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P:\Energieberatung\887 Quartierskonzept Blumenthal\02 Potenzialanalyse Maßnahmen\FW-Netz\"/>
    </mc:Choice>
  </mc:AlternateContent>
  <xr:revisionPtr revIDLastSave="0" documentId="13_ncr:1_{08598704-38AB-4E52-950C-26F15E5D97D8}" xr6:coauthVersionLast="47" xr6:coauthVersionMax="47" xr10:uidLastSave="{00000000-0000-0000-0000-000000000000}"/>
  <bookViews>
    <workbookView xWindow="-30828" yWindow="-48" windowWidth="30936" windowHeight="16776" activeTab="4" xr2:uid="{00000000-000D-0000-FFFF-FFFF00000000}"/>
  </bookViews>
  <sheets>
    <sheet name="Networked buildings" sheetId="1" r:id="rId1"/>
    <sheet name="Other buildings" sheetId="2" r:id="rId2"/>
    <sheet name="Supply points" sheetId="3" r:id="rId3"/>
    <sheet name="Paths &amp; pipes" sheetId="4" r:id="rId4"/>
    <sheet name="Paths &amp; pipes Geojson" sheetId="20" r:id="rId5"/>
    <sheet name="Tariffs" sheetId="5" r:id="rId6"/>
    <sheet name="Connection costs" sheetId="6" r:id="rId7"/>
    <sheet name="Individual systems" sheetId="7" r:id="rId8"/>
    <sheet name="Insulation" sheetId="8" r:id="rId9"/>
    <sheet name="Pipe costs" sheetId="9" r:id="rId10"/>
    <sheet name="Capital costs" sheetId="10" r:id="rId11"/>
    <sheet name="Other parameters" sheetId="11" r:id="rId12"/>
    <sheet name="Network solution summary" sheetId="12" r:id="rId13"/>
    <sheet name="Supply Plant" sheetId="13" r:id="rId14"/>
    <sheet name="Supply Storage" sheetId="14" r:id="rId15"/>
    <sheet name="Supply Substations" sheetId="15" r:id="rId16"/>
    <sheet name="Supply day types" sheetId="16" r:id="rId17"/>
    <sheet name="Supply profiles" sheetId="17" r:id="rId18"/>
    <sheet name="Supply operations" sheetId="18" r:id="rId19"/>
    <sheet name="Supply parameters" sheetId="19"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0" l="1"/>
  <c r="A5" i="20"/>
  <c r="A6" i="20"/>
  <c r="A7" i="20"/>
  <c r="A8" i="20"/>
  <c r="A9" i="20"/>
  <c r="A10" i="20"/>
  <c r="A11" i="20"/>
  <c r="A12" i="20"/>
  <c r="A13" i="20"/>
  <c r="A14" i="20"/>
  <c r="A15" i="20"/>
  <c r="A16" i="20"/>
  <c r="A17" i="20"/>
  <c r="A18" i="20"/>
  <c r="A19" i="20"/>
  <c r="A20" i="20"/>
  <c r="A21" i="20"/>
  <c r="A22" i="20"/>
  <c r="A23" i="20"/>
  <c r="A24" i="20"/>
  <c r="A25" i="20"/>
  <c r="A26" i="20"/>
  <c r="A27" i="20"/>
  <c r="A28" i="20"/>
  <c r="A29" i="20"/>
  <c r="A3" i="20"/>
  <c r="C18" i="20" a="1"/>
  <c r="C18" i="20" s="1"/>
  <c r="M18" i="20" a="1"/>
  <c r="M18" i="20" s="1"/>
  <c r="G33" i="20" a="1"/>
  <c r="G33" i="20" s="1"/>
  <c r="C61" i="20" a="1"/>
  <c r="C61" i="20" s="1"/>
  <c r="M61" i="20" a="1"/>
  <c r="M61" i="20" s="1"/>
  <c r="H91" i="20" a="1"/>
  <c r="H91" i="20" s="1"/>
  <c r="G100" i="20" a="1"/>
  <c r="G100" i="20" s="1"/>
  <c r="G128" i="20" a="1"/>
  <c r="G128" i="20" s="1"/>
  <c r="C135" i="20" a="1"/>
  <c r="C135" i="20" s="1"/>
  <c r="M135" i="20" a="1"/>
  <c r="M135" i="20" s="1"/>
  <c r="G169" i="20" a="1"/>
  <c r="G169" i="20" s="1"/>
  <c r="C186" i="20" a="1"/>
  <c r="C186" i="20" s="1"/>
  <c r="M186" i="20" a="1"/>
  <c r="M186" i="20" s="1"/>
  <c r="H274" i="20" a="1"/>
  <c r="H274" i="20" s="1"/>
  <c r="G287" i="20" a="1"/>
  <c r="G287" i="20" s="1"/>
  <c r="H292" i="20" a="1"/>
  <c r="H292" i="20" s="1"/>
  <c r="G297" i="20" a="1"/>
  <c r="G297" i="20" s="1"/>
  <c r="G312" i="20" a="1"/>
  <c r="G312" i="20" s="1"/>
  <c r="G358" i="20" a="1"/>
  <c r="G358" i="20" s="1"/>
  <c r="H365" i="20" a="1"/>
  <c r="H365" i="20" s="1"/>
  <c r="G370" i="20" a="1"/>
  <c r="G370" i="20" s="1"/>
  <c r="C380" i="20" a="1"/>
  <c r="C380" i="20" s="1"/>
  <c r="M380" i="20" a="1"/>
  <c r="M380" i="20" s="1"/>
  <c r="H389" i="20" a="1"/>
  <c r="H389" i="20" s="1"/>
  <c r="G429" i="20" a="1"/>
  <c r="G429" i="20" s="1"/>
  <c r="H451" i="20" a="1"/>
  <c r="H451" i="20" s="1"/>
  <c r="G453" i="20" a="1"/>
  <c r="G453" i="20" s="1"/>
  <c r="G461" i="20" a="1"/>
  <c r="G461" i="20" s="1"/>
  <c r="H500" i="20" a="1"/>
  <c r="H500" i="20" s="1"/>
  <c r="H526" i="20" a="1"/>
  <c r="H526" i="20" s="1"/>
  <c r="H533" i="20" a="1"/>
  <c r="H533" i="20" s="1"/>
  <c r="C555" i="20" a="1"/>
  <c r="C555" i="20" s="1"/>
  <c r="M555" i="20" a="1"/>
  <c r="M555" i="20" s="1"/>
  <c r="G592" i="20" a="1"/>
  <c r="G592" i="20" s="1"/>
  <c r="H605" i="20" a="1"/>
  <c r="H605" i="20" s="1"/>
  <c r="G674" i="20" a="1"/>
  <c r="G674" i="20" s="1"/>
  <c r="C736" i="20" a="1"/>
  <c r="C736" i="20" s="1"/>
  <c r="M736" i="20" a="1"/>
  <c r="M736" i="20" s="1"/>
  <c r="G754" i="20" a="1"/>
  <c r="G754" i="20" s="1"/>
  <c r="G793" i="20" a="1"/>
  <c r="G793" i="20" s="1"/>
  <c r="G812" i="20" a="1"/>
  <c r="G812" i="20" s="1"/>
  <c r="G823" i="20" a="1"/>
  <c r="G823" i="20" s="1"/>
  <c r="G841" i="20" a="1"/>
  <c r="G841" i="20" s="1"/>
  <c r="G963" i="20" a="1"/>
  <c r="G963" i="20" s="1"/>
  <c r="H1039" i="20" a="1"/>
  <c r="H1039" i="20" s="1"/>
  <c r="H1054" i="20" a="1"/>
  <c r="H1054" i="20" s="1"/>
  <c r="C1076" i="20" a="1"/>
  <c r="C1076" i="20" s="1"/>
  <c r="M1076" i="20" a="1"/>
  <c r="M1076" i="20" s="1"/>
  <c r="G1086" i="20" a="1"/>
  <c r="G1086" i="20" s="1"/>
  <c r="H1096" i="20" a="1"/>
  <c r="H1096" i="20" s="1"/>
  <c r="C1102" i="20" a="1"/>
  <c r="C1102" i="20" s="1"/>
  <c r="M1102" i="20" a="1"/>
  <c r="M1102" i="20" s="1"/>
  <c r="G1198" i="20" a="1"/>
  <c r="G1198" i="20" s="1"/>
  <c r="C1217" i="20" a="1"/>
  <c r="C1217" i="20" s="1"/>
  <c r="M1217" i="20" a="1"/>
  <c r="M1217" i="20" s="1"/>
  <c r="C1228" i="20" a="1"/>
  <c r="C1228" i="20" s="1"/>
  <c r="M1228" i="20" a="1"/>
  <c r="M1228" i="20" s="1"/>
  <c r="G1262" i="20" a="1"/>
  <c r="G1262" i="20" s="1"/>
  <c r="H1295" i="20" a="1"/>
  <c r="H1295" i="20" s="1"/>
  <c r="C1320" i="20" a="1"/>
  <c r="C1320" i="20" s="1"/>
  <c r="M1320" i="20" a="1"/>
  <c r="M1320" i="20" s="1"/>
  <c r="H1371" i="20" a="1"/>
  <c r="H1371" i="20" s="1"/>
  <c r="H1384" i="20" a="1"/>
  <c r="H1384" i="20" s="1"/>
  <c r="H1434" i="20" a="1"/>
  <c r="H1434" i="20" s="1"/>
  <c r="H1436" i="20" a="1"/>
  <c r="H1436" i="20" s="1"/>
  <c r="G1441" i="20" a="1"/>
  <c r="G1441" i="20" s="1"/>
  <c r="H1446" i="20" a="1"/>
  <c r="H1446" i="20" s="1"/>
  <c r="H1499" i="20" a="1"/>
  <c r="H1499" i="20" s="1"/>
  <c r="H1516" i="20" a="1"/>
  <c r="H1516" i="20" s="1"/>
  <c r="H1551" i="20" a="1"/>
  <c r="H1551" i="20" s="1"/>
  <c r="G1569" i="20" a="1"/>
  <c r="G1569" i="20" s="1"/>
  <c r="H1592" i="20" a="1"/>
  <c r="H1592" i="20" s="1"/>
  <c r="C1596" i="20" a="1"/>
  <c r="C1596" i="20" s="1"/>
  <c r="M1596" i="20" a="1"/>
  <c r="M1596" i="20" s="1"/>
  <c r="G1647" i="20" a="1"/>
  <c r="G1647" i="20" s="1"/>
  <c r="H1657" i="20" a="1"/>
  <c r="H1657" i="20" s="1"/>
  <c r="G1671" i="20" a="1"/>
  <c r="G1671" i="20" s="1"/>
  <c r="H1712" i="20" a="1"/>
  <c r="H1712" i="20" s="1"/>
  <c r="R20" i="4"/>
  <c r="S20" i="4" s="1"/>
  <c r="R21" i="4"/>
  <c r="S21" i="4" s="1"/>
  <c r="R22" i="4"/>
  <c r="S22" i="4" s="1"/>
  <c r="R23" i="4"/>
  <c r="S23" i="4" s="1"/>
  <c r="R24" i="4"/>
  <c r="S24" i="4" s="1"/>
  <c r="R25" i="4"/>
  <c r="S25" i="4" s="1"/>
  <c r="R26" i="4"/>
  <c r="S26" i="4"/>
  <c r="R27" i="4"/>
  <c r="S27" i="4"/>
  <c r="R28" i="4"/>
  <c r="S28" i="4" s="1"/>
  <c r="R29" i="4"/>
  <c r="S29" i="4" s="1"/>
  <c r="R30" i="4"/>
  <c r="S30" i="4" s="1"/>
  <c r="R31" i="4"/>
  <c r="S31" i="4" s="1"/>
  <c r="R32" i="4"/>
  <c r="S32" i="4" s="1"/>
  <c r="R33" i="4"/>
  <c r="S33" i="4" s="1"/>
  <c r="R34" i="4"/>
  <c r="S34" i="4" s="1"/>
  <c r="R35" i="4"/>
  <c r="S35" i="4"/>
  <c r="R36" i="4"/>
  <c r="S36" i="4"/>
  <c r="R37" i="4"/>
  <c r="S37" i="4" s="1"/>
  <c r="R38" i="4"/>
  <c r="S38" i="4" s="1"/>
  <c r="R39" i="4"/>
  <c r="S39" i="4" s="1"/>
  <c r="R40" i="4"/>
  <c r="S40" i="4" s="1"/>
  <c r="R41" i="4"/>
  <c r="S41" i="4"/>
  <c r="R42" i="4"/>
  <c r="S42" i="4" s="1"/>
  <c r="R43" i="4"/>
  <c r="S43" i="4" s="1"/>
  <c r="R44" i="4"/>
  <c r="S44" i="4" s="1"/>
  <c r="R45" i="4"/>
  <c r="S45" i="4"/>
  <c r="R46" i="4"/>
  <c r="S46" i="4"/>
  <c r="R47" i="4"/>
  <c r="S47" i="4"/>
  <c r="R48" i="4"/>
  <c r="S48" i="4" s="1"/>
  <c r="R49" i="4"/>
  <c r="S49" i="4" s="1"/>
  <c r="R50" i="4"/>
  <c r="S50" i="4" s="1"/>
  <c r="R51" i="4"/>
  <c r="S51" i="4"/>
  <c r="R52" i="4"/>
  <c r="S52" i="4" s="1"/>
  <c r="R53" i="4"/>
  <c r="S53" i="4"/>
  <c r="R54" i="4"/>
  <c r="S54" i="4" s="1"/>
  <c r="R55" i="4"/>
  <c r="S55" i="4" s="1"/>
  <c r="R56" i="4"/>
  <c r="S56" i="4"/>
  <c r="R57" i="4"/>
  <c r="S57" i="4"/>
  <c r="R58" i="4"/>
  <c r="S58" i="4" s="1"/>
  <c r="R59" i="4"/>
  <c r="S59" i="4" s="1"/>
  <c r="R60" i="4"/>
  <c r="S60" i="4" s="1"/>
  <c r="R61" i="4"/>
  <c r="S61" i="4" s="1"/>
  <c r="R62" i="4"/>
  <c r="S62" i="4"/>
  <c r="R63" i="4"/>
  <c r="S63" i="4"/>
  <c r="R64" i="4"/>
  <c r="S64" i="4" s="1"/>
  <c r="R65" i="4"/>
  <c r="S65" i="4" s="1"/>
  <c r="R66" i="4"/>
  <c r="S66" i="4"/>
  <c r="R67" i="4"/>
  <c r="S67" i="4" s="1"/>
  <c r="R68" i="4"/>
  <c r="S68" i="4" s="1"/>
  <c r="R69" i="4"/>
  <c r="S69" i="4" s="1"/>
  <c r="R70" i="4"/>
  <c r="S70" i="4" s="1"/>
  <c r="R71" i="4"/>
  <c r="S71" i="4"/>
  <c r="R72" i="4"/>
  <c r="S72" i="4" s="1"/>
  <c r="R73" i="4"/>
  <c r="S73" i="4"/>
  <c r="R74" i="4"/>
  <c r="S74" i="4" s="1"/>
  <c r="R75" i="4"/>
  <c r="S75" i="4" s="1"/>
  <c r="R76" i="4"/>
  <c r="S76" i="4"/>
  <c r="R77" i="4"/>
  <c r="S77" i="4"/>
  <c r="R78" i="4"/>
  <c r="S78" i="4" s="1"/>
  <c r="R79" i="4"/>
  <c r="S79" i="4" s="1"/>
  <c r="R80" i="4"/>
  <c r="S80" i="4" s="1"/>
  <c r="R81" i="4"/>
  <c r="S81" i="4" s="1"/>
  <c r="R82" i="4"/>
  <c r="S82" i="4" s="1"/>
  <c r="R83" i="4"/>
  <c r="S83" i="4"/>
  <c r="R84" i="4"/>
  <c r="S84" i="4" s="1"/>
  <c r="R85" i="4"/>
  <c r="S85" i="4"/>
  <c r="R86" i="4"/>
  <c r="S86" i="4"/>
  <c r="R87" i="4"/>
  <c r="S87" i="4" s="1"/>
  <c r="R88" i="4"/>
  <c r="S88" i="4" s="1"/>
  <c r="R89" i="4"/>
  <c r="S89" i="4" s="1"/>
  <c r="R90" i="4"/>
  <c r="S90" i="4" s="1"/>
  <c r="R91" i="4"/>
  <c r="S91" i="4"/>
  <c r="R92" i="4"/>
  <c r="S92" i="4"/>
  <c r="R93" i="4"/>
  <c r="S93" i="4" s="1"/>
  <c r="R94" i="4"/>
  <c r="S94" i="4" s="1"/>
  <c r="R95" i="4"/>
  <c r="S95" i="4"/>
  <c r="R96" i="4"/>
  <c r="S96" i="4"/>
  <c r="R97" i="4"/>
  <c r="S97" i="4"/>
  <c r="R98" i="4"/>
  <c r="S98" i="4" s="1"/>
  <c r="R99" i="4"/>
  <c r="S99" i="4" s="1"/>
  <c r="R100" i="4"/>
  <c r="S100" i="4" s="1"/>
  <c r="R101" i="4"/>
  <c r="S101" i="4"/>
  <c r="R102" i="4"/>
  <c r="S102" i="4"/>
  <c r="R103" i="4"/>
  <c r="S103" i="4" s="1"/>
  <c r="R104" i="4"/>
  <c r="S104" i="4" s="1"/>
  <c r="R105" i="4"/>
  <c r="S105" i="4" s="1"/>
  <c r="R106" i="4"/>
  <c r="S106" i="4"/>
  <c r="R107" i="4"/>
  <c r="S107" i="4"/>
  <c r="R108" i="4"/>
  <c r="S108" i="4" s="1"/>
  <c r="R109" i="4"/>
  <c r="S109" i="4" s="1"/>
  <c r="R110" i="4"/>
  <c r="S110" i="4" s="1"/>
  <c r="R111" i="4"/>
  <c r="S111" i="4" s="1"/>
  <c r="R112" i="4"/>
  <c r="S112" i="4"/>
  <c r="R113" i="4"/>
  <c r="S113" i="4"/>
  <c r="R114" i="4"/>
  <c r="S114" i="4" s="1"/>
  <c r="R115" i="4"/>
  <c r="S115" i="4"/>
  <c r="R116" i="4"/>
  <c r="S116" i="4" s="1"/>
  <c r="R117" i="4"/>
  <c r="S117" i="4" s="1"/>
  <c r="R118" i="4"/>
  <c r="S118" i="4" s="1"/>
  <c r="R119" i="4"/>
  <c r="S119" i="4" s="1"/>
  <c r="R120" i="4"/>
  <c r="S120" i="4" s="1"/>
  <c r="R121" i="4"/>
  <c r="S121" i="4"/>
  <c r="R122" i="4"/>
  <c r="S122" i="4" s="1"/>
  <c r="R123" i="4"/>
  <c r="S123" i="4"/>
  <c r="R124" i="4"/>
  <c r="S124" i="4" s="1"/>
  <c r="R125" i="4"/>
  <c r="S125" i="4" s="1"/>
  <c r="R126" i="4"/>
  <c r="S126" i="4"/>
  <c r="R127" i="4"/>
  <c r="S127" i="4"/>
  <c r="R128" i="4"/>
  <c r="S128" i="4" s="1"/>
  <c r="R129" i="4"/>
  <c r="S129" i="4" s="1"/>
  <c r="R130" i="4"/>
  <c r="S130" i="4" s="1"/>
  <c r="R131" i="4"/>
  <c r="S131" i="4" s="1"/>
  <c r="R132" i="4"/>
  <c r="S132" i="4" s="1"/>
  <c r="R133" i="4"/>
  <c r="S133" i="4"/>
  <c r="R134" i="4"/>
  <c r="S134" i="4" s="1"/>
  <c r="R135" i="4"/>
  <c r="S135" i="4"/>
  <c r="R136" i="4"/>
  <c r="S136" i="4"/>
  <c r="R137" i="4"/>
  <c r="S137" i="4" s="1"/>
  <c r="R138" i="4"/>
  <c r="S138" i="4" s="1"/>
  <c r="R139" i="4"/>
  <c r="S139" i="4" s="1"/>
  <c r="R140" i="4"/>
  <c r="S140" i="4" s="1"/>
  <c r="R141" i="4"/>
  <c r="S141" i="4"/>
  <c r="R142" i="4"/>
  <c r="S142" i="4"/>
  <c r="R143" i="4"/>
  <c r="S143" i="4" s="1"/>
  <c r="R144" i="4"/>
  <c r="S144" i="4" s="1"/>
  <c r="R145" i="4"/>
  <c r="S145" i="4"/>
  <c r="R146" i="4"/>
  <c r="S146" i="4"/>
  <c r="R147" i="4"/>
  <c r="S147" i="4"/>
  <c r="R148" i="4"/>
  <c r="S148" i="4" s="1"/>
  <c r="R149" i="4"/>
  <c r="S149" i="4" s="1"/>
  <c r="R150" i="4"/>
  <c r="S150" i="4" s="1"/>
  <c r="R151" i="4"/>
  <c r="S151" i="4"/>
  <c r="R152" i="4"/>
  <c r="S152" i="4"/>
  <c r="R153" i="4"/>
  <c r="S153" i="4"/>
  <c r="R154" i="4"/>
  <c r="S154" i="4" s="1"/>
  <c r="R155" i="4"/>
  <c r="S155" i="4" s="1"/>
  <c r="R156" i="4"/>
  <c r="S156" i="4"/>
  <c r="R157" i="4"/>
  <c r="S157" i="4"/>
  <c r="R158" i="4"/>
  <c r="S158" i="4" s="1"/>
  <c r="R159" i="4"/>
  <c r="S159" i="4" s="1"/>
  <c r="R160" i="4"/>
  <c r="S160" i="4" s="1"/>
  <c r="R161" i="4"/>
  <c r="S161" i="4"/>
  <c r="R162" i="4"/>
  <c r="S162" i="4"/>
  <c r="R163" i="4"/>
  <c r="S163" i="4"/>
  <c r="R164" i="4"/>
  <c r="S164" i="4" s="1"/>
  <c r="R165" i="4"/>
  <c r="S165" i="4"/>
  <c r="R166" i="4"/>
  <c r="S166" i="4"/>
  <c r="R167" i="4"/>
  <c r="S167" i="4" s="1"/>
  <c r="R168" i="4"/>
  <c r="S168" i="4" s="1"/>
  <c r="R169" i="4"/>
  <c r="S169" i="4" s="1"/>
  <c r="R170" i="4"/>
  <c r="S170" i="4" s="1"/>
  <c r="R171" i="4"/>
  <c r="S171" i="4"/>
  <c r="R172" i="4"/>
  <c r="S172" i="4" s="1"/>
  <c r="R173" i="4"/>
  <c r="S173" i="4"/>
  <c r="R174" i="4"/>
  <c r="S174" i="4"/>
  <c r="R175" i="4"/>
  <c r="S175" i="4"/>
  <c r="R176" i="4"/>
  <c r="S176" i="4"/>
  <c r="R177" i="4"/>
  <c r="S177" i="4"/>
  <c r="R178" i="4"/>
  <c r="S178" i="4" s="1"/>
  <c r="R179" i="4"/>
  <c r="S179" i="4" s="1"/>
  <c r="R180" i="4"/>
  <c r="S180" i="4" s="1"/>
  <c r="R181" i="4"/>
  <c r="S181" i="4"/>
  <c r="R182" i="4"/>
  <c r="S182" i="4"/>
  <c r="R183" i="4"/>
  <c r="S183" i="4"/>
  <c r="R184" i="4"/>
  <c r="S184" i="4"/>
  <c r="R185" i="4"/>
  <c r="S185" i="4" s="1"/>
  <c r="R186" i="4"/>
  <c r="S186" i="4" s="1"/>
  <c r="R187" i="4"/>
  <c r="S187" i="4"/>
  <c r="R188" i="4"/>
  <c r="S188" i="4" s="1"/>
  <c r="R189" i="4"/>
  <c r="S189" i="4" s="1"/>
  <c r="R190" i="4"/>
  <c r="S190" i="4" s="1"/>
  <c r="R191" i="4"/>
  <c r="S191" i="4"/>
  <c r="R192" i="4"/>
  <c r="S192" i="4" s="1"/>
  <c r="R193" i="4"/>
  <c r="S193" i="4" s="1"/>
  <c r="R194" i="4"/>
  <c r="S194" i="4"/>
  <c r="R195" i="4"/>
  <c r="S195" i="4" s="1"/>
  <c r="R196" i="4"/>
  <c r="S196" i="4"/>
  <c r="R197" i="4"/>
  <c r="S197" i="4" s="1"/>
  <c r="R198" i="4"/>
  <c r="S198" i="4" s="1"/>
  <c r="R199" i="4"/>
  <c r="S199" i="4" s="1"/>
  <c r="R200" i="4"/>
  <c r="S200" i="4" s="1"/>
  <c r="R201" i="4"/>
  <c r="S201" i="4"/>
  <c r="R202" i="4"/>
  <c r="S202" i="4" s="1"/>
  <c r="R203" i="4"/>
  <c r="S203" i="4" s="1"/>
  <c r="R204" i="4"/>
  <c r="S204" i="4"/>
  <c r="R205" i="4"/>
  <c r="S205" i="4"/>
  <c r="R206" i="4"/>
  <c r="S206" i="4"/>
  <c r="R207" i="4"/>
  <c r="S207" i="4"/>
  <c r="R208" i="4"/>
  <c r="S208" i="4" s="1"/>
  <c r="R209" i="4"/>
  <c r="S209" i="4" s="1"/>
  <c r="R210" i="4"/>
  <c r="S210" i="4" s="1"/>
  <c r="R211" i="4"/>
  <c r="S211" i="4"/>
  <c r="R212" i="4"/>
  <c r="S212" i="4" s="1"/>
  <c r="R213" i="4"/>
  <c r="S213" i="4"/>
  <c r="R214" i="4"/>
  <c r="S214" i="4" s="1"/>
  <c r="R215" i="4"/>
  <c r="S215" i="4" s="1"/>
  <c r="R216" i="4"/>
  <c r="S216" i="4" s="1"/>
  <c r="R217" i="4"/>
  <c r="S217" i="4"/>
  <c r="R218" i="4"/>
  <c r="S218" i="4" s="1"/>
  <c r="R219" i="4"/>
  <c r="S219" i="4" s="1"/>
  <c r="R220" i="4"/>
  <c r="S220" i="4" s="1"/>
  <c r="R221" i="4"/>
  <c r="S221" i="4"/>
  <c r="R222" i="4"/>
  <c r="S222" i="4" s="1"/>
  <c r="R223" i="4"/>
  <c r="S223" i="4"/>
  <c r="R224" i="4"/>
  <c r="S224" i="4" s="1"/>
  <c r="R225" i="4"/>
  <c r="S225" i="4" s="1"/>
  <c r="R226" i="4"/>
  <c r="S226" i="4" s="1"/>
  <c r="R227" i="4"/>
  <c r="S227" i="4"/>
  <c r="R228" i="4"/>
  <c r="S228" i="4" s="1"/>
  <c r="R229" i="4"/>
  <c r="S229" i="4" s="1"/>
  <c r="R230" i="4"/>
  <c r="S230" i="4" s="1"/>
  <c r="R231" i="4"/>
  <c r="S231" i="4" s="1"/>
  <c r="R232" i="4"/>
  <c r="S232" i="4" s="1"/>
  <c r="R233" i="4"/>
  <c r="S233" i="4"/>
  <c r="R234" i="4"/>
  <c r="S234" i="4"/>
  <c r="R235" i="4"/>
  <c r="S235" i="4"/>
  <c r="R236" i="4"/>
  <c r="S236" i="4" s="1"/>
  <c r="R237" i="4"/>
  <c r="S237" i="4"/>
  <c r="R238" i="4"/>
  <c r="S238" i="4" s="1"/>
  <c r="R239" i="4"/>
  <c r="S239" i="4"/>
  <c r="R240" i="4"/>
  <c r="S240" i="4" s="1"/>
  <c r="R241" i="4"/>
  <c r="S241" i="4"/>
  <c r="R242" i="4"/>
  <c r="S242" i="4" s="1"/>
  <c r="R243" i="4"/>
  <c r="S243" i="4"/>
  <c r="R244" i="4"/>
  <c r="S244" i="4"/>
  <c r="R245" i="4"/>
  <c r="S245" i="4"/>
  <c r="R246" i="4"/>
  <c r="S246" i="4"/>
  <c r="R247" i="4"/>
  <c r="S247" i="4"/>
  <c r="R248" i="4"/>
  <c r="S248" i="4" s="1"/>
  <c r="R249" i="4"/>
  <c r="S249" i="4" s="1"/>
  <c r="R250" i="4"/>
  <c r="S250" i="4" s="1"/>
  <c r="R251" i="4"/>
  <c r="S251" i="4" s="1"/>
  <c r="R252" i="4"/>
  <c r="S252" i="4"/>
  <c r="R253" i="4"/>
  <c r="S253" i="4" s="1"/>
  <c r="R254" i="4"/>
  <c r="S254" i="4"/>
  <c r="R255" i="4"/>
  <c r="S255" i="4"/>
  <c r="R256" i="4"/>
  <c r="S256" i="4"/>
  <c r="R257" i="4"/>
  <c r="S257" i="4"/>
  <c r="R258" i="4"/>
  <c r="S258" i="4" s="1"/>
  <c r="R259" i="4"/>
  <c r="S259" i="4"/>
  <c r="R260" i="4"/>
  <c r="S260" i="4" s="1"/>
  <c r="R261" i="4"/>
  <c r="S261" i="4" s="1"/>
  <c r="R262" i="4"/>
  <c r="S262" i="4" s="1"/>
  <c r="R263" i="4"/>
  <c r="S263" i="4"/>
  <c r="R264" i="4"/>
  <c r="S264" i="4" s="1"/>
  <c r="R265" i="4"/>
  <c r="S265" i="4"/>
  <c r="R266" i="4"/>
  <c r="S266" i="4" s="1"/>
  <c r="R267" i="4"/>
  <c r="S267" i="4"/>
  <c r="R268" i="4"/>
  <c r="S268" i="4" s="1"/>
  <c r="R269" i="4"/>
  <c r="S269" i="4" s="1"/>
  <c r="R270" i="4"/>
  <c r="S270" i="4" s="1"/>
  <c r="R271" i="4"/>
  <c r="S271" i="4" s="1"/>
  <c r="R272" i="4"/>
  <c r="S272" i="4" s="1"/>
  <c r="R273" i="4"/>
  <c r="S273" i="4" s="1"/>
  <c r="R274" i="4"/>
  <c r="S274" i="4"/>
  <c r="R275" i="4"/>
  <c r="S275" i="4" s="1"/>
  <c r="R276" i="4"/>
  <c r="S276" i="4"/>
  <c r="R277" i="4"/>
  <c r="S277" i="4"/>
  <c r="R278" i="4"/>
  <c r="S278" i="4" s="1"/>
  <c r="R279" i="4"/>
  <c r="S279" i="4" s="1"/>
  <c r="R280" i="4"/>
  <c r="S280" i="4" s="1"/>
  <c r="R281" i="4"/>
  <c r="S281" i="4"/>
  <c r="R282" i="4"/>
  <c r="S282" i="4" s="1"/>
  <c r="R283" i="4"/>
  <c r="S283" i="4" s="1"/>
  <c r="R284" i="4"/>
  <c r="S284" i="4" s="1"/>
  <c r="R285" i="4"/>
  <c r="S285" i="4"/>
  <c r="R286" i="4"/>
  <c r="S286" i="4" s="1"/>
  <c r="R287" i="4"/>
  <c r="S287" i="4"/>
  <c r="R288" i="4"/>
  <c r="S288" i="4" s="1"/>
  <c r="R289" i="4"/>
  <c r="S289" i="4" s="1"/>
  <c r="R290" i="4"/>
  <c r="S290" i="4" s="1"/>
  <c r="R291" i="4"/>
  <c r="S291" i="4"/>
  <c r="R292" i="4"/>
  <c r="S292" i="4"/>
  <c r="R293" i="4"/>
  <c r="S293" i="4"/>
  <c r="R294" i="4"/>
  <c r="S294" i="4" s="1"/>
  <c r="R295" i="4"/>
  <c r="S295" i="4" s="1"/>
  <c r="R296" i="4"/>
  <c r="S296" i="4"/>
  <c r="R297" i="4"/>
  <c r="S297" i="4" s="1"/>
  <c r="R298" i="4"/>
  <c r="S298" i="4" s="1"/>
  <c r="R299" i="4"/>
  <c r="S299" i="4"/>
  <c r="R300" i="4"/>
  <c r="S300" i="4" s="1"/>
  <c r="R301" i="4"/>
  <c r="S301" i="4"/>
  <c r="R302" i="4"/>
  <c r="S302" i="4" s="1"/>
  <c r="R303" i="4"/>
  <c r="S303" i="4" s="1"/>
  <c r="R304" i="4"/>
  <c r="S304" i="4"/>
  <c r="R305" i="4"/>
  <c r="S305" i="4" s="1"/>
  <c r="R306" i="4"/>
  <c r="S306" i="4" s="1"/>
  <c r="R307" i="4"/>
  <c r="S307" i="4"/>
  <c r="R308" i="4"/>
  <c r="S308" i="4" s="1"/>
  <c r="R309" i="4"/>
  <c r="S309" i="4"/>
  <c r="R310" i="4"/>
  <c r="S310" i="4" s="1"/>
  <c r="R311" i="4"/>
  <c r="S311" i="4" s="1"/>
  <c r="R312" i="4"/>
  <c r="S312" i="4"/>
  <c r="R313" i="4"/>
  <c r="S313" i="4"/>
  <c r="R314" i="4"/>
  <c r="S314" i="4" s="1"/>
  <c r="R315" i="4"/>
  <c r="S315" i="4" s="1"/>
  <c r="R316" i="4"/>
  <c r="S316" i="4" s="1"/>
  <c r="R317" i="4"/>
  <c r="S317" i="4" s="1"/>
  <c r="R318" i="4"/>
  <c r="S318" i="4" s="1"/>
  <c r="R319" i="4"/>
  <c r="S319" i="4"/>
  <c r="R320" i="4"/>
  <c r="S320" i="4" s="1"/>
  <c r="R321" i="4"/>
  <c r="S321" i="4"/>
  <c r="R322" i="4"/>
  <c r="S322" i="4"/>
  <c r="R323" i="4"/>
  <c r="S323" i="4"/>
  <c r="R324" i="4"/>
  <c r="S324" i="4"/>
  <c r="R325" i="4"/>
  <c r="S325" i="4"/>
  <c r="R326" i="4"/>
  <c r="S326" i="4" s="1"/>
  <c r="R327" i="4"/>
  <c r="S327" i="4" s="1"/>
  <c r="R328" i="4"/>
  <c r="S328" i="4" s="1"/>
  <c r="R329" i="4"/>
  <c r="S329" i="4"/>
  <c r="R330" i="4"/>
  <c r="S330" i="4" s="1"/>
  <c r="R331" i="4"/>
  <c r="S331" i="4" s="1"/>
  <c r="R332" i="4"/>
  <c r="S332" i="4"/>
  <c r="R333" i="4"/>
  <c r="S333" i="4"/>
  <c r="R334" i="4"/>
  <c r="S334" i="4"/>
  <c r="R335" i="4"/>
  <c r="S335" i="4" s="1"/>
  <c r="R336" i="4"/>
  <c r="S336" i="4"/>
  <c r="R337" i="4"/>
  <c r="S337" i="4"/>
  <c r="R338" i="4"/>
  <c r="S338" i="4" s="1"/>
  <c r="R339" i="4"/>
  <c r="S339" i="4"/>
  <c r="R340" i="4"/>
  <c r="S340" i="4" s="1"/>
  <c r="R341" i="4"/>
  <c r="S341" i="4"/>
  <c r="R342" i="4"/>
  <c r="S342" i="4" s="1"/>
  <c r="R343" i="4"/>
  <c r="S343" i="4"/>
  <c r="R344" i="4"/>
  <c r="S344" i="4"/>
  <c r="R345" i="4"/>
  <c r="S345" i="4"/>
  <c r="R346" i="4"/>
  <c r="S346" i="4"/>
  <c r="R347" i="4"/>
  <c r="S347" i="4"/>
  <c r="R348" i="4"/>
  <c r="S348" i="4" s="1"/>
  <c r="R349" i="4"/>
  <c r="S349" i="4" s="1"/>
  <c r="R350" i="4"/>
  <c r="S350" i="4" s="1"/>
  <c r="R351" i="4"/>
  <c r="S351" i="4" s="1"/>
  <c r="R352" i="4"/>
  <c r="S352" i="4"/>
  <c r="R353" i="4"/>
  <c r="S353" i="4" s="1"/>
  <c r="R354" i="4"/>
  <c r="S354" i="4"/>
  <c r="R355" i="4"/>
  <c r="S355" i="4" s="1"/>
  <c r="R356" i="4"/>
  <c r="S356" i="4"/>
  <c r="R357" i="4"/>
  <c r="S357" i="4"/>
  <c r="R358" i="4"/>
  <c r="S358" i="4" s="1"/>
  <c r="R359" i="4"/>
  <c r="S359" i="4"/>
  <c r="R360" i="4"/>
  <c r="S360" i="4" s="1"/>
  <c r="R361" i="4"/>
  <c r="S361" i="4" s="1"/>
  <c r="R362" i="4"/>
  <c r="S362" i="4" s="1"/>
  <c r="R363" i="4"/>
  <c r="S363" i="4"/>
  <c r="R364" i="4"/>
  <c r="S364" i="4" s="1"/>
  <c r="R365" i="4"/>
  <c r="S365" i="4"/>
  <c r="R366" i="4"/>
  <c r="S366" i="4"/>
  <c r="R367" i="4"/>
  <c r="S367" i="4"/>
  <c r="R368" i="4"/>
  <c r="S368" i="4" s="1"/>
  <c r="R369" i="4"/>
  <c r="S369" i="4"/>
  <c r="R370" i="4"/>
  <c r="S370" i="4" s="1"/>
  <c r="R371" i="4"/>
  <c r="S371" i="4" s="1"/>
  <c r="R372" i="4"/>
  <c r="S372" i="4" s="1"/>
  <c r="R373" i="4"/>
  <c r="S373" i="4" s="1"/>
  <c r="R374" i="4"/>
  <c r="S374" i="4"/>
  <c r="R375" i="4"/>
  <c r="S375" i="4" s="1"/>
  <c r="R376" i="4"/>
  <c r="S376" i="4"/>
  <c r="R377" i="4"/>
  <c r="S377" i="4" s="1"/>
  <c r="R378" i="4"/>
  <c r="S378" i="4" s="1"/>
  <c r="R379" i="4"/>
  <c r="S379" i="4"/>
  <c r="R380" i="4"/>
  <c r="S380" i="4" s="1"/>
  <c r="R381" i="4"/>
  <c r="S381" i="4" s="1"/>
  <c r="R382" i="4"/>
  <c r="S382" i="4"/>
  <c r="R383" i="4"/>
  <c r="S383" i="4" s="1"/>
  <c r="R384" i="4"/>
  <c r="S384" i="4" s="1"/>
  <c r="R385" i="4"/>
  <c r="S385" i="4"/>
  <c r="R386" i="4"/>
  <c r="S386" i="4" s="1"/>
  <c r="R387" i="4"/>
  <c r="S387" i="4"/>
  <c r="R388" i="4"/>
  <c r="S388" i="4" s="1"/>
  <c r="R389" i="4"/>
  <c r="S389" i="4" s="1"/>
  <c r="R390" i="4"/>
  <c r="S390" i="4" s="1"/>
  <c r="R391" i="4"/>
  <c r="S391" i="4" s="1"/>
  <c r="R392" i="4"/>
  <c r="S392" i="4" s="1"/>
  <c r="R393" i="4"/>
  <c r="S393" i="4"/>
  <c r="R394" i="4"/>
  <c r="S394" i="4" s="1"/>
  <c r="R395" i="4"/>
  <c r="S395" i="4" s="1"/>
  <c r="R396" i="4"/>
  <c r="S396" i="4"/>
  <c r="R397" i="4"/>
  <c r="S397" i="4" s="1"/>
  <c r="R398" i="4"/>
  <c r="S398" i="4" s="1"/>
  <c r="R399" i="4"/>
  <c r="S399" i="4"/>
  <c r="R400" i="4"/>
  <c r="S400" i="4" s="1"/>
  <c r="R401" i="4"/>
  <c r="S401" i="4"/>
  <c r="R402" i="4"/>
  <c r="S402" i="4"/>
  <c r="R403" i="4"/>
  <c r="S403" i="4" s="1"/>
  <c r="R404" i="4"/>
  <c r="S404" i="4" s="1"/>
  <c r="R405" i="4"/>
  <c r="S405" i="4"/>
  <c r="R406" i="4"/>
  <c r="S406" i="4"/>
  <c r="R407" i="4"/>
  <c r="S407" i="4"/>
  <c r="R408" i="4"/>
  <c r="S408" i="4"/>
  <c r="R409" i="4"/>
  <c r="S409" i="4" s="1"/>
  <c r="R410" i="4"/>
  <c r="S410" i="4" s="1"/>
  <c r="R411" i="4"/>
  <c r="S411" i="4"/>
  <c r="R412" i="4"/>
  <c r="S412" i="4"/>
  <c r="R413" i="4"/>
  <c r="S413" i="4"/>
  <c r="R414" i="4"/>
  <c r="S414" i="4" s="1"/>
  <c r="R415" i="4"/>
  <c r="S415" i="4" s="1"/>
  <c r="R416" i="4"/>
  <c r="S416" i="4" s="1"/>
  <c r="R417" i="4"/>
  <c r="S417" i="4"/>
  <c r="R418" i="4"/>
  <c r="S418" i="4" s="1"/>
  <c r="R419" i="4"/>
  <c r="S419" i="4"/>
  <c r="R420" i="4"/>
  <c r="S420" i="4" s="1"/>
  <c r="R421" i="4"/>
  <c r="S421" i="4" s="1"/>
  <c r="R422" i="4"/>
  <c r="S422" i="4" s="1"/>
  <c r="R423" i="4"/>
  <c r="S423" i="4"/>
  <c r="R424" i="4"/>
  <c r="S424" i="4"/>
  <c r="R425" i="4"/>
  <c r="S425" i="4" s="1"/>
  <c r="R426" i="4"/>
  <c r="S426" i="4"/>
  <c r="R427" i="4"/>
  <c r="S427" i="4"/>
  <c r="R428" i="4"/>
  <c r="S428" i="4"/>
  <c r="R429" i="4"/>
  <c r="S429" i="4"/>
  <c r="R430" i="4"/>
  <c r="S430" i="4" s="1"/>
  <c r="R431" i="4"/>
  <c r="S431" i="4"/>
  <c r="R432" i="4"/>
  <c r="S432" i="4"/>
  <c r="R433" i="4"/>
  <c r="S433" i="4" s="1"/>
  <c r="R434" i="4"/>
  <c r="S434" i="4"/>
  <c r="R435" i="4"/>
  <c r="S435" i="4"/>
  <c r="R436" i="4"/>
  <c r="S436" i="4" s="1"/>
  <c r="R437" i="4"/>
  <c r="S437" i="4" s="1"/>
  <c r="R438" i="4"/>
  <c r="S438" i="4"/>
  <c r="R439" i="4"/>
  <c r="S439" i="4" s="1"/>
  <c r="R440" i="4"/>
  <c r="S440" i="4" s="1"/>
  <c r="R441" i="4"/>
  <c r="S441" i="4"/>
  <c r="R442" i="4"/>
  <c r="S442" i="4" s="1"/>
  <c r="R443" i="4"/>
  <c r="S443" i="4" s="1"/>
  <c r="R444" i="4"/>
  <c r="S444" i="4"/>
  <c r="R445" i="4"/>
  <c r="S445" i="4"/>
  <c r="R446" i="4"/>
  <c r="S446" i="4" s="1"/>
  <c r="R447" i="4"/>
  <c r="S447" i="4"/>
  <c r="R448" i="4"/>
  <c r="S448" i="4"/>
  <c r="R449" i="4"/>
  <c r="S449" i="4"/>
  <c r="R450" i="4"/>
  <c r="S450" i="4" s="1"/>
  <c r="R451" i="4"/>
  <c r="S451" i="4" s="1"/>
  <c r="R452" i="4"/>
  <c r="S452" i="4" s="1"/>
  <c r="R453" i="4"/>
  <c r="S453" i="4"/>
  <c r="R454" i="4"/>
  <c r="S454" i="4" s="1"/>
  <c r="R455" i="4"/>
  <c r="S455" i="4"/>
  <c r="R456" i="4"/>
  <c r="S456" i="4"/>
  <c r="R457" i="4"/>
  <c r="S457" i="4" s="1"/>
  <c r="R458" i="4"/>
  <c r="S458" i="4" s="1"/>
  <c r="R459" i="4"/>
  <c r="S459" i="4"/>
  <c r="R460" i="4"/>
  <c r="S460" i="4" s="1"/>
  <c r="R461" i="4"/>
  <c r="S461" i="4"/>
  <c r="R462" i="4"/>
  <c r="S462" i="4" s="1"/>
  <c r="R463" i="4"/>
  <c r="S463" i="4" s="1"/>
  <c r="R464" i="4"/>
  <c r="S464" i="4" s="1"/>
  <c r="R465" i="4"/>
  <c r="S465" i="4"/>
  <c r="R466" i="4"/>
  <c r="S466" i="4" s="1"/>
  <c r="R467" i="4"/>
  <c r="S467" i="4" s="1"/>
  <c r="R468" i="4"/>
  <c r="S468" i="4"/>
  <c r="R469" i="4"/>
  <c r="S469" i="4"/>
  <c r="R470" i="4"/>
  <c r="S470" i="4" s="1"/>
  <c r="R471" i="4"/>
  <c r="S471" i="4" s="1"/>
  <c r="R472" i="4"/>
  <c r="S472" i="4"/>
  <c r="R473" i="4"/>
  <c r="S473" i="4"/>
  <c r="R474" i="4"/>
  <c r="S474" i="4"/>
  <c r="R475" i="4"/>
  <c r="S475" i="4"/>
  <c r="R476" i="4"/>
  <c r="S476" i="4"/>
  <c r="R477" i="4"/>
  <c r="S477" i="4"/>
  <c r="R478" i="4"/>
  <c r="S478" i="4" s="1"/>
  <c r="R479" i="4"/>
  <c r="S479" i="4" s="1"/>
  <c r="R480" i="4"/>
  <c r="S480" i="4" s="1"/>
  <c r="R481" i="4"/>
  <c r="S481" i="4"/>
  <c r="R482" i="4"/>
  <c r="S482" i="4"/>
  <c r="R483" i="4"/>
  <c r="S483" i="4" s="1"/>
  <c r="R484" i="4"/>
  <c r="S484" i="4" s="1"/>
  <c r="R485" i="4"/>
  <c r="S485" i="4"/>
  <c r="R486" i="4"/>
  <c r="S486" i="4" s="1"/>
  <c r="R487" i="4"/>
  <c r="S487" i="4"/>
  <c r="R488" i="4"/>
  <c r="S488" i="4" s="1"/>
  <c r="R489" i="4"/>
  <c r="S489" i="4"/>
  <c r="R490" i="4"/>
  <c r="S490" i="4" s="1"/>
  <c r="R491" i="4"/>
  <c r="S491" i="4"/>
  <c r="R492" i="4"/>
  <c r="S492" i="4" s="1"/>
  <c r="R493" i="4"/>
  <c r="S493" i="4"/>
  <c r="R494" i="4"/>
  <c r="S494" i="4"/>
  <c r="R495" i="4"/>
  <c r="S495" i="4"/>
  <c r="R496" i="4"/>
  <c r="S496" i="4"/>
  <c r="R497" i="4"/>
  <c r="S497" i="4"/>
  <c r="R498" i="4"/>
  <c r="S498" i="4" s="1"/>
  <c r="R499" i="4"/>
  <c r="S499" i="4" s="1"/>
  <c r="R500" i="4"/>
  <c r="S500" i="4" s="1"/>
  <c r="R501" i="4"/>
  <c r="S501" i="4"/>
  <c r="R502" i="4"/>
  <c r="S502" i="4"/>
  <c r="R503" i="4"/>
  <c r="S503" i="4"/>
  <c r="R504" i="4"/>
  <c r="S504" i="4"/>
  <c r="R505" i="4"/>
  <c r="S505" i="4" s="1"/>
  <c r="R506" i="4"/>
  <c r="S506" i="4"/>
  <c r="R507" i="4"/>
  <c r="S507" i="4"/>
  <c r="R508" i="4"/>
  <c r="S508" i="4"/>
  <c r="R509" i="4"/>
  <c r="S509" i="4" s="1"/>
  <c r="R510" i="4"/>
  <c r="S510" i="4" s="1"/>
  <c r="R511" i="4"/>
  <c r="S511" i="4" s="1"/>
  <c r="R512" i="4"/>
  <c r="S512" i="4"/>
  <c r="R513" i="4"/>
  <c r="S513" i="4" s="1"/>
  <c r="R514" i="4"/>
  <c r="S514" i="4"/>
  <c r="R515" i="4"/>
  <c r="S515" i="4"/>
  <c r="R516" i="4"/>
  <c r="S516" i="4"/>
  <c r="R517" i="4"/>
  <c r="S517" i="4" s="1"/>
  <c r="R518" i="4"/>
  <c r="S518" i="4"/>
  <c r="R519" i="4"/>
  <c r="S519" i="4"/>
  <c r="R520" i="4"/>
  <c r="S520" i="4" s="1"/>
  <c r="R521" i="4"/>
  <c r="S521" i="4"/>
  <c r="R522" i="4"/>
  <c r="S522" i="4"/>
  <c r="R523" i="4"/>
  <c r="S523" i="4"/>
  <c r="R524" i="4"/>
  <c r="S524" i="4"/>
  <c r="R525" i="4"/>
  <c r="S525" i="4" s="1"/>
  <c r="R526" i="4"/>
  <c r="S526" i="4" s="1"/>
  <c r="R527" i="4"/>
  <c r="S527" i="4"/>
  <c r="R528" i="4"/>
  <c r="S528" i="4" s="1"/>
  <c r="R529" i="4"/>
  <c r="S529" i="4"/>
  <c r="R530" i="4"/>
  <c r="S530" i="4" s="1"/>
  <c r="R531" i="4"/>
  <c r="S531" i="4" s="1"/>
  <c r="R532" i="4"/>
  <c r="S532" i="4" s="1"/>
  <c r="R533" i="4"/>
  <c r="S533" i="4"/>
  <c r="R534" i="4"/>
  <c r="S534" i="4" s="1"/>
  <c r="R535" i="4"/>
  <c r="S535" i="4"/>
  <c r="R536" i="4"/>
  <c r="S536" i="4"/>
  <c r="R537" i="4"/>
  <c r="S537" i="4"/>
  <c r="R538" i="4"/>
  <c r="S538" i="4"/>
  <c r="R539" i="4"/>
  <c r="S539" i="4"/>
  <c r="R540" i="4"/>
  <c r="S540" i="4" s="1"/>
  <c r="R541" i="4"/>
  <c r="S541" i="4" s="1"/>
  <c r="R542" i="4"/>
  <c r="S542" i="4"/>
  <c r="R543" i="4"/>
  <c r="S543" i="4"/>
  <c r="R544" i="4"/>
  <c r="S544" i="4"/>
  <c r="R545" i="4"/>
  <c r="S545" i="4"/>
  <c r="R546" i="4"/>
  <c r="S546" i="4"/>
  <c r="R547" i="4"/>
  <c r="S547" i="4" s="1"/>
  <c r="R548" i="4"/>
  <c r="S548" i="4"/>
  <c r="R549" i="4"/>
  <c r="S549" i="4" s="1"/>
  <c r="R550" i="4"/>
  <c r="S550" i="4" s="1"/>
  <c r="R551" i="4"/>
  <c r="S551" i="4"/>
  <c r="R552" i="4"/>
  <c r="S552" i="4" s="1"/>
  <c r="R553" i="4"/>
  <c r="S553" i="4" s="1"/>
  <c r="R554" i="4"/>
  <c r="S554" i="4"/>
  <c r="R555" i="4"/>
  <c r="S555" i="4" s="1"/>
  <c r="R556" i="4"/>
  <c r="S556" i="4"/>
  <c r="R557" i="4"/>
  <c r="S557" i="4"/>
  <c r="R558" i="4"/>
  <c r="S558" i="4"/>
  <c r="R559" i="4"/>
  <c r="S559" i="4" s="1"/>
  <c r="R560" i="4"/>
  <c r="S560" i="4" s="1"/>
  <c r="R561" i="4"/>
  <c r="S561" i="4"/>
  <c r="R562" i="4"/>
  <c r="S562" i="4" s="1"/>
  <c r="R563" i="4"/>
  <c r="S563" i="4"/>
  <c r="R564" i="4"/>
  <c r="S564" i="4"/>
  <c r="R565" i="4"/>
  <c r="S565" i="4"/>
  <c r="R566" i="4"/>
  <c r="S566" i="4"/>
  <c r="R567" i="4"/>
  <c r="S567" i="4"/>
  <c r="R568" i="4"/>
  <c r="S568" i="4" s="1"/>
  <c r="R569" i="4"/>
  <c r="S569" i="4" s="1"/>
  <c r="R570" i="4"/>
  <c r="S570" i="4" s="1"/>
  <c r="R571" i="4"/>
  <c r="S571" i="4" s="1"/>
  <c r="R572" i="4"/>
  <c r="S572" i="4"/>
  <c r="R573" i="4"/>
  <c r="S573" i="4" s="1"/>
  <c r="R574" i="4"/>
  <c r="S574" i="4" s="1"/>
  <c r="R575" i="4"/>
  <c r="S575" i="4"/>
  <c r="R576" i="4"/>
  <c r="S576" i="4" s="1"/>
  <c r="R577" i="4"/>
  <c r="S577" i="4" s="1"/>
  <c r="R578" i="4"/>
  <c r="S578" i="4"/>
  <c r="R579" i="4"/>
  <c r="S579" i="4"/>
  <c r="R580" i="4"/>
  <c r="S580" i="4" s="1"/>
  <c r="R581" i="4"/>
  <c r="S581" i="4"/>
  <c r="R582" i="4"/>
  <c r="S582" i="4"/>
  <c r="R583" i="4"/>
  <c r="S583" i="4" s="1"/>
  <c r="R584" i="4"/>
  <c r="S584" i="4"/>
  <c r="R585" i="4"/>
  <c r="S585" i="4"/>
  <c r="R586" i="4"/>
  <c r="S586" i="4"/>
  <c r="R587" i="4"/>
  <c r="S587" i="4"/>
  <c r="R588" i="4"/>
  <c r="S588" i="4" s="1"/>
  <c r="R589" i="4"/>
  <c r="S589" i="4" s="1"/>
  <c r="R590" i="4"/>
  <c r="S590" i="4" s="1"/>
  <c r="R591" i="4"/>
  <c r="S591" i="4"/>
  <c r="R592" i="4"/>
  <c r="S592" i="4"/>
  <c r="R593" i="4"/>
  <c r="S593" i="4" s="1"/>
  <c r="R594" i="4"/>
  <c r="S594" i="4" s="1"/>
  <c r="R595" i="4"/>
  <c r="S595" i="4" s="1"/>
  <c r="R596" i="4"/>
  <c r="S596" i="4"/>
  <c r="R597" i="4"/>
  <c r="S597" i="4" s="1"/>
  <c r="R598" i="4"/>
  <c r="S598" i="4" s="1"/>
  <c r="R599" i="4"/>
  <c r="S599" i="4"/>
  <c r="R600" i="4"/>
  <c r="S600" i="4" s="1"/>
  <c r="R601" i="4"/>
  <c r="S601" i="4" s="1"/>
  <c r="R602" i="4"/>
  <c r="S602" i="4"/>
  <c r="R603" i="4"/>
  <c r="S603" i="4"/>
  <c r="R604" i="4"/>
  <c r="S604" i="4" s="1"/>
  <c r="R605" i="4"/>
  <c r="S605" i="4"/>
  <c r="R606" i="4"/>
  <c r="S606" i="4"/>
  <c r="R607" i="4"/>
  <c r="S607" i="4"/>
  <c r="R608" i="4"/>
  <c r="S608" i="4"/>
  <c r="R609" i="4"/>
  <c r="S609" i="4" s="1"/>
  <c r="R610" i="4"/>
  <c r="S610" i="4" s="1"/>
  <c r="R611" i="4"/>
  <c r="S611" i="4"/>
  <c r="R612" i="4"/>
  <c r="S612" i="4" s="1"/>
  <c r="R613" i="4"/>
  <c r="S613" i="4"/>
  <c r="R614" i="4"/>
  <c r="S614" i="4"/>
  <c r="R615" i="4"/>
  <c r="S615" i="4" s="1"/>
  <c r="R616" i="4"/>
  <c r="S616" i="4" s="1"/>
  <c r="R617" i="4"/>
  <c r="S617" i="4"/>
  <c r="R618" i="4"/>
  <c r="S618" i="4" s="1"/>
  <c r="R619" i="4"/>
  <c r="S619" i="4" s="1"/>
  <c r="R620" i="4"/>
  <c r="S620" i="4" s="1"/>
  <c r="R621" i="4"/>
  <c r="S621" i="4" s="1"/>
  <c r="R622" i="4"/>
  <c r="S622" i="4" s="1"/>
  <c r="R623" i="4"/>
  <c r="S623" i="4"/>
  <c r="R624" i="4"/>
  <c r="S624" i="4"/>
  <c r="R625" i="4"/>
  <c r="S625" i="4" s="1"/>
  <c r="R626" i="4"/>
  <c r="S626" i="4"/>
  <c r="R627" i="4"/>
  <c r="S627" i="4"/>
  <c r="R628" i="4"/>
  <c r="S628" i="4"/>
  <c r="R629" i="4"/>
  <c r="S629" i="4"/>
  <c r="R630" i="4"/>
  <c r="S630" i="4" s="1"/>
  <c r="R631" i="4"/>
  <c r="S631" i="4" s="1"/>
  <c r="R632" i="4"/>
  <c r="S632" i="4"/>
  <c r="R633" i="4"/>
  <c r="S633" i="4" s="1"/>
  <c r="R634" i="4"/>
  <c r="S634" i="4"/>
  <c r="R635" i="4"/>
  <c r="S635" i="4"/>
  <c r="R636" i="4"/>
  <c r="S636" i="4" s="1"/>
  <c r="R637" i="4"/>
  <c r="S637" i="4" s="1"/>
  <c r="R638" i="4"/>
  <c r="S638" i="4"/>
  <c r="R639" i="4"/>
  <c r="S639" i="4" s="1"/>
  <c r="R640" i="4"/>
  <c r="S640" i="4" s="1"/>
  <c r="R641" i="4"/>
  <c r="S641" i="4"/>
  <c r="R642" i="4"/>
  <c r="S642" i="4" s="1"/>
  <c r="R643" i="4"/>
  <c r="S643" i="4"/>
  <c r="R644" i="4"/>
  <c r="S644" i="4"/>
  <c r="R645" i="4"/>
  <c r="S645" i="4"/>
  <c r="R646" i="4"/>
  <c r="S646" i="4" s="1"/>
  <c r="R647" i="4"/>
  <c r="S647" i="4"/>
  <c r="R648" i="4"/>
  <c r="S648" i="4"/>
  <c r="R649" i="4"/>
  <c r="S649" i="4"/>
  <c r="R650" i="4"/>
  <c r="S650" i="4" s="1"/>
  <c r="R651" i="4"/>
  <c r="S651" i="4"/>
  <c r="R652" i="4"/>
  <c r="S652" i="4"/>
  <c r="R653" i="4"/>
  <c r="S653" i="4"/>
  <c r="R654" i="4"/>
  <c r="S654" i="4"/>
  <c r="R655" i="4"/>
  <c r="S655" i="4"/>
  <c r="R656" i="4"/>
  <c r="S656" i="4"/>
  <c r="R657" i="4"/>
  <c r="S657" i="4" s="1"/>
  <c r="R658" i="4"/>
  <c r="S658" i="4" s="1"/>
  <c r="R659" i="4"/>
  <c r="S659" i="4"/>
  <c r="R660" i="4"/>
  <c r="S660" i="4" s="1"/>
  <c r="R661" i="4"/>
  <c r="S661" i="4"/>
  <c r="R662" i="4"/>
  <c r="S662" i="4" s="1"/>
  <c r="R663" i="4"/>
  <c r="S663" i="4" s="1"/>
  <c r="R664" i="4"/>
  <c r="S664" i="4"/>
  <c r="R665" i="4"/>
  <c r="S665" i="4" s="1"/>
  <c r="R666" i="4"/>
  <c r="S666" i="4"/>
  <c r="R667" i="4"/>
  <c r="S667" i="4" s="1"/>
  <c r="R668" i="4"/>
  <c r="S668" i="4"/>
  <c r="R669" i="4"/>
  <c r="S669" i="4"/>
  <c r="R670" i="4"/>
  <c r="S670" i="4" s="1"/>
  <c r="R671" i="4"/>
  <c r="S671" i="4" s="1"/>
  <c r="R672" i="4"/>
  <c r="S672" i="4"/>
  <c r="R673" i="4"/>
  <c r="S673" i="4"/>
  <c r="R674" i="4"/>
  <c r="S674" i="4"/>
  <c r="R675" i="4"/>
  <c r="S675" i="4"/>
  <c r="R676" i="4"/>
  <c r="S676" i="4"/>
  <c r="R677" i="4"/>
  <c r="S677" i="4"/>
  <c r="R678" i="4"/>
  <c r="S678" i="4" s="1"/>
  <c r="R679" i="4"/>
  <c r="S679" i="4" s="1"/>
  <c r="R680" i="4"/>
  <c r="S680" i="4" s="1"/>
  <c r="R681" i="4"/>
  <c r="S681" i="4"/>
  <c r="R682" i="4"/>
  <c r="S682" i="4"/>
  <c r="R683" i="4"/>
  <c r="S683" i="4"/>
  <c r="R684" i="4"/>
  <c r="S684" i="4" s="1"/>
  <c r="R685" i="4"/>
  <c r="S685" i="4"/>
  <c r="R686" i="4"/>
  <c r="S686" i="4" s="1"/>
  <c r="R687" i="4"/>
  <c r="S687" i="4"/>
  <c r="R688" i="4"/>
  <c r="S688" i="4" s="1"/>
  <c r="R689" i="4"/>
  <c r="S689" i="4"/>
  <c r="R690" i="4"/>
  <c r="S690" i="4" s="1"/>
  <c r="R691" i="4"/>
  <c r="S691" i="4"/>
  <c r="R692" i="4"/>
  <c r="S692" i="4" s="1"/>
  <c r="R693" i="4"/>
  <c r="S693" i="4"/>
  <c r="R694" i="4"/>
  <c r="S694" i="4"/>
  <c r="R695" i="4"/>
  <c r="S695" i="4"/>
  <c r="R696" i="4"/>
  <c r="S696" i="4" s="1"/>
  <c r="R697" i="4"/>
  <c r="S697" i="4"/>
  <c r="R698" i="4"/>
  <c r="S698" i="4"/>
  <c r="R699" i="4"/>
  <c r="S699" i="4" s="1"/>
  <c r="R700" i="4"/>
  <c r="S700" i="4" s="1"/>
  <c r="R701" i="4"/>
  <c r="S701" i="4"/>
  <c r="R702" i="4"/>
  <c r="S702" i="4"/>
  <c r="R703" i="4"/>
  <c r="S703" i="4"/>
  <c r="R704" i="4"/>
  <c r="S704" i="4"/>
  <c r="R705" i="4"/>
  <c r="S705" i="4" s="1"/>
  <c r="R706" i="4"/>
  <c r="S706" i="4"/>
  <c r="R707" i="4"/>
  <c r="S707" i="4"/>
  <c r="R708" i="4"/>
  <c r="S708" i="4"/>
  <c r="R709" i="4"/>
  <c r="S709" i="4" s="1"/>
  <c r="R710" i="4"/>
  <c r="S710" i="4" s="1"/>
  <c r="R711" i="4"/>
  <c r="S711" i="4" s="1"/>
  <c r="R712" i="4"/>
  <c r="S712" i="4"/>
  <c r="R713" i="4"/>
  <c r="S713" i="4" s="1"/>
  <c r="R714" i="4"/>
  <c r="S714" i="4"/>
  <c r="R715" i="4"/>
  <c r="S715" i="4" s="1"/>
  <c r="R716" i="4"/>
  <c r="S716" i="4"/>
  <c r="R717" i="4"/>
  <c r="S717" i="4" s="1"/>
  <c r="R718" i="4"/>
  <c r="S718" i="4"/>
  <c r="R719" i="4"/>
  <c r="S719" i="4"/>
  <c r="R720" i="4"/>
  <c r="S720" i="4" s="1"/>
  <c r="R721" i="4"/>
  <c r="S721" i="4"/>
  <c r="R722" i="4"/>
  <c r="S722" i="4"/>
  <c r="R723" i="4"/>
  <c r="S723" i="4"/>
  <c r="R724" i="4"/>
  <c r="S724" i="4"/>
  <c r="R725" i="4"/>
  <c r="S725" i="4"/>
  <c r="R726" i="4"/>
  <c r="S726" i="4" s="1"/>
  <c r="R727" i="4"/>
  <c r="S727" i="4"/>
  <c r="R728" i="4"/>
  <c r="S728" i="4" s="1"/>
  <c r="R729" i="4"/>
  <c r="S729" i="4"/>
  <c r="R730" i="4"/>
  <c r="S730" i="4" s="1"/>
  <c r="R731" i="4"/>
  <c r="S731" i="4" s="1"/>
  <c r="R732" i="4"/>
  <c r="S732" i="4" s="1"/>
  <c r="R733" i="4"/>
  <c r="S733" i="4"/>
  <c r="R734" i="4"/>
  <c r="S734" i="4" s="1"/>
  <c r="R735" i="4"/>
  <c r="S735" i="4"/>
  <c r="R736" i="4"/>
  <c r="S736" i="4"/>
  <c r="R737" i="4"/>
  <c r="S737" i="4"/>
  <c r="R738" i="4"/>
  <c r="S738" i="4" s="1"/>
  <c r="R739" i="4"/>
  <c r="S739" i="4"/>
  <c r="R740" i="4"/>
  <c r="S740" i="4" s="1"/>
  <c r="R741" i="4"/>
  <c r="S741" i="4" s="1"/>
  <c r="R742" i="4"/>
  <c r="S742" i="4"/>
  <c r="R743" i="4"/>
  <c r="S743" i="4"/>
  <c r="R744" i="4"/>
  <c r="S744" i="4"/>
  <c r="R745" i="4"/>
  <c r="S745" i="4"/>
  <c r="R746" i="4"/>
  <c r="S746" i="4"/>
  <c r="R747" i="4"/>
  <c r="S747" i="4" s="1"/>
  <c r="R748" i="4"/>
  <c r="S748" i="4" s="1"/>
  <c r="R749" i="4"/>
  <c r="S749" i="4"/>
  <c r="R750" i="4"/>
  <c r="S750" i="4" s="1"/>
  <c r="R751" i="4"/>
  <c r="S751" i="4"/>
  <c r="R752" i="4"/>
  <c r="S752" i="4" s="1"/>
  <c r="R753" i="4"/>
  <c r="S753" i="4" s="1"/>
  <c r="R754" i="4"/>
  <c r="S754" i="4"/>
  <c r="R755" i="4"/>
  <c r="S755" i="4" s="1"/>
  <c r="R756" i="4"/>
  <c r="S756" i="4" s="1"/>
  <c r="R757" i="4"/>
  <c r="S757" i="4"/>
  <c r="R758" i="4"/>
  <c r="S758" i="4"/>
  <c r="R759" i="4"/>
  <c r="S759" i="4"/>
  <c r="R760" i="4"/>
  <c r="S760" i="4" s="1"/>
  <c r="R761" i="4"/>
  <c r="S761" i="4"/>
  <c r="R762" i="4"/>
  <c r="S762" i="4" s="1"/>
  <c r="R763" i="4"/>
  <c r="S763" i="4"/>
  <c r="R764" i="4"/>
  <c r="S764" i="4"/>
  <c r="R765" i="4"/>
  <c r="S765" i="4"/>
  <c r="R766" i="4"/>
  <c r="S766" i="4"/>
  <c r="R767" i="4"/>
  <c r="S767" i="4" s="1"/>
  <c r="R768" i="4"/>
  <c r="S768" i="4" s="1"/>
  <c r="R769" i="4"/>
  <c r="S769" i="4" s="1"/>
  <c r="R770" i="4"/>
  <c r="S770" i="4" s="1"/>
  <c r="R771" i="4"/>
  <c r="S771" i="4"/>
  <c r="R772" i="4"/>
  <c r="S772" i="4" s="1"/>
  <c r="R773" i="4"/>
  <c r="S773" i="4" s="1"/>
  <c r="R774" i="4"/>
  <c r="S774" i="4" s="1"/>
  <c r="R775" i="4"/>
  <c r="S775" i="4"/>
  <c r="R776" i="4"/>
  <c r="S776" i="4" s="1"/>
  <c r="R777" i="4"/>
  <c r="S777" i="4" s="1"/>
  <c r="R778" i="4"/>
  <c r="S778" i="4"/>
  <c r="R779" i="4"/>
  <c r="S779" i="4"/>
  <c r="R780" i="4"/>
  <c r="S780" i="4" s="1"/>
  <c r="R781" i="4"/>
  <c r="S781" i="4"/>
  <c r="R782" i="4"/>
  <c r="S782" i="4"/>
  <c r="R783" i="4"/>
  <c r="S783" i="4" s="1"/>
  <c r="R784" i="4"/>
  <c r="S784" i="4"/>
  <c r="R785" i="4"/>
  <c r="S785" i="4"/>
  <c r="R786" i="4"/>
  <c r="S786" i="4"/>
  <c r="R787" i="4"/>
  <c r="S787" i="4"/>
  <c r="R788" i="4"/>
  <c r="S788" i="4" s="1"/>
  <c r="R789" i="4"/>
  <c r="S789" i="4" s="1"/>
  <c r="R790" i="4"/>
  <c r="S790" i="4" s="1"/>
  <c r="R791" i="4"/>
  <c r="S791" i="4"/>
  <c r="R792" i="4"/>
  <c r="S792" i="4"/>
  <c r="R793" i="4"/>
  <c r="S793" i="4" s="1"/>
  <c r="R794" i="4"/>
  <c r="S794" i="4" s="1"/>
  <c r="R795" i="4"/>
  <c r="S795" i="4" s="1"/>
  <c r="R796" i="4"/>
  <c r="S796" i="4"/>
  <c r="R797" i="4"/>
  <c r="S797" i="4" s="1"/>
  <c r="R798" i="4"/>
  <c r="S798" i="4"/>
  <c r="R799" i="4"/>
  <c r="S799" i="4"/>
  <c r="R800" i="4"/>
  <c r="S800" i="4" s="1"/>
  <c r="R801" i="4"/>
  <c r="S801" i="4" s="1"/>
  <c r="R802" i="4"/>
  <c r="S802" i="4"/>
  <c r="R803" i="4"/>
  <c r="S803" i="4"/>
  <c r="R804" i="4"/>
  <c r="S804" i="4" s="1"/>
  <c r="R805" i="4"/>
  <c r="S805" i="4"/>
  <c r="R806" i="4"/>
  <c r="S806" i="4"/>
  <c r="R807" i="4"/>
  <c r="S807" i="4"/>
  <c r="R808" i="4"/>
  <c r="S808" i="4"/>
  <c r="R809" i="4"/>
  <c r="S809" i="4"/>
  <c r="R810" i="4"/>
  <c r="S810" i="4" s="1"/>
  <c r="R811" i="4"/>
  <c r="S811" i="4"/>
  <c r="R812" i="4"/>
  <c r="S812" i="4" s="1"/>
  <c r="R813" i="4"/>
  <c r="S813" i="4"/>
  <c r="R814" i="4"/>
  <c r="S814" i="4"/>
  <c r="R815" i="4"/>
  <c r="S815" i="4" s="1"/>
  <c r="R816" i="4"/>
  <c r="S816" i="4" s="1"/>
  <c r="R817" i="4"/>
  <c r="S817" i="4"/>
  <c r="R818" i="4"/>
  <c r="S818" i="4" s="1"/>
  <c r="R819" i="4"/>
  <c r="S819" i="4"/>
  <c r="R820" i="4"/>
  <c r="S820" i="4" s="1"/>
  <c r="R821" i="4"/>
  <c r="S821" i="4" s="1"/>
  <c r="R822" i="4"/>
  <c r="S822" i="4"/>
  <c r="R823" i="4"/>
  <c r="S823" i="4"/>
  <c r="R824" i="4"/>
  <c r="S824" i="4"/>
  <c r="R825" i="4"/>
  <c r="S825" i="4" s="1"/>
  <c r="R826" i="4"/>
  <c r="S826" i="4"/>
  <c r="R827" i="4"/>
  <c r="S827" i="4"/>
  <c r="R828" i="4"/>
  <c r="S828" i="4"/>
  <c r="R829" i="4"/>
  <c r="S829" i="4"/>
  <c r="R830" i="4"/>
  <c r="S830" i="4" s="1"/>
  <c r="R831" i="4"/>
  <c r="S831" i="4"/>
  <c r="R832" i="4"/>
  <c r="S832" i="4"/>
  <c r="R833" i="4"/>
  <c r="S833" i="4"/>
  <c r="R834" i="4"/>
  <c r="S834" i="4"/>
  <c r="R835" i="4"/>
  <c r="S835" i="4"/>
  <c r="R836" i="4"/>
  <c r="S836" i="4" s="1"/>
  <c r="R837" i="4"/>
  <c r="S837" i="4" s="1"/>
  <c r="R838" i="4"/>
  <c r="S838" i="4"/>
  <c r="R839" i="4"/>
  <c r="S839" i="4" s="1"/>
  <c r="R840" i="4"/>
  <c r="S840" i="4" s="1"/>
  <c r="R841" i="4"/>
  <c r="S841" i="4"/>
  <c r="R842" i="4"/>
  <c r="S842" i="4" s="1"/>
  <c r="R843" i="4"/>
  <c r="S843" i="4"/>
  <c r="R844" i="4"/>
  <c r="S844" i="4"/>
  <c r="R845" i="4"/>
  <c r="S845" i="4" s="1"/>
  <c r="R846" i="4"/>
  <c r="S846" i="4" s="1"/>
  <c r="R847" i="4"/>
  <c r="S847" i="4"/>
  <c r="R848" i="4"/>
  <c r="S848" i="4"/>
  <c r="R849" i="4"/>
  <c r="S849" i="4"/>
  <c r="R850" i="4"/>
  <c r="S850" i="4" s="1"/>
  <c r="R851" i="4"/>
  <c r="S851" i="4"/>
  <c r="R852" i="4"/>
  <c r="S852" i="4"/>
  <c r="R853" i="4"/>
  <c r="S853" i="4"/>
  <c r="R854" i="4"/>
  <c r="S854" i="4"/>
  <c r="R855" i="4"/>
  <c r="S855" i="4"/>
  <c r="R856" i="4"/>
  <c r="S856" i="4" s="1"/>
  <c r="R857" i="4"/>
  <c r="S857" i="4" s="1"/>
  <c r="R858" i="4"/>
  <c r="S858" i="4" s="1"/>
  <c r="R859" i="4"/>
  <c r="S859" i="4"/>
  <c r="R860" i="4"/>
  <c r="S860" i="4" s="1"/>
  <c r="R861" i="4"/>
  <c r="S861" i="4"/>
  <c r="R862" i="4"/>
  <c r="S862" i="4"/>
  <c r="R863" i="4"/>
  <c r="S863" i="4" s="1"/>
  <c r="R864" i="4"/>
  <c r="S864" i="4"/>
  <c r="R865" i="4"/>
  <c r="S865" i="4" s="1"/>
  <c r="R866" i="4"/>
  <c r="S866" i="4"/>
  <c r="R867" i="4"/>
  <c r="S867" i="4" s="1"/>
  <c r="R868" i="4"/>
  <c r="S868" i="4"/>
  <c r="R869" i="4"/>
  <c r="S869" i="4"/>
  <c r="R870" i="4"/>
  <c r="S870" i="4"/>
  <c r="R871" i="4"/>
  <c r="S871" i="4"/>
  <c r="R872" i="4"/>
  <c r="S872" i="4"/>
  <c r="R873" i="4"/>
  <c r="S873" i="4" s="1"/>
  <c r="R874" i="4"/>
  <c r="S874" i="4"/>
  <c r="R875" i="4"/>
  <c r="S875" i="4"/>
  <c r="R876" i="4"/>
  <c r="S876" i="4" s="1"/>
  <c r="R877" i="4"/>
  <c r="S877" i="4" s="1"/>
  <c r="R878" i="4"/>
  <c r="S878" i="4"/>
  <c r="R879" i="4"/>
  <c r="S879" i="4"/>
  <c r="R880" i="4"/>
  <c r="S880" i="4"/>
  <c r="R881" i="4"/>
  <c r="S881" i="4"/>
  <c r="R882" i="4"/>
  <c r="S882" i="4"/>
  <c r="R883" i="4"/>
  <c r="S883" i="4" s="1"/>
  <c r="R884" i="4"/>
  <c r="S884" i="4"/>
  <c r="R885" i="4"/>
  <c r="S885" i="4"/>
  <c r="R886" i="4"/>
  <c r="S886" i="4"/>
  <c r="R887" i="4"/>
  <c r="S887" i="4" s="1"/>
  <c r="R888" i="4"/>
  <c r="S888" i="4"/>
  <c r="R889" i="4"/>
  <c r="S889" i="4"/>
  <c r="R890" i="4"/>
  <c r="S890" i="4"/>
  <c r="R891" i="4"/>
  <c r="S891" i="4"/>
  <c r="R892" i="4"/>
  <c r="S892" i="4"/>
  <c r="R893" i="4"/>
  <c r="S893" i="4" s="1"/>
  <c r="R894" i="4"/>
  <c r="S894" i="4" s="1"/>
  <c r="R895" i="4"/>
  <c r="S895" i="4"/>
  <c r="R896" i="4"/>
  <c r="S896" i="4"/>
  <c r="R897" i="4"/>
  <c r="S897" i="4" s="1"/>
  <c r="R898" i="4"/>
  <c r="S898" i="4"/>
  <c r="R899" i="4"/>
  <c r="S899" i="4"/>
  <c r="R900" i="4"/>
  <c r="S900" i="4"/>
  <c r="R901" i="4"/>
  <c r="S901" i="4"/>
  <c r="R902" i="4"/>
  <c r="S902" i="4"/>
  <c r="R903" i="4"/>
  <c r="S903" i="4" s="1"/>
  <c r="R904" i="4"/>
  <c r="S904" i="4"/>
  <c r="R905" i="4"/>
  <c r="S905" i="4" s="1"/>
  <c r="R906" i="4"/>
  <c r="S906" i="4"/>
  <c r="R907" i="4"/>
  <c r="S907" i="4" s="1"/>
  <c r="R908" i="4"/>
  <c r="S908" i="4"/>
  <c r="R909" i="4"/>
  <c r="S909" i="4"/>
  <c r="R910" i="4"/>
  <c r="S910" i="4"/>
  <c r="R911" i="4"/>
  <c r="S911" i="4"/>
  <c r="R912" i="4"/>
  <c r="S912" i="4" s="1"/>
  <c r="R913" i="4"/>
  <c r="S913" i="4" s="1"/>
  <c r="R914" i="4"/>
  <c r="S914" i="4" s="1"/>
  <c r="R915" i="4"/>
  <c r="S915" i="4"/>
  <c r="R916" i="4"/>
  <c r="S916" i="4" s="1"/>
  <c r="R917" i="4"/>
  <c r="S917" i="4" s="1"/>
  <c r="R918" i="4"/>
  <c r="S918" i="4"/>
  <c r="R919" i="4"/>
  <c r="S919" i="4"/>
  <c r="R920" i="4"/>
  <c r="S920" i="4"/>
  <c r="R921" i="4"/>
  <c r="S921" i="4"/>
  <c r="R922" i="4"/>
  <c r="S922" i="4"/>
  <c r="R923" i="4"/>
  <c r="S923" i="4" s="1"/>
  <c r="R924" i="4"/>
  <c r="S924" i="4" s="1"/>
  <c r="R925" i="4"/>
  <c r="S925" i="4" s="1"/>
  <c r="R926" i="4"/>
  <c r="S926" i="4"/>
  <c r="R927" i="4"/>
  <c r="S927" i="4" s="1"/>
  <c r="R928" i="4"/>
  <c r="S928" i="4"/>
  <c r="R929" i="4"/>
  <c r="S929" i="4"/>
  <c r="R930" i="4"/>
  <c r="S930" i="4"/>
  <c r="R931" i="4"/>
  <c r="S931" i="4"/>
  <c r="R932" i="4"/>
  <c r="S932" i="4"/>
  <c r="R933" i="4"/>
  <c r="S933" i="4" s="1"/>
  <c r="R934" i="4"/>
  <c r="S934" i="4"/>
  <c r="R935" i="4"/>
  <c r="S935" i="4" s="1"/>
  <c r="R936" i="4"/>
  <c r="S936" i="4" s="1"/>
  <c r="R937" i="4"/>
  <c r="S937" i="4" s="1"/>
  <c r="R938" i="4"/>
  <c r="S938" i="4"/>
  <c r="R939" i="4"/>
  <c r="S939" i="4"/>
  <c r="R940" i="4"/>
  <c r="S940" i="4"/>
  <c r="R941" i="4"/>
  <c r="S941" i="4"/>
  <c r="R942" i="4"/>
  <c r="S942" i="4"/>
  <c r="R943" i="4"/>
  <c r="S943" i="4" s="1"/>
  <c r="R944" i="4"/>
  <c r="S944" i="4"/>
  <c r="R945" i="4"/>
  <c r="S945" i="4"/>
  <c r="R946" i="4"/>
  <c r="S946" i="4" s="1"/>
  <c r="R947" i="4"/>
  <c r="S947" i="4" s="1"/>
  <c r="R948" i="4"/>
  <c r="S948" i="4"/>
  <c r="R949" i="4"/>
  <c r="S949" i="4"/>
  <c r="R950" i="4"/>
  <c r="S950" i="4"/>
  <c r="R951" i="4"/>
  <c r="S951" i="4"/>
  <c r="R952" i="4"/>
  <c r="S952" i="4" s="1"/>
  <c r="R953" i="4"/>
  <c r="S953" i="4" s="1"/>
  <c r="R954" i="4"/>
  <c r="S954" i="4" s="1"/>
  <c r="R955" i="4"/>
  <c r="S955" i="4"/>
  <c r="R956" i="4"/>
  <c r="S956" i="4"/>
  <c r="R957" i="4"/>
  <c r="S957" i="4" s="1"/>
  <c r="R958" i="4"/>
  <c r="S958" i="4"/>
  <c r="R959" i="4"/>
  <c r="S959" i="4"/>
  <c r="R960" i="4"/>
  <c r="S960" i="4"/>
  <c r="R961" i="4"/>
  <c r="S961" i="4"/>
  <c r="R962" i="4"/>
  <c r="S962" i="4"/>
  <c r="R963" i="4"/>
  <c r="S963" i="4" s="1"/>
  <c r="R964" i="4"/>
  <c r="S964" i="4"/>
  <c r="R965" i="4"/>
  <c r="S965" i="4" s="1"/>
  <c r="R966" i="4"/>
  <c r="S966" i="4"/>
  <c r="R967" i="4"/>
  <c r="S967" i="4" s="1"/>
  <c r="R968" i="4"/>
  <c r="S968" i="4"/>
  <c r="R969" i="4"/>
  <c r="S969" i="4"/>
  <c r="R970" i="4"/>
  <c r="S970" i="4"/>
  <c r="R971" i="4"/>
  <c r="S971" i="4"/>
  <c r="R972" i="4"/>
  <c r="S972" i="4"/>
  <c r="R973" i="4"/>
  <c r="S973" i="4" s="1"/>
  <c r="R974" i="4"/>
  <c r="S974" i="4"/>
  <c r="R975" i="4"/>
  <c r="S975" i="4"/>
  <c r="R976" i="4"/>
  <c r="S976" i="4" s="1"/>
  <c r="R977" i="4"/>
  <c r="S977" i="4" s="1"/>
  <c r="R978" i="4"/>
  <c r="S978" i="4"/>
  <c r="R979" i="4"/>
  <c r="S979" i="4"/>
  <c r="R980" i="4"/>
  <c r="S980" i="4"/>
  <c r="R981" i="4"/>
  <c r="S981" i="4"/>
  <c r="R982" i="4"/>
  <c r="S982" i="4"/>
  <c r="R983" i="4"/>
  <c r="S983" i="4" s="1"/>
  <c r="R984" i="4"/>
  <c r="S984" i="4"/>
  <c r="R985" i="4"/>
  <c r="S985" i="4"/>
  <c r="R986" i="4"/>
  <c r="S986" i="4"/>
  <c r="R987" i="4"/>
  <c r="S987" i="4" s="1"/>
  <c r="R988" i="4"/>
  <c r="S988" i="4"/>
  <c r="R989" i="4"/>
  <c r="S989" i="4"/>
  <c r="R990" i="4"/>
  <c r="S990" i="4" s="1"/>
  <c r="R991" i="4"/>
  <c r="S991" i="4"/>
  <c r="R992" i="4"/>
  <c r="S992" i="4"/>
  <c r="R993" i="4"/>
  <c r="S993" i="4" s="1"/>
  <c r="R994" i="4"/>
  <c r="S994" i="4" s="1"/>
  <c r="R995" i="4"/>
  <c r="S995" i="4"/>
  <c r="R996" i="4"/>
  <c r="S996" i="4"/>
  <c r="R997" i="4"/>
  <c r="S997" i="4" s="1"/>
  <c r="R998" i="4"/>
  <c r="S998" i="4"/>
  <c r="R999" i="4"/>
  <c r="S999" i="4"/>
  <c r="R1000" i="4"/>
  <c r="S1000" i="4"/>
  <c r="R1001" i="4"/>
  <c r="S1001" i="4"/>
  <c r="R1002" i="4"/>
  <c r="S1002" i="4"/>
  <c r="R1003" i="4"/>
  <c r="S1003" i="4"/>
  <c r="R1004" i="4"/>
  <c r="S1004" i="4"/>
  <c r="R1005" i="4"/>
  <c r="S1005" i="4"/>
  <c r="R1006" i="4"/>
  <c r="S1006" i="4"/>
  <c r="R1007" i="4"/>
  <c r="S1007" i="4" s="1"/>
  <c r="R1008" i="4"/>
  <c r="S1008" i="4"/>
  <c r="R1009" i="4"/>
  <c r="S1009" i="4"/>
  <c r="R1010" i="4"/>
  <c r="S1010" i="4"/>
  <c r="R1011" i="4"/>
  <c r="S1011" i="4"/>
  <c r="R1012" i="4"/>
  <c r="S1012" i="4" s="1"/>
  <c r="R1013" i="4"/>
  <c r="S1013" i="4" s="1"/>
  <c r="R1014" i="4"/>
  <c r="S1014" i="4"/>
  <c r="R1015" i="4"/>
  <c r="S1015" i="4" s="1"/>
  <c r="R1016" i="4"/>
  <c r="S1016" i="4"/>
  <c r="R1017" i="4"/>
  <c r="S1017" i="4" s="1"/>
  <c r="R1018" i="4"/>
  <c r="S1018" i="4"/>
  <c r="R1019" i="4"/>
  <c r="S1019" i="4"/>
  <c r="R1020" i="4"/>
  <c r="S1020" i="4"/>
  <c r="R1021" i="4"/>
  <c r="S1021" i="4"/>
  <c r="R1022" i="4"/>
  <c r="S1022" i="4" s="1"/>
  <c r="R1023" i="4"/>
  <c r="S1023" i="4"/>
  <c r="R1024" i="4"/>
  <c r="S1024" i="4"/>
  <c r="R1025" i="4"/>
  <c r="S1025" i="4"/>
  <c r="R1026" i="4"/>
  <c r="S1026" i="4"/>
  <c r="R1027" i="4"/>
  <c r="S1027" i="4" s="1"/>
  <c r="R1028" i="4"/>
  <c r="S1028" i="4"/>
  <c r="R1029" i="4"/>
  <c r="S1029" i="4"/>
  <c r="R1030" i="4"/>
  <c r="S1030" i="4" s="1"/>
  <c r="R1031" i="4"/>
  <c r="S1031" i="4"/>
  <c r="R1032" i="4"/>
  <c r="S1032" i="4"/>
  <c r="R1033" i="4"/>
  <c r="S1033" i="4" s="1"/>
  <c r="R1034" i="4"/>
  <c r="S1034" i="4" s="1"/>
  <c r="R1035" i="4"/>
  <c r="S1035" i="4"/>
  <c r="R1036" i="4"/>
  <c r="S1036" i="4" s="1"/>
  <c r="R1037" i="4"/>
  <c r="S1037" i="4" s="1"/>
  <c r="R1038" i="4"/>
  <c r="S1038" i="4"/>
  <c r="R1039" i="4"/>
  <c r="S1039" i="4"/>
  <c r="R1040" i="4"/>
  <c r="S1040" i="4"/>
  <c r="R1041" i="4"/>
  <c r="S1041" i="4"/>
  <c r="R1042" i="4"/>
  <c r="S1042" i="4"/>
  <c r="R1043" i="4"/>
  <c r="S1043" i="4" s="1"/>
  <c r="R1044" i="4"/>
  <c r="S1044" i="4"/>
  <c r="R1045" i="4"/>
  <c r="S1045" i="4"/>
  <c r="R1046" i="4"/>
  <c r="S1046" i="4"/>
  <c r="R1047" i="4"/>
  <c r="S1047" i="4" s="1"/>
  <c r="R1048" i="4"/>
  <c r="S1048" i="4"/>
  <c r="R1049" i="4"/>
  <c r="S1049" i="4"/>
  <c r="R1050" i="4"/>
  <c r="S1050" i="4"/>
  <c r="R1051" i="4"/>
  <c r="S1051" i="4"/>
  <c r="R1052" i="4"/>
  <c r="S1052" i="4"/>
  <c r="R1053" i="4"/>
  <c r="S1053" i="4"/>
  <c r="R1054" i="4"/>
  <c r="S1054" i="4" s="1"/>
  <c r="R1055" i="4"/>
  <c r="S1055" i="4" s="1"/>
  <c r="R1056" i="4"/>
  <c r="S1056" i="4"/>
  <c r="R1057" i="4"/>
  <c r="S1057" i="4" s="1"/>
  <c r="R1058" i="4"/>
  <c r="S1058" i="4"/>
  <c r="R1059" i="4"/>
  <c r="S1059" i="4"/>
  <c r="R1060" i="4"/>
  <c r="S1060" i="4" s="1"/>
  <c r="R1061" i="4"/>
  <c r="S1061" i="4"/>
  <c r="R1062" i="4"/>
  <c r="S1062" i="4"/>
  <c r="R1063" i="4"/>
  <c r="S1063" i="4"/>
  <c r="R1064" i="4"/>
  <c r="S1064" i="4" s="1"/>
  <c r="R1065" i="4"/>
  <c r="S1065" i="4"/>
  <c r="R1066" i="4"/>
  <c r="S1066" i="4"/>
  <c r="R1067" i="4"/>
  <c r="S1067" i="4" s="1"/>
  <c r="R1068" i="4"/>
  <c r="S1068" i="4"/>
  <c r="R1069" i="4"/>
  <c r="S1069" i="4"/>
  <c r="R1070" i="4"/>
  <c r="S1070" i="4"/>
  <c r="R1071" i="4"/>
  <c r="S1071" i="4"/>
  <c r="R1072" i="4"/>
  <c r="S1072" i="4" s="1"/>
  <c r="R1073" i="4"/>
  <c r="S1073" i="4"/>
  <c r="R1074" i="4"/>
  <c r="S1074" i="4"/>
  <c r="R1075" i="4"/>
  <c r="S1075" i="4" s="1"/>
  <c r="R1076" i="4"/>
  <c r="S1076" i="4" s="1"/>
  <c r="R1077" i="4"/>
  <c r="S1077" i="4" s="1"/>
  <c r="R1078" i="4"/>
  <c r="S1078" i="4"/>
  <c r="R1079" i="4"/>
  <c r="S1079" i="4"/>
  <c r="R1080" i="4"/>
  <c r="S1080" i="4"/>
  <c r="R1081" i="4"/>
  <c r="S1081" i="4"/>
  <c r="R1082" i="4"/>
  <c r="S1082" i="4"/>
  <c r="R1083" i="4"/>
  <c r="S1083" i="4"/>
  <c r="R1084" i="4"/>
  <c r="S1084" i="4"/>
  <c r="R1085" i="4"/>
  <c r="S1085" i="4" s="1"/>
  <c r="R1086" i="4"/>
  <c r="S1086" i="4"/>
  <c r="R1087" i="4"/>
  <c r="S1087" i="4" s="1"/>
  <c r="R1088" i="4"/>
  <c r="S1088" i="4"/>
  <c r="R1089" i="4"/>
  <c r="S1089" i="4"/>
  <c r="R1090" i="4"/>
  <c r="S1090" i="4"/>
  <c r="R1091" i="4"/>
  <c r="S1091" i="4"/>
  <c r="R1092" i="4"/>
  <c r="S1092" i="4"/>
  <c r="R1093" i="4"/>
  <c r="S1093" i="4"/>
  <c r="R1094" i="4"/>
  <c r="S1094" i="4"/>
  <c r="R1095" i="4"/>
  <c r="S1095" i="4"/>
  <c r="R1096" i="4"/>
  <c r="S1096" i="4" s="1"/>
  <c r="R1097" i="4"/>
  <c r="S1097" i="4" s="1"/>
  <c r="R1098" i="4"/>
  <c r="S1098" i="4"/>
  <c r="R1099" i="4"/>
  <c r="S1099" i="4"/>
  <c r="R1100" i="4"/>
  <c r="S1100" i="4"/>
  <c r="R1101" i="4"/>
  <c r="S1101" i="4"/>
  <c r="R1102" i="4"/>
  <c r="S1102" i="4" s="1"/>
  <c r="R1103" i="4"/>
  <c r="S1103" i="4"/>
  <c r="R1104" i="4"/>
  <c r="S1104" i="4"/>
  <c r="R1105" i="4"/>
  <c r="S1105" i="4"/>
  <c r="R1106" i="4"/>
  <c r="S1106" i="4" s="1"/>
  <c r="R1107" i="4"/>
  <c r="S1107" i="4" s="1"/>
  <c r="R1108" i="4"/>
  <c r="S1108" i="4"/>
  <c r="R1109" i="4"/>
  <c r="S1109" i="4"/>
  <c r="R1110" i="4"/>
  <c r="S1110" i="4" s="1"/>
  <c r="R1111" i="4"/>
  <c r="S1111" i="4"/>
  <c r="R1112" i="4"/>
  <c r="S1112" i="4"/>
  <c r="R1113" i="4"/>
  <c r="S1113" i="4"/>
  <c r="R1114" i="4"/>
  <c r="S1114" i="4"/>
  <c r="R1115" i="4"/>
  <c r="S1115" i="4"/>
  <c r="R1116" i="4"/>
  <c r="S1116" i="4"/>
  <c r="R1117" i="4"/>
  <c r="S1117" i="4" s="1"/>
  <c r="R1118" i="4"/>
  <c r="S1118" i="4"/>
  <c r="R1119" i="4"/>
  <c r="S1119" i="4"/>
  <c r="R1120" i="4"/>
  <c r="S1120" i="4"/>
  <c r="R1121" i="4"/>
  <c r="S1121" i="4"/>
  <c r="R1122" i="4"/>
  <c r="S1122" i="4"/>
  <c r="R1123" i="4"/>
  <c r="S1123" i="4" s="1"/>
  <c r="R1124" i="4"/>
  <c r="S1124" i="4"/>
  <c r="R1125" i="4"/>
  <c r="S1125" i="4"/>
  <c r="R1126" i="4"/>
  <c r="S1126" i="4"/>
  <c r="R1127" i="4"/>
  <c r="S1127" i="4" s="1"/>
  <c r="R1128" i="4"/>
  <c r="S1128" i="4"/>
  <c r="R1129" i="4"/>
  <c r="S1129" i="4"/>
  <c r="R1130" i="4"/>
  <c r="S1130" i="4"/>
  <c r="R1131" i="4"/>
  <c r="S1131" i="4"/>
  <c r="R1132" i="4"/>
  <c r="S1132" i="4"/>
  <c r="R1133" i="4"/>
  <c r="S1133" i="4"/>
  <c r="R1134" i="4"/>
  <c r="S1134" i="4"/>
  <c r="R1135" i="4"/>
  <c r="S1135" i="4"/>
  <c r="R1136" i="4"/>
  <c r="S1136" i="4"/>
  <c r="R1137" i="4"/>
  <c r="S1137" i="4" s="1"/>
  <c r="R1138" i="4"/>
  <c r="S1138" i="4"/>
  <c r="R1139" i="4"/>
  <c r="S1139" i="4"/>
  <c r="R1140" i="4"/>
  <c r="S1140" i="4"/>
  <c r="R1141" i="4"/>
  <c r="S1141" i="4"/>
  <c r="R1142" i="4"/>
  <c r="S1142" i="4"/>
  <c r="R1143" i="4"/>
  <c r="S1143" i="4"/>
  <c r="R1144" i="4"/>
  <c r="S1144" i="4" s="1"/>
  <c r="R1145" i="4"/>
  <c r="S1145" i="4"/>
  <c r="R1146" i="4"/>
  <c r="S1146" i="4"/>
  <c r="R1147" i="4"/>
  <c r="S1147" i="4" s="1"/>
  <c r="R1148" i="4"/>
  <c r="S1148" i="4"/>
  <c r="R1149" i="4"/>
  <c r="S1149" i="4"/>
  <c r="R1150" i="4"/>
  <c r="S1150" i="4" s="1"/>
  <c r="R1151" i="4"/>
  <c r="S1151" i="4"/>
  <c r="R1152" i="4"/>
  <c r="S1152" i="4" s="1"/>
  <c r="R1153" i="4"/>
  <c r="S1153" i="4"/>
  <c r="R1154" i="4"/>
  <c r="S1154" i="4"/>
  <c r="R1155" i="4"/>
  <c r="S1155" i="4"/>
  <c r="R1156" i="4"/>
  <c r="S1156" i="4"/>
  <c r="R1157" i="4"/>
  <c r="S1157" i="4" s="1"/>
  <c r="R1158" i="4"/>
  <c r="S1158" i="4"/>
  <c r="R1159" i="4"/>
  <c r="S1159" i="4"/>
  <c r="R1160" i="4"/>
  <c r="S1160" i="4"/>
  <c r="R1161" i="4"/>
  <c r="S1161" i="4"/>
  <c r="R1162" i="4"/>
  <c r="S1162" i="4"/>
  <c r="R1163" i="4"/>
  <c r="S1163" i="4"/>
  <c r="R1164" i="4"/>
  <c r="S1164" i="4"/>
  <c r="R1165" i="4"/>
  <c r="S1165" i="4" s="1"/>
  <c r="R1166" i="4"/>
  <c r="S1166" i="4"/>
  <c r="R1167" i="4"/>
  <c r="S1167" i="4" s="1"/>
  <c r="R1168" i="4"/>
  <c r="S1168" i="4"/>
  <c r="R1169" i="4"/>
  <c r="S1169" i="4"/>
  <c r="R1170" i="4"/>
  <c r="S1170" i="4" s="1"/>
  <c r="R1171" i="4"/>
  <c r="S1171" i="4"/>
  <c r="R1172" i="4"/>
  <c r="S1172" i="4"/>
  <c r="R1173" i="4"/>
  <c r="S1173" i="4" s="1"/>
  <c r="R1174" i="4"/>
  <c r="S1174" i="4"/>
  <c r="R1175" i="4"/>
  <c r="S1175" i="4"/>
  <c r="R1176" i="4"/>
  <c r="S1176" i="4"/>
  <c r="R1177" i="4"/>
  <c r="S1177" i="4" s="1"/>
  <c r="R1178" i="4"/>
  <c r="S1178" i="4"/>
  <c r="R1179" i="4"/>
  <c r="S1179" i="4"/>
  <c r="R1180" i="4"/>
  <c r="S1180" i="4" s="1"/>
  <c r="R1181" i="4"/>
  <c r="S1181" i="4"/>
  <c r="R1182" i="4"/>
  <c r="S1182" i="4"/>
  <c r="R1183" i="4"/>
  <c r="S1183" i="4"/>
  <c r="R1184" i="4"/>
  <c r="S1184" i="4"/>
  <c r="R1185" i="4"/>
  <c r="S1185" i="4"/>
  <c r="R1186" i="4"/>
  <c r="S1186" i="4" s="1"/>
  <c r="R1187" i="4"/>
  <c r="S1187" i="4" s="1"/>
  <c r="R1188" i="4"/>
  <c r="S1188" i="4"/>
  <c r="R1189" i="4"/>
  <c r="S1189" i="4"/>
  <c r="R1190" i="4"/>
  <c r="S1190" i="4"/>
  <c r="R1191" i="4"/>
  <c r="S1191" i="4"/>
  <c r="R1192" i="4"/>
  <c r="S1192" i="4" s="1"/>
  <c r="R1193" i="4"/>
  <c r="S1193" i="4"/>
  <c r="R1194" i="4"/>
  <c r="S1194" i="4" s="1"/>
  <c r="R1195" i="4"/>
  <c r="S1195" i="4"/>
  <c r="R1196" i="4"/>
  <c r="S1196" i="4"/>
  <c r="R1197" i="4"/>
  <c r="S1197" i="4" s="1"/>
  <c r="R1198" i="4"/>
  <c r="S1198" i="4"/>
  <c r="R1199" i="4"/>
  <c r="S1199" i="4"/>
  <c r="R1200" i="4"/>
  <c r="S1200" i="4"/>
  <c r="R1201" i="4"/>
  <c r="S1201" i="4"/>
  <c r="R1202" i="4"/>
  <c r="S1202" i="4"/>
  <c r="R1203" i="4"/>
  <c r="S1203" i="4"/>
  <c r="R1204" i="4"/>
  <c r="S1204" i="4"/>
  <c r="R1205" i="4"/>
  <c r="S1205" i="4"/>
  <c r="R1206" i="4"/>
  <c r="S1206" i="4"/>
  <c r="R1207" i="4"/>
  <c r="S1207" i="4" s="1"/>
  <c r="R1208" i="4"/>
  <c r="S1208" i="4"/>
  <c r="R1209" i="4"/>
  <c r="S1209" i="4"/>
  <c r="R1210" i="4"/>
  <c r="S1210" i="4"/>
  <c r="R1211" i="4"/>
  <c r="S1211" i="4"/>
  <c r="R1212" i="4"/>
  <c r="S1212" i="4" s="1"/>
  <c r="R1213" i="4"/>
  <c r="S1213" i="4" s="1"/>
  <c r="R1214" i="4"/>
  <c r="S1214" i="4"/>
  <c r="R1215" i="4"/>
  <c r="S1215" i="4" s="1"/>
  <c r="R1216" i="4"/>
  <c r="S1216" i="4"/>
  <c r="R1217" i="4"/>
  <c r="S1217" i="4" s="1"/>
  <c r="R1218" i="4"/>
  <c r="S1218" i="4"/>
  <c r="R1219" i="4"/>
  <c r="S1219" i="4"/>
  <c r="R1220" i="4"/>
  <c r="S1220" i="4"/>
  <c r="R1221" i="4"/>
  <c r="S1221" i="4"/>
  <c r="R1222" i="4"/>
  <c r="S1222" i="4" s="1"/>
  <c r="R1223" i="4"/>
  <c r="S1223" i="4"/>
  <c r="R1224" i="4"/>
  <c r="S1224" i="4"/>
  <c r="R1225" i="4"/>
  <c r="S1225" i="4"/>
  <c r="R1226" i="4"/>
  <c r="S1226" i="4"/>
  <c r="R1227" i="4"/>
  <c r="S1227" i="4" s="1"/>
  <c r="R1228" i="4"/>
  <c r="S1228" i="4"/>
  <c r="R1229" i="4"/>
  <c r="S1229" i="4"/>
  <c r="R1230" i="4"/>
  <c r="S1230" i="4"/>
  <c r="R1231" i="4"/>
  <c r="S1231" i="4"/>
  <c r="R1232" i="4"/>
  <c r="S1232" i="4"/>
  <c r="R1233" i="4"/>
  <c r="S1233" i="4" s="1"/>
  <c r="R1234" i="4"/>
  <c r="S1234" i="4" s="1"/>
  <c r="R1235" i="4"/>
  <c r="S1235" i="4"/>
  <c r="R1236" i="4"/>
  <c r="S1236" i="4" s="1"/>
  <c r="R1237" i="4"/>
  <c r="S1237" i="4" s="1"/>
  <c r="R1238" i="4"/>
  <c r="S1238" i="4"/>
  <c r="R1239" i="4"/>
  <c r="S1239" i="4"/>
  <c r="R1240" i="4"/>
  <c r="S1240" i="4"/>
  <c r="R1241" i="4"/>
  <c r="S1241" i="4"/>
  <c r="R1242" i="4"/>
  <c r="S1242" i="4"/>
  <c r="R1243" i="4"/>
  <c r="S1243" i="4" s="1"/>
  <c r="R1244" i="4"/>
  <c r="S1244" i="4"/>
  <c r="R1245" i="4"/>
  <c r="S1245" i="4"/>
  <c r="R1246" i="4"/>
  <c r="S1246" i="4"/>
  <c r="R1247" i="4"/>
  <c r="S1247" i="4" s="1"/>
  <c r="R1248" i="4"/>
  <c r="S1248" i="4"/>
  <c r="R1249" i="4"/>
  <c r="S1249" i="4"/>
  <c r="R1250" i="4"/>
  <c r="S1250" i="4"/>
  <c r="R1251" i="4"/>
  <c r="S1251" i="4"/>
  <c r="R1252" i="4"/>
  <c r="S1252" i="4"/>
  <c r="R1253" i="4"/>
  <c r="S1253" i="4"/>
  <c r="R1254" i="4"/>
  <c r="S1254" i="4" s="1"/>
  <c r="R1255" i="4"/>
  <c r="S1255" i="4" s="1"/>
  <c r="R1256" i="4"/>
  <c r="S1256" i="4"/>
  <c r="R1257" i="4"/>
  <c r="S1257" i="4" s="1"/>
  <c r="R1258" i="4"/>
  <c r="S1258" i="4"/>
  <c r="R1259" i="4"/>
  <c r="S1259" i="4"/>
  <c r="R1260" i="4"/>
  <c r="S1260" i="4" s="1"/>
  <c r="R1261" i="4"/>
  <c r="S1261" i="4"/>
  <c r="R1262" i="4"/>
  <c r="S1262" i="4"/>
  <c r="R1263" i="4"/>
  <c r="S1263" i="4"/>
  <c r="R1264" i="4"/>
  <c r="S1264" i="4" s="1"/>
  <c r="R1265" i="4"/>
  <c r="S1265" i="4"/>
  <c r="R1266" i="4"/>
  <c r="S1266" i="4"/>
  <c r="R1267" i="4"/>
  <c r="S1267" i="4" s="1"/>
  <c r="R1268" i="4"/>
  <c r="S1268" i="4" s="1"/>
  <c r="R1269" i="4"/>
  <c r="S1269" i="4"/>
  <c r="R1270" i="4"/>
  <c r="S1270" i="4"/>
  <c r="R1271" i="4"/>
  <c r="S1271" i="4"/>
  <c r="R1272" i="4"/>
  <c r="S1272" i="4"/>
  <c r="R1273" i="4"/>
  <c r="S1273" i="4"/>
  <c r="R1274" i="4"/>
  <c r="S1274" i="4"/>
  <c r="R1275" i="4"/>
  <c r="S1275" i="4" s="1"/>
  <c r="R1276" i="4"/>
  <c r="S1276" i="4" s="1"/>
  <c r="R1277" i="4"/>
  <c r="S1277" i="4" s="1"/>
  <c r="R1278" i="4"/>
  <c r="S1278" i="4"/>
  <c r="R1279" i="4"/>
  <c r="S1279" i="4"/>
  <c r="R1280" i="4"/>
  <c r="S1280" i="4"/>
  <c r="R1281" i="4"/>
  <c r="S1281" i="4"/>
  <c r="R1282" i="4"/>
  <c r="S1282" i="4"/>
  <c r="R1283" i="4"/>
  <c r="S1283" i="4"/>
  <c r="R1284" i="4"/>
  <c r="S1284" i="4"/>
  <c r="R1285" i="4"/>
  <c r="S1285" i="4" s="1"/>
  <c r="R1286" i="4"/>
  <c r="S1286" i="4"/>
  <c r="R1287" i="4"/>
  <c r="S1287" i="4" s="1"/>
  <c r="R1288" i="4"/>
  <c r="S1288" i="4"/>
  <c r="R1289" i="4"/>
  <c r="S1289" i="4"/>
  <c r="R1290" i="4"/>
  <c r="S1290" i="4"/>
  <c r="R1291" i="4"/>
  <c r="S1291" i="4"/>
  <c r="R1292" i="4"/>
  <c r="S1292" i="4"/>
  <c r="R1293" i="4"/>
  <c r="S1293" i="4"/>
  <c r="R1294" i="4"/>
  <c r="S1294" i="4"/>
  <c r="R1295" i="4"/>
  <c r="S1295" i="4"/>
  <c r="R1296" i="4"/>
  <c r="S1296" i="4" s="1"/>
  <c r="R1297" i="4"/>
  <c r="S1297" i="4" s="1"/>
  <c r="R1298" i="4"/>
  <c r="S1298" i="4"/>
  <c r="R1299" i="4"/>
  <c r="S1299" i="4"/>
  <c r="R1300" i="4"/>
  <c r="S1300" i="4"/>
  <c r="R1301" i="4"/>
  <c r="S1301" i="4"/>
  <c r="R1302" i="4"/>
  <c r="S1302" i="4" s="1"/>
  <c r="R1303" i="4"/>
  <c r="S1303" i="4"/>
  <c r="R1304" i="4"/>
  <c r="S1304" i="4"/>
  <c r="R1305" i="4"/>
  <c r="S1305" i="4"/>
  <c r="R1306" i="4"/>
  <c r="S1306" i="4" s="1"/>
  <c r="R1307" i="4"/>
  <c r="S1307" i="4" s="1"/>
  <c r="R1308" i="4"/>
  <c r="S1308" i="4" s="1"/>
  <c r="R1309" i="4"/>
  <c r="S1309" i="4"/>
  <c r="R1310" i="4"/>
  <c r="S1310" i="4" s="1"/>
  <c r="R1311" i="4"/>
  <c r="S1311" i="4"/>
  <c r="R1312" i="4"/>
  <c r="S1312" i="4"/>
  <c r="R1313" i="4"/>
  <c r="S1313" i="4"/>
  <c r="R1314" i="4"/>
  <c r="S1314" i="4"/>
  <c r="R1315" i="4"/>
  <c r="S1315" i="4"/>
  <c r="R1316" i="4"/>
  <c r="S1316" i="4"/>
  <c r="R1317" i="4"/>
  <c r="S1317" i="4" s="1"/>
  <c r="R1318" i="4"/>
  <c r="S1318" i="4"/>
  <c r="R1319" i="4"/>
  <c r="S1319" i="4"/>
  <c r="R1320" i="4"/>
  <c r="S1320" i="4"/>
  <c r="R1321" i="4"/>
  <c r="S1321" i="4"/>
  <c r="R1322" i="4"/>
  <c r="S1322" i="4"/>
  <c r="R1323" i="4"/>
  <c r="S1323" i="4" s="1"/>
  <c r="R1324" i="4"/>
  <c r="S1324" i="4"/>
  <c r="R1325" i="4"/>
  <c r="S1325" i="4"/>
  <c r="R1326" i="4"/>
  <c r="S1326" i="4"/>
  <c r="R1327" i="4"/>
  <c r="S1327" i="4" s="1"/>
  <c r="R1328" i="4"/>
  <c r="S1328" i="4" s="1"/>
  <c r="R1329" i="4"/>
  <c r="S1329" i="4" s="1"/>
  <c r="R1330" i="4"/>
  <c r="S1330" i="4"/>
  <c r="R1331" i="4"/>
  <c r="S1331" i="4"/>
  <c r="R1332" i="4"/>
  <c r="S1332" i="4"/>
  <c r="R1333" i="4"/>
  <c r="S1333" i="4"/>
  <c r="R1334" i="4"/>
  <c r="S1334" i="4"/>
  <c r="R1335" i="4"/>
  <c r="S1335" i="4"/>
  <c r="R1336" i="4"/>
  <c r="S1336" i="4"/>
  <c r="R1337" i="4"/>
  <c r="S1337" i="4" s="1"/>
  <c r="R1338" i="4"/>
  <c r="S1338" i="4" s="1"/>
  <c r="R1339" i="4"/>
  <c r="S1339" i="4"/>
  <c r="R1340" i="4"/>
  <c r="S1340" i="4"/>
  <c r="R1341" i="4"/>
  <c r="S1341" i="4"/>
  <c r="R1342" i="4"/>
  <c r="S1342" i="4"/>
  <c r="R1343" i="4"/>
  <c r="S1343" i="4"/>
  <c r="R1344" i="4"/>
  <c r="S1344" i="4" s="1"/>
  <c r="R1345" i="4"/>
  <c r="S1345" i="4"/>
  <c r="R1346" i="4"/>
  <c r="S1346" i="4"/>
  <c r="R1347" i="4"/>
  <c r="S1347" i="4" s="1"/>
  <c r="R1348" i="4"/>
  <c r="S1348" i="4"/>
  <c r="R1349" i="4"/>
  <c r="S1349" i="4" s="1"/>
  <c r="R1350" i="4"/>
  <c r="S1350" i="4" s="1"/>
  <c r="R1351" i="4"/>
  <c r="S1351" i="4"/>
  <c r="R1352" i="4"/>
  <c r="S1352" i="4" s="1"/>
  <c r="R1353" i="4"/>
  <c r="S1353" i="4"/>
  <c r="R1354" i="4"/>
  <c r="S1354" i="4"/>
  <c r="R1355" i="4"/>
  <c r="S1355" i="4"/>
  <c r="R1356" i="4"/>
  <c r="S1356" i="4"/>
  <c r="R1357" i="4"/>
  <c r="S1357" i="4" s="1"/>
  <c r="R1358" i="4"/>
  <c r="S1358" i="4"/>
  <c r="R1359" i="4"/>
  <c r="S1359" i="4" s="1"/>
  <c r="R1360" i="4"/>
  <c r="S1360" i="4"/>
  <c r="R1361" i="4"/>
  <c r="S1361" i="4"/>
  <c r="R1362" i="4"/>
  <c r="S1362" i="4"/>
  <c r="R1363" i="4"/>
  <c r="S1363" i="4"/>
  <c r="R1364" i="4"/>
  <c r="S1364" i="4"/>
  <c r="R1365" i="4"/>
  <c r="S1365" i="4" s="1"/>
  <c r="R1366" i="4"/>
  <c r="S1366" i="4"/>
  <c r="R1367" i="4"/>
  <c r="S1367" i="4" s="1"/>
  <c r="R1368" i="4"/>
  <c r="S1368" i="4"/>
  <c r="R1369" i="4"/>
  <c r="S1369" i="4"/>
  <c r="R1370" i="4"/>
  <c r="S1370" i="4" s="1"/>
  <c r="R1371" i="4"/>
  <c r="S1371" i="4"/>
  <c r="R1372" i="4"/>
  <c r="S1372" i="4"/>
  <c r="R1373" i="4"/>
  <c r="S1373" i="4" s="1"/>
  <c r="R1374" i="4"/>
  <c r="S1374" i="4"/>
  <c r="R1375" i="4"/>
  <c r="S1375" i="4"/>
  <c r="R1376" i="4"/>
  <c r="S1376" i="4"/>
  <c r="R1377" i="4"/>
  <c r="S1377" i="4" s="1"/>
  <c r="R1378" i="4"/>
  <c r="S1378" i="4"/>
  <c r="R1379" i="4"/>
  <c r="S1379" i="4"/>
  <c r="R1380" i="4"/>
  <c r="S1380" i="4" s="1"/>
  <c r="R1381" i="4"/>
  <c r="S1381" i="4"/>
  <c r="R1382" i="4"/>
  <c r="S1382" i="4"/>
  <c r="R1383" i="4"/>
  <c r="S1383" i="4"/>
  <c r="R1384" i="4"/>
  <c r="S1384" i="4"/>
  <c r="R1385" i="4"/>
  <c r="S1385" i="4"/>
  <c r="R1386" i="4"/>
  <c r="S1386" i="4" s="1"/>
  <c r="R1387" i="4"/>
  <c r="S1387" i="4" s="1"/>
  <c r="R1388" i="4"/>
  <c r="S1388" i="4"/>
  <c r="R1389" i="4"/>
  <c r="S1389" i="4"/>
  <c r="R1390" i="4"/>
  <c r="S1390" i="4"/>
  <c r="R1391" i="4"/>
  <c r="S1391" i="4"/>
  <c r="R1392" i="4"/>
  <c r="S1392" i="4" s="1"/>
  <c r="R1393" i="4"/>
  <c r="S1393" i="4"/>
  <c r="R1394" i="4"/>
  <c r="S1394" i="4" s="1"/>
  <c r="R1395" i="4"/>
  <c r="S1395" i="4"/>
  <c r="R1396" i="4"/>
  <c r="S1396" i="4"/>
  <c r="R1397" i="4"/>
  <c r="S1397" i="4" s="1"/>
  <c r="R1398" i="4"/>
  <c r="S1398" i="4"/>
  <c r="R1399" i="4"/>
  <c r="S1399" i="4"/>
  <c r="R1400" i="4"/>
  <c r="S1400" i="4"/>
  <c r="R1401" i="4"/>
  <c r="S1401" i="4"/>
  <c r="R1402" i="4"/>
  <c r="S1402" i="4"/>
  <c r="R1403" i="4"/>
  <c r="S1403" i="4"/>
  <c r="R1404" i="4"/>
  <c r="S1404" i="4"/>
  <c r="R1405" i="4"/>
  <c r="S1405" i="4"/>
  <c r="R1406" i="4"/>
  <c r="S1406" i="4"/>
  <c r="R1407" i="4"/>
  <c r="S1407" i="4" s="1"/>
  <c r="R1408" i="4"/>
  <c r="S1408" i="4"/>
  <c r="R1409" i="4"/>
  <c r="S1409" i="4"/>
  <c r="R1410" i="4"/>
  <c r="S1410" i="4"/>
  <c r="R1411" i="4"/>
  <c r="S1411" i="4"/>
  <c r="R1412" i="4"/>
  <c r="S1412" i="4"/>
  <c r="R1413" i="4"/>
  <c r="S1413" i="4"/>
  <c r="R1414" i="4"/>
  <c r="S1414" i="4"/>
  <c r="R1415" i="4"/>
  <c r="S1415" i="4"/>
  <c r="R1416" i="4"/>
  <c r="S1416" i="4"/>
  <c r="R1417" i="4"/>
  <c r="S1417" i="4" s="1"/>
  <c r="R1418" i="4"/>
  <c r="S1418" i="4"/>
  <c r="R1419" i="4"/>
  <c r="S1419" i="4"/>
  <c r="R1420" i="4"/>
  <c r="S1420" i="4"/>
  <c r="R1421" i="4"/>
  <c r="S1421" i="4"/>
  <c r="R1422" i="4"/>
  <c r="S1422" i="4"/>
  <c r="R1423" i="4"/>
  <c r="S1423" i="4"/>
  <c r="R1424" i="4"/>
  <c r="S1424" i="4"/>
  <c r="R1425" i="4"/>
  <c r="S1425" i="4"/>
  <c r="R1426" i="4"/>
  <c r="S1426" i="4"/>
  <c r="R1427" i="4"/>
  <c r="S1427" i="4" s="1"/>
  <c r="R1428" i="4"/>
  <c r="S1428" i="4"/>
  <c r="R1429" i="4"/>
  <c r="S1429" i="4"/>
  <c r="R1430" i="4"/>
  <c r="S1430" i="4"/>
  <c r="R1431" i="4"/>
  <c r="S1431" i="4"/>
  <c r="R1432" i="4"/>
  <c r="S1432" i="4"/>
  <c r="R1433" i="4"/>
  <c r="S1433" i="4"/>
  <c r="R1434" i="4"/>
  <c r="S1434" i="4"/>
  <c r="R1435" i="4"/>
  <c r="S1435" i="4"/>
  <c r="R1436" i="4"/>
  <c r="S1436" i="4"/>
  <c r="R1437" i="4"/>
  <c r="S1437" i="4" s="1"/>
  <c r="R1438" i="4"/>
  <c r="S1438" i="4"/>
  <c r="R1439" i="4"/>
  <c r="S1439" i="4"/>
  <c r="R1440" i="4"/>
  <c r="S1440" i="4"/>
  <c r="R1441" i="4"/>
  <c r="S1441" i="4"/>
  <c r="R1442" i="4"/>
  <c r="S1442" i="4"/>
  <c r="R1443" i="4"/>
  <c r="S1443" i="4"/>
  <c r="R1444" i="4"/>
  <c r="S1444" i="4"/>
  <c r="R1445" i="4"/>
  <c r="S1445" i="4"/>
  <c r="R1446" i="4"/>
  <c r="S1446" i="4"/>
  <c r="R1447" i="4"/>
  <c r="S1447" i="4" s="1"/>
  <c r="R1448" i="4"/>
  <c r="S1448" i="4"/>
  <c r="R1449" i="4"/>
  <c r="S1449" i="4"/>
  <c r="R1450" i="4"/>
  <c r="S1450" i="4"/>
  <c r="R1451" i="4"/>
  <c r="S1451" i="4"/>
  <c r="R1452" i="4"/>
  <c r="S1452" i="4"/>
  <c r="R1453" i="4"/>
  <c r="S1453" i="4"/>
  <c r="R1454" i="4"/>
  <c r="S1454" i="4"/>
  <c r="R1455" i="4"/>
  <c r="S1455" i="4"/>
  <c r="R1456" i="4"/>
  <c r="S1456" i="4"/>
  <c r="R1457" i="4"/>
  <c r="S1457" i="4" s="1"/>
  <c r="R1458" i="4"/>
  <c r="S1458" i="4"/>
  <c r="R1459" i="4"/>
  <c r="S1459" i="4"/>
  <c r="R1460" i="4"/>
  <c r="S1460" i="4"/>
  <c r="R1461" i="4"/>
  <c r="S1461" i="4"/>
  <c r="R1462" i="4"/>
  <c r="S1462" i="4"/>
  <c r="R1463" i="4"/>
  <c r="S1463" i="4"/>
  <c r="R1464" i="4"/>
  <c r="S1464" i="4"/>
  <c r="R1465" i="4"/>
  <c r="S1465" i="4"/>
  <c r="R1466" i="4"/>
  <c r="S1466" i="4"/>
  <c r="R1467" i="4"/>
  <c r="S1467" i="4" s="1"/>
  <c r="R1468" i="4"/>
  <c r="S1468" i="4"/>
  <c r="R1469" i="4"/>
  <c r="S1469" i="4"/>
  <c r="R1470" i="4"/>
  <c r="S1470" i="4"/>
  <c r="R1471" i="4"/>
  <c r="S1471" i="4"/>
  <c r="R1472" i="4"/>
  <c r="S1472" i="4"/>
  <c r="R1473" i="4"/>
  <c r="S1473" i="4"/>
  <c r="R1474" i="4"/>
  <c r="S1474" i="4"/>
  <c r="R1475" i="4"/>
  <c r="S1475" i="4"/>
  <c r="R1476" i="4"/>
  <c r="S1476" i="4"/>
  <c r="R1477" i="4"/>
  <c r="S1477" i="4" s="1"/>
  <c r="R1478" i="4"/>
  <c r="S1478" i="4"/>
  <c r="R1479" i="4"/>
  <c r="S1479" i="4"/>
  <c r="R1480" i="4"/>
  <c r="S1480" i="4"/>
  <c r="R1481" i="4"/>
  <c r="S1481" i="4"/>
  <c r="R1482" i="4"/>
  <c r="S1482" i="4"/>
  <c r="R1483" i="4"/>
  <c r="S1483" i="4"/>
  <c r="R1484" i="4"/>
  <c r="S1484" i="4"/>
  <c r="R1485" i="4"/>
  <c r="S1485" i="4"/>
  <c r="R1486" i="4"/>
  <c r="S1486" i="4"/>
  <c r="R1487" i="4"/>
  <c r="S1487" i="4" s="1"/>
  <c r="R1488" i="4"/>
  <c r="S1488" i="4"/>
  <c r="R1489" i="4"/>
  <c r="S1489" i="4"/>
  <c r="R1490" i="4"/>
  <c r="S1490" i="4"/>
  <c r="R1491" i="4"/>
  <c r="S1491" i="4"/>
  <c r="R1492" i="4"/>
  <c r="S1492" i="4"/>
  <c r="R1493" i="4"/>
  <c r="S1493" i="4"/>
  <c r="R1494" i="4"/>
  <c r="S1494" i="4"/>
  <c r="R1495" i="4"/>
  <c r="S1495" i="4"/>
  <c r="R1496" i="4"/>
  <c r="S1496" i="4"/>
  <c r="R1497" i="4"/>
  <c r="S1497" i="4" s="1"/>
  <c r="R1498" i="4"/>
  <c r="S1498" i="4"/>
  <c r="R1499" i="4"/>
  <c r="S1499" i="4"/>
  <c r="R1500" i="4"/>
  <c r="S1500" i="4"/>
  <c r="R1501" i="4"/>
  <c r="S1501" i="4"/>
  <c r="R1502" i="4"/>
  <c r="S1502" i="4"/>
  <c r="R1503" i="4"/>
  <c r="S1503" i="4"/>
  <c r="R1504" i="4"/>
  <c r="S1504" i="4"/>
  <c r="R1505" i="4"/>
  <c r="S1505" i="4"/>
  <c r="R1506" i="4"/>
  <c r="S1506" i="4"/>
  <c r="R1507" i="4"/>
  <c r="S1507" i="4" s="1"/>
  <c r="R1508" i="4"/>
  <c r="S1508" i="4"/>
  <c r="R1509" i="4"/>
  <c r="S1509" i="4"/>
  <c r="R1510" i="4"/>
  <c r="S1510" i="4"/>
  <c r="R1511" i="4"/>
  <c r="S1511" i="4"/>
  <c r="R1512" i="4"/>
  <c r="S1512" i="4"/>
  <c r="R1513" i="4"/>
  <c r="S1513" i="4"/>
  <c r="R1514" i="4"/>
  <c r="S1514" i="4"/>
  <c r="R1515" i="4"/>
  <c r="S1515" i="4"/>
  <c r="R1516" i="4"/>
  <c r="S1516" i="4"/>
  <c r="R1517" i="4"/>
  <c r="S1517" i="4" s="1"/>
  <c r="R1518" i="4"/>
  <c r="S1518" i="4"/>
  <c r="R1519" i="4"/>
  <c r="S1519" i="4"/>
  <c r="R1520" i="4"/>
  <c r="S1520" i="4"/>
  <c r="R1521" i="4"/>
  <c r="S1521" i="4"/>
  <c r="R1522" i="4"/>
  <c r="S1522" i="4"/>
  <c r="R1523" i="4"/>
  <c r="S1523" i="4"/>
  <c r="R1524" i="4"/>
  <c r="S1524" i="4"/>
  <c r="R1525" i="4"/>
  <c r="S1525" i="4"/>
  <c r="R1526" i="4"/>
  <c r="S1526" i="4"/>
  <c r="R1527" i="4"/>
  <c r="S1527" i="4" s="1"/>
  <c r="R1528" i="4"/>
  <c r="S1528" i="4"/>
  <c r="R1529" i="4"/>
  <c r="S1529" i="4"/>
  <c r="R1530" i="4"/>
  <c r="S1530" i="4"/>
  <c r="R1531" i="4"/>
  <c r="S1531" i="4"/>
  <c r="R1532" i="4"/>
  <c r="S1532" i="4"/>
  <c r="R1533" i="4"/>
  <c r="S1533" i="4"/>
  <c r="R1534" i="4"/>
  <c r="S1534" i="4"/>
  <c r="R1535" i="4"/>
  <c r="S1535" i="4"/>
  <c r="R1536" i="4"/>
  <c r="S1536" i="4"/>
  <c r="R1537" i="4"/>
  <c r="S1537" i="4" s="1"/>
  <c r="R1538" i="4"/>
  <c r="S1538" i="4"/>
  <c r="R1539" i="4"/>
  <c r="S1539" i="4"/>
  <c r="R1540" i="4"/>
  <c r="S1540" i="4"/>
  <c r="R1541" i="4"/>
  <c r="S1541" i="4"/>
  <c r="R1542" i="4"/>
  <c r="S1542" i="4"/>
  <c r="R1543" i="4"/>
  <c r="S1543" i="4"/>
  <c r="R1544" i="4"/>
  <c r="S1544" i="4"/>
  <c r="R1545" i="4"/>
  <c r="S1545" i="4"/>
  <c r="R1546" i="4"/>
  <c r="S1546" i="4"/>
  <c r="R1547" i="4"/>
  <c r="S1547" i="4" s="1"/>
  <c r="R1548" i="4"/>
  <c r="S1548" i="4"/>
  <c r="R1549" i="4"/>
  <c r="S1549" i="4"/>
  <c r="R1550" i="4"/>
  <c r="S1550" i="4"/>
  <c r="R1551" i="4"/>
  <c r="S1551" i="4"/>
  <c r="R1552" i="4"/>
  <c r="S1552" i="4"/>
  <c r="R1553" i="4"/>
  <c r="S1553" i="4"/>
  <c r="R1554" i="4"/>
  <c r="S1554" i="4"/>
  <c r="R1555" i="4"/>
  <c r="S1555" i="4"/>
  <c r="R1556" i="4"/>
  <c r="S1556" i="4"/>
  <c r="R1557" i="4"/>
  <c r="S1557" i="4" s="1"/>
  <c r="R1558" i="4"/>
  <c r="S1558" i="4"/>
  <c r="R1559" i="4"/>
  <c r="S1559" i="4"/>
  <c r="R1560" i="4"/>
  <c r="S1560" i="4"/>
  <c r="R1561" i="4"/>
  <c r="S1561" i="4"/>
  <c r="R1562" i="4"/>
  <c r="S1562" i="4"/>
  <c r="R1563" i="4"/>
  <c r="S1563" i="4"/>
  <c r="R1564" i="4"/>
  <c r="S1564" i="4"/>
  <c r="R1565" i="4"/>
  <c r="S1565" i="4"/>
  <c r="R1566" i="4"/>
  <c r="S1566" i="4"/>
  <c r="R1567" i="4"/>
  <c r="S1567" i="4" s="1"/>
  <c r="R1568" i="4"/>
  <c r="S1568" i="4"/>
  <c r="R1569" i="4"/>
  <c r="S1569" i="4"/>
  <c r="R1570" i="4"/>
  <c r="S1570" i="4"/>
  <c r="R1571" i="4"/>
  <c r="S1571" i="4"/>
  <c r="R1572" i="4"/>
  <c r="S1572" i="4"/>
  <c r="R1573" i="4"/>
  <c r="S1573" i="4"/>
  <c r="R1574" i="4"/>
  <c r="S1574" i="4"/>
  <c r="R1575" i="4"/>
  <c r="S1575" i="4"/>
  <c r="R1576" i="4"/>
  <c r="S1576" i="4"/>
  <c r="R1577" i="4"/>
  <c r="S1577" i="4" s="1"/>
  <c r="R1578" i="4"/>
  <c r="S1578" i="4"/>
  <c r="R1579" i="4"/>
  <c r="S1579" i="4"/>
  <c r="R1580" i="4"/>
  <c r="S1580" i="4"/>
  <c r="R1581" i="4"/>
  <c r="S1581" i="4"/>
  <c r="R1582" i="4"/>
  <c r="S1582" i="4"/>
  <c r="R1583" i="4"/>
  <c r="S1583" i="4"/>
  <c r="R1584" i="4"/>
  <c r="S1584" i="4"/>
  <c r="R1585" i="4"/>
  <c r="S1585" i="4"/>
  <c r="R1586" i="4"/>
  <c r="S1586" i="4"/>
  <c r="R1587" i="4"/>
  <c r="S1587" i="4" s="1"/>
  <c r="R1588" i="4"/>
  <c r="S1588" i="4"/>
  <c r="R1589" i="4"/>
  <c r="S1589" i="4"/>
  <c r="R1590" i="4"/>
  <c r="S1590" i="4"/>
  <c r="R1591" i="4"/>
  <c r="S1591" i="4"/>
  <c r="R1592" i="4"/>
  <c r="S1592" i="4"/>
  <c r="R1593" i="4"/>
  <c r="S1593" i="4"/>
  <c r="R1594" i="4"/>
  <c r="S1594" i="4"/>
  <c r="R1595" i="4"/>
  <c r="S1595" i="4"/>
  <c r="R1596" i="4"/>
  <c r="S1596" i="4"/>
  <c r="R1597" i="4"/>
  <c r="S1597" i="4" s="1"/>
  <c r="R1598" i="4"/>
  <c r="S1598" i="4"/>
  <c r="R1599" i="4"/>
  <c r="S1599" i="4"/>
  <c r="R1600" i="4"/>
  <c r="S1600" i="4"/>
  <c r="R1601" i="4"/>
  <c r="S1601" i="4"/>
  <c r="R1602" i="4"/>
  <c r="S1602" i="4"/>
  <c r="R1603" i="4"/>
  <c r="S1603" i="4"/>
  <c r="R1604" i="4"/>
  <c r="S1604" i="4"/>
  <c r="R1605" i="4"/>
  <c r="S1605" i="4"/>
  <c r="R1606" i="4"/>
  <c r="S1606" i="4"/>
  <c r="R1607" i="4"/>
  <c r="S1607" i="4" s="1"/>
  <c r="R1608" i="4"/>
  <c r="S1608" i="4"/>
  <c r="R1609" i="4"/>
  <c r="S1609" i="4"/>
  <c r="R1610" i="4"/>
  <c r="S1610" i="4"/>
  <c r="R1611" i="4"/>
  <c r="S1611" i="4"/>
  <c r="R1612" i="4"/>
  <c r="S1612" i="4"/>
  <c r="R1613" i="4"/>
  <c r="S1613" i="4"/>
  <c r="R1614" i="4"/>
  <c r="S1614" i="4"/>
  <c r="R1615" i="4"/>
  <c r="S1615" i="4"/>
  <c r="R1616" i="4"/>
  <c r="S1616" i="4"/>
  <c r="R1617" i="4"/>
  <c r="S1617" i="4" s="1"/>
  <c r="R1618" i="4"/>
  <c r="S1618" i="4"/>
  <c r="R1619" i="4"/>
  <c r="S1619" i="4"/>
  <c r="R1620" i="4"/>
  <c r="S1620" i="4"/>
  <c r="R1621" i="4"/>
  <c r="S1621" i="4"/>
  <c r="R1622" i="4"/>
  <c r="S1622" i="4"/>
  <c r="R1623" i="4"/>
  <c r="S1623" i="4"/>
  <c r="R1624" i="4"/>
  <c r="S1624" i="4"/>
  <c r="R1625" i="4"/>
  <c r="S1625" i="4"/>
  <c r="R1626" i="4"/>
  <c r="S1626" i="4"/>
  <c r="R1627" i="4"/>
  <c r="S1627" i="4" s="1"/>
  <c r="R1628" i="4"/>
  <c r="S1628" i="4"/>
  <c r="R1629" i="4"/>
  <c r="S1629" i="4"/>
  <c r="R1630" i="4"/>
  <c r="S1630" i="4"/>
  <c r="R1631" i="4"/>
  <c r="S1631" i="4"/>
  <c r="R1632" i="4"/>
  <c r="S1632" i="4"/>
  <c r="R1633" i="4"/>
  <c r="S1633" i="4"/>
  <c r="R1634" i="4"/>
  <c r="S1634" i="4"/>
  <c r="R1635" i="4"/>
  <c r="S1635" i="4"/>
  <c r="R1636" i="4"/>
  <c r="S1636" i="4"/>
  <c r="R1637" i="4"/>
  <c r="S1637" i="4" s="1"/>
  <c r="R1638" i="4"/>
  <c r="S1638" i="4"/>
  <c r="R1639" i="4"/>
  <c r="S1639" i="4"/>
  <c r="R1640" i="4"/>
  <c r="S1640" i="4"/>
  <c r="R1641" i="4"/>
  <c r="S1641" i="4"/>
  <c r="R1642" i="4"/>
  <c r="S1642" i="4"/>
  <c r="R1643" i="4"/>
  <c r="S1643" i="4"/>
  <c r="R1644" i="4"/>
  <c r="S1644" i="4"/>
  <c r="R1645" i="4"/>
  <c r="S1645" i="4"/>
  <c r="R1646" i="4"/>
  <c r="S1646" i="4"/>
  <c r="R1647" i="4"/>
  <c r="S1647" i="4" s="1"/>
  <c r="R1648" i="4"/>
  <c r="S1648" i="4"/>
  <c r="R1649" i="4"/>
  <c r="S1649" i="4"/>
  <c r="R1650" i="4"/>
  <c r="S1650" i="4"/>
  <c r="R1651" i="4"/>
  <c r="S1651" i="4"/>
  <c r="R1652" i="4"/>
  <c r="S1652" i="4"/>
  <c r="R1653" i="4"/>
  <c r="S1653" i="4"/>
  <c r="R1654" i="4"/>
  <c r="S1654" i="4"/>
  <c r="R1655" i="4"/>
  <c r="S1655" i="4"/>
  <c r="R1656" i="4"/>
  <c r="S1656" i="4"/>
  <c r="R1657" i="4"/>
  <c r="S1657" i="4" s="1"/>
  <c r="R1658" i="4"/>
  <c r="S1658" i="4"/>
  <c r="R1659" i="4"/>
  <c r="S1659" i="4"/>
  <c r="R1660" i="4"/>
  <c r="S1660" i="4"/>
  <c r="R1661" i="4"/>
  <c r="S1661" i="4"/>
  <c r="R1662" i="4"/>
  <c r="S1662" i="4"/>
  <c r="R1663" i="4"/>
  <c r="S1663" i="4"/>
  <c r="R1664" i="4"/>
  <c r="S1664" i="4"/>
  <c r="R1665" i="4"/>
  <c r="S1665" i="4"/>
  <c r="R1666" i="4"/>
  <c r="S1666" i="4"/>
  <c r="R1667" i="4"/>
  <c r="S1667" i="4" s="1"/>
  <c r="R1668" i="4"/>
  <c r="S1668" i="4"/>
  <c r="R1669" i="4"/>
  <c r="S1669" i="4"/>
  <c r="R1670" i="4"/>
  <c r="S1670" i="4"/>
  <c r="R1671" i="4"/>
  <c r="S1671" i="4"/>
  <c r="R1672" i="4"/>
  <c r="S1672" i="4"/>
  <c r="R1673" i="4"/>
  <c r="S1673" i="4"/>
  <c r="R1674" i="4"/>
  <c r="S1674" i="4"/>
  <c r="R1675" i="4"/>
  <c r="S1675" i="4"/>
  <c r="R1676" i="4"/>
  <c r="S1676" i="4"/>
  <c r="R1677" i="4"/>
  <c r="S1677" i="4" s="1"/>
  <c r="R1678" i="4"/>
  <c r="S1678" i="4"/>
  <c r="R1679" i="4"/>
  <c r="S1679" i="4"/>
  <c r="R1680" i="4"/>
  <c r="S1680" i="4"/>
  <c r="R1681" i="4"/>
  <c r="S1681" i="4"/>
  <c r="R1682" i="4"/>
  <c r="S1682" i="4"/>
  <c r="R1683" i="4"/>
  <c r="S1683" i="4"/>
  <c r="R1684" i="4"/>
  <c r="S1684" i="4"/>
  <c r="R1685" i="4"/>
  <c r="S1685" i="4"/>
  <c r="R1686" i="4"/>
  <c r="S1686" i="4"/>
  <c r="R1687" i="4"/>
  <c r="S1687" i="4" s="1"/>
  <c r="R1688" i="4"/>
  <c r="S1688" i="4"/>
  <c r="R1689" i="4"/>
  <c r="S1689" i="4"/>
  <c r="R1690" i="4"/>
  <c r="S1690" i="4"/>
  <c r="R1691" i="4"/>
  <c r="S1691" i="4"/>
  <c r="R1692" i="4"/>
  <c r="S1692" i="4"/>
  <c r="R1693" i="4"/>
  <c r="S1693" i="4"/>
  <c r="R1694" i="4"/>
  <c r="S1694" i="4"/>
  <c r="R1695" i="4"/>
  <c r="S1695" i="4"/>
  <c r="R1696" i="4"/>
  <c r="S1696" i="4"/>
  <c r="R1697" i="4"/>
  <c r="S1697" i="4" s="1"/>
  <c r="R1698" i="4"/>
  <c r="S1698" i="4"/>
  <c r="R1699" i="4"/>
  <c r="S1699" i="4"/>
  <c r="R1700" i="4"/>
  <c r="S1700" i="4"/>
  <c r="R1701" i="4"/>
  <c r="S1701" i="4"/>
  <c r="R1702" i="4"/>
  <c r="S1702" i="4"/>
  <c r="R1703" i="4"/>
  <c r="S1703" i="4"/>
  <c r="R1704" i="4"/>
  <c r="S1704" i="4"/>
  <c r="R1705" i="4"/>
  <c r="S1705" i="4"/>
  <c r="R1706" i="4"/>
  <c r="S1706" i="4"/>
  <c r="R1707" i="4"/>
  <c r="S1707" i="4" s="1"/>
  <c r="R1708" i="4"/>
  <c r="S1708" i="4"/>
  <c r="R1709" i="4"/>
  <c r="S1709" i="4"/>
  <c r="R1710" i="4"/>
  <c r="S1710" i="4"/>
  <c r="R1711" i="4"/>
  <c r="S1711" i="4"/>
  <c r="R1712" i="4"/>
  <c r="S1712" i="4"/>
  <c r="R1713" i="4"/>
  <c r="S1713" i="4"/>
  <c r="R1714" i="4"/>
  <c r="S1714" i="4"/>
  <c r="R1715" i="4"/>
  <c r="S1715" i="4"/>
  <c r="R1716" i="4"/>
  <c r="S1716" i="4"/>
  <c r="R1717" i="4"/>
  <c r="S1717" i="4" s="1"/>
  <c r="R1718" i="4"/>
  <c r="S1718" i="4"/>
  <c r="R1719" i="4"/>
  <c r="S1719" i="4"/>
  <c r="R1720" i="4"/>
  <c r="S1720" i="4"/>
  <c r="R1721" i="4"/>
  <c r="S1721" i="4"/>
  <c r="R3" i="4"/>
  <c r="R4" i="4"/>
  <c r="R5" i="4"/>
  <c r="R6" i="4"/>
  <c r="S6" i="4" s="1"/>
  <c r="R7" i="4"/>
  <c r="S7" i="4" s="1"/>
  <c r="R8" i="4"/>
  <c r="S8" i="4" s="1"/>
  <c r="R9" i="4"/>
  <c r="S9" i="4" s="1"/>
  <c r="R10" i="4"/>
  <c r="S10" i="4" s="1"/>
  <c r="R11" i="4"/>
  <c r="S11" i="4" s="1"/>
  <c r="R12" i="4"/>
  <c r="S12" i="4" s="1"/>
  <c r="R13" i="4"/>
  <c r="S13" i="4" s="1"/>
  <c r="R14" i="4"/>
  <c r="S14" i="4" s="1"/>
  <c r="R15" i="4"/>
  <c r="S15" i="4" s="1"/>
  <c r="R16" i="4"/>
  <c r="S16" i="4" s="1"/>
  <c r="R17" i="4"/>
  <c r="S17" i="4" s="1"/>
  <c r="R18" i="4"/>
  <c r="S18" i="4" s="1"/>
  <c r="R19" i="4"/>
  <c r="S19" i="4" s="1"/>
  <c r="R2" i="4"/>
  <c r="S2" i="4" s="1"/>
  <c r="S4" i="4"/>
  <c r="S5" i="4"/>
  <c r="S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Florian Ludwig</author>
  </authors>
  <commentList>
    <comment ref="M1" authorId="0" shapeId="0" xr:uid="{EF89146D-9C3A-4DAA-834C-CED0985CC455}">
      <text>
        <r>
          <rPr>
            <b/>
            <sz val="9"/>
            <color indexed="81"/>
            <rFont val="Segoe UI"/>
            <charset val="1"/>
          </rPr>
          <t>Florian Ludwig:</t>
        </r>
        <r>
          <rPr>
            <sz val="9"/>
            <color indexed="81"/>
            <rFont val="Segoe UI"/>
            <charset val="1"/>
          </rPr>
          <t xml:space="preserve">
a + (1 - a) / (k * n)
a = 0,62
k = 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<sst xmlns="http://schemas.openxmlformats.org/spreadsheetml/2006/main" count="25418" uniqueCount="6188">
  <si>
    <t>ID</t>
  </si>
  <si>
    <t>Constraint</t>
  </si>
  <si>
    <t>Category</t>
  </si>
  <si>
    <t>Height</t>
  </si>
  <si>
    <t>Name</t>
  </si>
  <si>
    <t>Annual demand (kWh)</t>
  </si>
  <si>
    <t>Peak demand (kW)</t>
  </si>
  <si>
    <t>Demand model</t>
  </si>
  <si>
    <t>Tariff name</t>
  </si>
  <si>
    <t>Connection cost name</t>
  </si>
  <si>
    <t>Revenue (¤/yr)</t>
  </si>
  <si>
    <t>Revenue (NPV, ¤)</t>
  </si>
  <si>
    <t>Revenue (total, ¤)</t>
  </si>
  <si>
    <t>Connection cost (principal, ¤)</t>
  </si>
  <si>
    <t>Connection cost (NPV, ¤)</t>
  </si>
  <si>
    <t>Connection cost (total, ¤)</t>
  </si>
  <si>
    <t>/cw6XOVdnsr0bbqQ</t>
  </si>
  <si>
    <t>required</t>
  </si>
  <si>
    <t>2d-lm</t>
  </si>
  <si>
    <t>Standard</t>
  </si>
  <si>
    <t>None</t>
  </si>
  <si>
    <t>vQPTT1CnmvzxzqrY</t>
  </si>
  <si>
    <t>2d-svm</t>
  </si>
  <si>
    <t>Lkaw5L8yemZ7mcwZ</t>
  </si>
  <si>
    <t>Hm6C98mMQb+AQQZQ</t>
  </si>
  <si>
    <t>SqJKCp0nYJn/0Ysc</t>
  </si>
  <si>
    <t>rfA3P4P6roz+kx9t</t>
  </si>
  <si>
    <t>g/q/Evsc49u2ipCv</t>
  </si>
  <si>
    <t>mcjeLaiyk+eWKQhF</t>
  </si>
  <si>
    <t>q+joj4jANLn108yC</t>
  </si>
  <si>
    <t>GZeKekT1+KIFkQEv</t>
  </si>
  <si>
    <t>Rgsf8kNWZqlkT37i</t>
  </si>
  <si>
    <t>nSSRUujT7eqSKHL3</t>
  </si>
  <si>
    <t>l9PHQeuL4TBvnZnd</t>
  </si>
  <si>
    <t>5eQ/vNfw5mYdUpuB</t>
  </si>
  <si>
    <t>ujYXFfwuzLcNK619</t>
  </si>
  <si>
    <t>ov+CPH0iBpbt1zIw</t>
  </si>
  <si>
    <t>D+lbtV+GRz40I+CN</t>
  </si>
  <si>
    <t>9GANNGmGFK3kePox</t>
  </si>
  <si>
    <t>CQi1ZcMk/ivYfolk</t>
  </si>
  <si>
    <t>6WPQV1a9U/19/ZJZ</t>
  </si>
  <si>
    <t>in2NGGtn8nfFGMht</t>
  </si>
  <si>
    <t>ZDoKHJaSYmbS0uz6</t>
  </si>
  <si>
    <t>xXK59im8jqv/PM8d</t>
  </si>
  <si>
    <t>JfERdHncp4p6HkuM</t>
  </si>
  <si>
    <t>Ypma4LSTCH7yxHJq</t>
  </si>
  <si>
    <t>ICxIKgKHGh1009YP</t>
  </si>
  <si>
    <t>sKDJqQ9s1DCS7Y/G</t>
  </si>
  <si>
    <t>3CKWp0Sf9JIV00gu</t>
  </si>
  <si>
    <t>VtgI3genJYngir1c</t>
  </si>
  <si>
    <t>FHV18f+0W0R0IaoN</t>
  </si>
  <si>
    <t>aVvxIFjtBwTewzWA</t>
  </si>
  <si>
    <t>wr7tjK0QPkyFQU0A</t>
  </si>
  <si>
    <t>R2/7HZhP0Cc3Dbqn</t>
  </si>
  <si>
    <t>f2zQ3A2hQc1i8nwj</t>
  </si>
  <si>
    <t>mjhO2SUA0krN7djc</t>
  </si>
  <si>
    <t>yl4P3K11694C94yp</t>
  </si>
  <si>
    <t>i23EnwhbGhc453RS</t>
  </si>
  <si>
    <t>kGKZV5mjNFHuvvYN</t>
  </si>
  <si>
    <t>w+8yGy0xlfpJ08OW</t>
  </si>
  <si>
    <t>hHyFIaFvK+hnPMGZ</t>
  </si>
  <si>
    <t>xH9TttjgvfQM+K1z</t>
  </si>
  <si>
    <t>3+Kr0uXn8p+8Zl7P</t>
  </si>
  <si>
    <t>sx5C+nXiJNpXJlXv</t>
  </si>
  <si>
    <t>VBYwWVTj2fm5MFKp</t>
  </si>
  <si>
    <t>46i1x4cLG9ltoZjN</t>
  </si>
  <si>
    <t>ONFUgJFiJXQ1mpS7</t>
  </si>
  <si>
    <t>TCKh4NvT74eWEDzg</t>
  </si>
  <si>
    <t>9D5Udgbe0L4Y6368</t>
  </si>
  <si>
    <t>GOsNPG2ubOVWOG+u</t>
  </si>
  <si>
    <t>w5OOzWnNXg+upGs2</t>
  </si>
  <si>
    <t>pK3Go/sFzBgaa4V5</t>
  </si>
  <si>
    <t>nQRLWZwE+rPXzBxe</t>
  </si>
  <si>
    <t>a6BKFWjOI9zJcUFC</t>
  </si>
  <si>
    <t>xM8CJxtGXbgxyQM0</t>
  </si>
  <si>
    <t>tBrT8wBAmJUJ+sRw</t>
  </si>
  <si>
    <t>0b5jb68O46s/R0Td</t>
  </si>
  <si>
    <t>Cl0GF7FFaYSrGS79</t>
  </si>
  <si>
    <t>UtNHsWmAgl1aQbbi</t>
  </si>
  <si>
    <t>S9fY0+bkxHAIeMfI</t>
  </si>
  <si>
    <t>vwOsPOpEnOkjm2gU</t>
  </si>
  <si>
    <t>3F4bGu2Xb0vcRx+w</t>
  </si>
  <si>
    <t>QuMeDanYJAchXy2B</t>
  </si>
  <si>
    <t>fX+d9zRR3mX6XMK/</t>
  </si>
  <si>
    <t>wDiyY3tQORluwv+y</t>
  </si>
  <si>
    <t>JsvzPxz26poIjQAP</t>
  </si>
  <si>
    <t>EKDV+gLbjAoFFllD</t>
  </si>
  <si>
    <t>HO4z48boo5HPdi5X</t>
  </si>
  <si>
    <t>/0uqzejGfe3kMo+U</t>
  </si>
  <si>
    <t>myOEhjni+qW085PI</t>
  </si>
  <si>
    <t>3+f467fLBZfIXhdN</t>
  </si>
  <si>
    <t>EuX1UDzesLrRlhmB</t>
  </si>
  <si>
    <t>4zKFJoCIUlrY9YY/</t>
  </si>
  <si>
    <t>/MOKK9yoSVEr5Upg</t>
  </si>
  <si>
    <t>Qr7UgRTAZaV/4RfW</t>
  </si>
  <si>
    <t>0yivHZ82NfnFuz0j</t>
  </si>
  <si>
    <t>XPb+ciLq2NwxVF6o</t>
  </si>
  <si>
    <t>xQEW72Kt5iXo/wy7</t>
  </si>
  <si>
    <t>24S4V2TMIjGRaOzS</t>
  </si>
  <si>
    <t>sNzhF3nKWLuCdx6y</t>
  </si>
  <si>
    <t>ACg8Ifo9DPv4ezK0</t>
  </si>
  <si>
    <t>eGfJ7unDN7Q9seiP</t>
  </si>
  <si>
    <t>q/03WSMbxRF4uJlb</t>
  </si>
  <si>
    <t>TW4PUSR4TP2OeD42</t>
  </si>
  <si>
    <t>1QfQUDlZi82KSmUi</t>
  </si>
  <si>
    <t>iiN2Kl4qCGV/7J8T</t>
  </si>
  <si>
    <t>GGbr17tdVv7K4DKj</t>
  </si>
  <si>
    <t>LaEZuDQUHn6I2TGf</t>
  </si>
  <si>
    <t>UjfXZ2UVCHcY1eIZ</t>
  </si>
  <si>
    <t>F23SU1kL/y4VW2Vf</t>
  </si>
  <si>
    <t>BcdwT8Z9OUR07Tvw</t>
  </si>
  <si>
    <t>qpii8pAWlRK5ub0n</t>
  </si>
  <si>
    <t>4447tGNJtg9BTaMp</t>
  </si>
  <si>
    <t>1jo65n/SRuKH7HBq</t>
  </si>
  <si>
    <t>YioGxGVwEsOftH8+</t>
  </si>
  <si>
    <t>/y5gqmXxR7ZIzHA+</t>
  </si>
  <si>
    <t>IUpbhb7/eJN9tX+h</t>
  </si>
  <si>
    <t>DKOg2Mb6Qjx2vxDb</t>
  </si>
  <si>
    <t>COL8kGNbLorSy/3j</t>
  </si>
  <si>
    <t>nYo36fqqCJZXyQ9R</t>
  </si>
  <si>
    <t>+punBjwKgI/iwV4A</t>
  </si>
  <si>
    <t>uiBmjuQBWQkskypa</t>
  </si>
  <si>
    <t>0ln5GAyFJ0K21uPu</t>
  </si>
  <si>
    <t>BaJWvA3lkWMZaZSM</t>
  </si>
  <si>
    <t>VAu1jMCqPMcTMe/5</t>
  </si>
  <si>
    <t>yAtmfYzS6SxO3OLv</t>
  </si>
  <si>
    <t>gTPtjc5k4j0sBBQw</t>
  </si>
  <si>
    <t>hsxAQcUDI++oHgmp</t>
  </si>
  <si>
    <t>Wuq+B8NVIkYCr8mU</t>
  </si>
  <si>
    <t>n6gJf6BHgUo6pUwS</t>
  </si>
  <si>
    <t>9gdJriNuqyDgbAu+</t>
  </si>
  <si>
    <t>eFjine0DKsIdIq8K</t>
  </si>
  <si>
    <t>hAuBtSfFqwmrgAhN</t>
  </si>
  <si>
    <t>oXN4i6rORj/G27wb</t>
  </si>
  <si>
    <t>F/i4Ow5w1u4tfDS4</t>
  </si>
  <si>
    <t>gADoAgm1zdWsiMS7</t>
  </si>
  <si>
    <t>lZlmy6fE9fLKsCbT</t>
  </si>
  <si>
    <t>d1BzcoyBT5AQhWz2</t>
  </si>
  <si>
    <t>gf0roFzlylnoVO51</t>
  </si>
  <si>
    <t>oCEj/zMPA/TFvsFG</t>
  </si>
  <si>
    <t>u9XGZGmZym5VhUoC</t>
  </si>
  <si>
    <t>3wLja1TXzTlHTa1d</t>
  </si>
  <si>
    <t>Xu0UusQ+/83rywuu</t>
  </si>
  <si>
    <t>2VHotmzadR4I6JB2</t>
  </si>
  <si>
    <t>hHN0bui8JkGynYN3</t>
  </si>
  <si>
    <t>AIejkjvcOGD3glqy</t>
  </si>
  <si>
    <t>ZhizYW4XwvqgvjPy</t>
  </si>
  <si>
    <t>LYS62OTAy38u6nAl</t>
  </si>
  <si>
    <t>Rj6yZooPAn3950bZ</t>
  </si>
  <si>
    <t>qUbtAdk1PfVbGI+X</t>
  </si>
  <si>
    <t>ERrMRyQfg4fGKZdc</t>
  </si>
  <si>
    <t>brMoueTInAUItl+n</t>
  </si>
  <si>
    <t>42WQ/3uPZHPNheW+</t>
  </si>
  <si>
    <t>2forsb/9VnmifIlT</t>
  </si>
  <si>
    <t>Xs7K6rMSjRDkP0Oa</t>
  </si>
  <si>
    <t>fTVMtxMkNWGCb6A5</t>
  </si>
  <si>
    <t>rrLytC8m+3WrUsKA</t>
  </si>
  <si>
    <t>kOyY2whd8NEf/u5X</t>
  </si>
  <si>
    <t>CXrVyvfOeJ2svHae</t>
  </si>
  <si>
    <t>CvlMPjLYY7ShRGBG</t>
  </si>
  <si>
    <t>vesfs9eZreOKIhdp</t>
  </si>
  <si>
    <t>qrQEw1/yiiCPuU4o</t>
  </si>
  <si>
    <t>BLoJTde6wn9CJ4vc</t>
  </si>
  <si>
    <t>9vwZf88y38JNhvPf</t>
  </si>
  <si>
    <t>AyWnD+RXNVTuUnSG</t>
  </si>
  <si>
    <t>03JasHjUNyn4CQy6</t>
  </si>
  <si>
    <t>z/YbnsiYceyqVQM3</t>
  </si>
  <si>
    <t>hWmvgmFTQuEvg0TR</t>
  </si>
  <si>
    <t>5MhiFvhpzO1VS1US</t>
  </si>
  <si>
    <t>wXmwZpeKqLwTLpzC</t>
  </si>
  <si>
    <t>KjpCUGmKYekxs/kn</t>
  </si>
  <si>
    <t>Ag81Z3FMDe2wZ3Ug</t>
  </si>
  <si>
    <t>2NtQCFahorw/x5uE</t>
  </si>
  <si>
    <t>8tQ/9qGNEoeTLmkF</t>
  </si>
  <si>
    <t>p3DJhRz4FXpLw5sM</t>
  </si>
  <si>
    <t>7ZygoImNQFkod69E</t>
  </si>
  <si>
    <t>bw7xAwuo2hN3eY/7</t>
  </si>
  <si>
    <t>c5hReSdQ0Rg+ydKL</t>
  </si>
  <si>
    <t>lhh8ynxSI0/4Tzg/</t>
  </si>
  <si>
    <t>LNrFdc8sfZjazCTv</t>
  </si>
  <si>
    <t>DbKg0vsrlkkeBXi+</t>
  </si>
  <si>
    <t>vRXLzl/694E4OWM9</t>
  </si>
  <si>
    <t>Gs3fzzKIglgaXGjl</t>
  </si>
  <si>
    <t>xvGHlZMst9zALaEN</t>
  </si>
  <si>
    <t>y83eIUF0faV4KzgS</t>
  </si>
  <si>
    <t>BYsuv/7+0qtya3MR</t>
  </si>
  <si>
    <t>sUl7yZTQwHhJnh1T</t>
  </si>
  <si>
    <t>JG8oYdQMgvOJmr1N</t>
  </si>
  <si>
    <t>GAHlJZD9RQk4kobl</t>
  </si>
  <si>
    <t>1BB5OBi4iDAgQOE3</t>
  </si>
  <si>
    <t>jX4uoTEusH2/6oKP</t>
  </si>
  <si>
    <t>gr6up0ZlSst3C1E5</t>
  </si>
  <si>
    <t>Fj3WcnlpnPNarP1Y</t>
  </si>
  <si>
    <t>KlNPtngmyAXhW4Zf</t>
  </si>
  <si>
    <t>mtWYKns5g5Vme9S6</t>
  </si>
  <si>
    <t>User-created building</t>
  </si>
  <si>
    <t>vKwnpqVpFXcYq5lN</t>
  </si>
  <si>
    <t>BUVZCTC+hZswnhdf</t>
  </si>
  <si>
    <t>2hcH05x173MBbg9w</t>
  </si>
  <si>
    <t>U7JYvlMXAyMOEPyH</t>
  </si>
  <si>
    <t>dfTizE+/whWRDRd7</t>
  </si>
  <si>
    <t>46O/ztrdJSodp0Jl</t>
  </si>
  <si>
    <t>oi+fOq/mzV1oh9MM</t>
  </si>
  <si>
    <t>DA5XJePEtPYRmIGl</t>
  </si>
  <si>
    <t>rPepMb+F3bcmG26v</t>
  </si>
  <si>
    <t>0XgJz1JMwIcj3oDa</t>
  </si>
  <si>
    <t>PaV8ESlJ6sDLiyMl</t>
  </si>
  <si>
    <t>PBw1AOHE0PKlXxDX</t>
  </si>
  <si>
    <t>TBm0B1Y9OK+syMp9</t>
  </si>
  <si>
    <t>bzBFg99jBzQAjTg4</t>
  </si>
  <si>
    <t>n32+1Rnv65SKF6CV</t>
  </si>
  <si>
    <t>WBqqfx1NiFDRNsCd</t>
  </si>
  <si>
    <t>KM3cEt5ezdKCbSTT</t>
  </si>
  <si>
    <t>jxiYRsDuEDsTjB+L</t>
  </si>
  <si>
    <t>iSRfrrn/SmEofYBG</t>
  </si>
  <si>
    <t>nw3aAUOJ5cO7XItL</t>
  </si>
  <si>
    <t>TJ46whRtt/RvTtqY</t>
  </si>
  <si>
    <t>KrQ8YCHioSTRRuKF</t>
  </si>
  <si>
    <t>Fots11otRpaErPFP</t>
  </si>
  <si>
    <t>G1L6EH//WYp7STk+</t>
  </si>
  <si>
    <t>2MbyIOp2HYjzHsHu</t>
  </si>
  <si>
    <t>EPkjfzyiHQY6gOG1</t>
  </si>
  <si>
    <t>eoKtQxtNieZfNBQd</t>
  </si>
  <si>
    <t>wv2ob2giBfj/3ImJ</t>
  </si>
  <si>
    <t>yZ4M6gM5cdT233xH</t>
  </si>
  <si>
    <t>d49TFK5zq2EnVc5D</t>
  </si>
  <si>
    <t>6b2dV3hz+qTnhgzN</t>
  </si>
  <si>
    <t>fDhVRG4FMu+0tEW9</t>
  </si>
  <si>
    <t>p2OMzuAzY3+StyOS</t>
  </si>
  <si>
    <t>tl7g+zGlb+yqrL1Z</t>
  </si>
  <si>
    <t>gJumov57/JfQqwCg</t>
  </si>
  <si>
    <t>2lvPqmcUPzbVMaBN</t>
  </si>
  <si>
    <t>M5jIMauP0jO26w7o</t>
  </si>
  <si>
    <t>zNNRznl9Auo2XVSq</t>
  </si>
  <si>
    <t>tVj6bIdFzAF5nC45</t>
  </si>
  <si>
    <t>1jl7sFbgVU6mxhfE</t>
  </si>
  <si>
    <t>aw29Iyc5YF+BFIfs</t>
  </si>
  <si>
    <t>iO1j/43KBnBjkHCT</t>
  </si>
  <si>
    <t>y/Hmbt4JXvp0xJuC</t>
  </si>
  <si>
    <t>g1zGi9jlXv3JVYpb</t>
  </si>
  <si>
    <t>02glqN39M1+lN/5S</t>
  </si>
  <si>
    <t>WDatAOBPKPKr1v+T</t>
  </si>
  <si>
    <t>yOarouJ8nsZbo5gf</t>
  </si>
  <si>
    <t>B1tGV597Ybs3q5Tp</t>
  </si>
  <si>
    <t>j1uKIAtXr4wgYs+a</t>
  </si>
  <si>
    <t>iXeEhHWFqr7FIgPF</t>
  </si>
  <si>
    <t>cprZXfj0nIS2APOP</t>
  </si>
  <si>
    <t>PTn9Cp3AqmOGaYN/</t>
  </si>
  <si>
    <t>ydtjNGgmX2frmPLD</t>
  </si>
  <si>
    <t>iIy0xl/MJozPIQgf</t>
  </si>
  <si>
    <t>MLzeTSFdI39mmav5</t>
  </si>
  <si>
    <t>rG6hoV78PDqdF7EA</t>
  </si>
  <si>
    <t>ovGNli0V6H+NO4bf</t>
  </si>
  <si>
    <t>cOoYwO1tir6dgvyH</t>
  </si>
  <si>
    <t>iVr899nad0tshd4B</t>
  </si>
  <si>
    <t>wUiiwrvMl/pXxkd/</t>
  </si>
  <si>
    <t>mp0y2CoeHu6C+k0X</t>
  </si>
  <si>
    <t>oel+6bLNgRaLyYse</t>
  </si>
  <si>
    <t>McH5d/kGjjobcID/</t>
  </si>
  <si>
    <t>+CnaaYc4TQ/t1t9z</t>
  </si>
  <si>
    <t>dJP69aB7wMSbTNtA</t>
  </si>
  <si>
    <t>SgkDsoSaJgXp2tdi</t>
  </si>
  <si>
    <t>zdAhYg2fx75nFVbY</t>
  </si>
  <si>
    <t>PbAxtxwTzB0rnzVT</t>
  </si>
  <si>
    <t>p9rndFQSWUQcOl7I</t>
  </si>
  <si>
    <t>wIwEk58gQ2Awmc3M</t>
  </si>
  <si>
    <t>zsWPNF3jF8cdYU/G</t>
  </si>
  <si>
    <t>TpN4yzHlNhoOCl4R</t>
  </si>
  <si>
    <t>GLBlbNxaMQMB5rTV</t>
  </si>
  <si>
    <t>Fk7iGoHfJSnomb4Q</t>
  </si>
  <si>
    <t>8PEjmr+lpOsn+uag</t>
  </si>
  <si>
    <t>CgvjTeXP25AAdmC0</t>
  </si>
  <si>
    <t>ZTWUKQ+m/aOFt2s6</t>
  </si>
  <si>
    <t>0leh1QYbL6pOptn/</t>
  </si>
  <si>
    <t>0WlerEFu+hGagO2m</t>
  </si>
  <si>
    <t>1wIOHPo7hb9Ye0Ht</t>
  </si>
  <si>
    <t>5Cf7mIEkD+BreZs2</t>
  </si>
  <si>
    <t>KO527ARxNz+ABgoO</t>
  </si>
  <si>
    <t>q6+rLHxfD9dZIQ3Q</t>
  </si>
  <si>
    <t>U8YKv5H8Do1yhAF3</t>
  </si>
  <si>
    <t>NlxauK8xaWvO0EOH</t>
  </si>
  <si>
    <t>qVWkoWnRRuHUHeRW</t>
  </si>
  <si>
    <t>Yyr021WkuAtxqLRA</t>
  </si>
  <si>
    <t>C+9uCNuPDC6xHICj</t>
  </si>
  <si>
    <t>EijJfqHpRBAKMLSj</t>
  </si>
  <si>
    <t>B9sw2779i9RakH/m</t>
  </si>
  <si>
    <t>3GWq0f35eAslE9ow</t>
  </si>
  <si>
    <t>1jjp5hycuHeN3NL6</t>
  </si>
  <si>
    <t>ODSE8lqpQ6JNYjon</t>
  </si>
  <si>
    <t>YWI49/f3JUiEuYpk</t>
  </si>
  <si>
    <t>o1vkZJaWp0oBRX2H</t>
  </si>
  <si>
    <t>2Ob1X0I6R/OFQ75q</t>
  </si>
  <si>
    <t>njodjQaM2Icg2fbt</t>
  </si>
  <si>
    <t>co/wUcR6Tnt6rFNw</t>
  </si>
  <si>
    <t>Qgffddt6VZbjcxY9</t>
  </si>
  <si>
    <t>jcJWQrN17mvTTTWK</t>
  </si>
  <si>
    <t>P7pZjkvobJfnMt0v</t>
  </si>
  <si>
    <t>rrMRzBSqfje4Q8Mx</t>
  </si>
  <si>
    <t>JP+ZZjhAFfgVPcjD</t>
  </si>
  <si>
    <t>OPgPj8ZTHPutwdZQ</t>
  </si>
  <si>
    <t>rMGCNYQgQGY6U0Me</t>
  </si>
  <si>
    <t>zjRWwDyD33KVyx+1</t>
  </si>
  <si>
    <t>qDeaKXibolORchQq</t>
  </si>
  <si>
    <t>9cJ2ExbxfcvNJcVU</t>
  </si>
  <si>
    <t>53jWrEF+tW/98HnY</t>
  </si>
  <si>
    <t>Us5BcGWcSoBCO2P9</t>
  </si>
  <si>
    <t>nhSYmCfYY0ZGdBQh</t>
  </si>
  <si>
    <t>3Nx7WMYnnM05EVzE</t>
  </si>
  <si>
    <t>udREIkKFAeNu9W8r</t>
  </si>
  <si>
    <t>Kuq5h7bgeED++awy</t>
  </si>
  <si>
    <t>IO/kDVJP5q0Z6Rrl</t>
  </si>
  <si>
    <t>aaCcOd/0/iefuzBf</t>
  </si>
  <si>
    <t>FeY5TcoSfxoJIqGR</t>
  </si>
  <si>
    <t>TtboqGcfrB66vDko</t>
  </si>
  <si>
    <t>N0ub5BvaQ3WzbWTW</t>
  </si>
  <si>
    <t>F4yqcTOkOwiB+gNb</t>
  </si>
  <si>
    <t>4pXM08vjWPGLbAhx</t>
  </si>
  <si>
    <t>FbMeCd0BMAiCUJi8</t>
  </si>
  <si>
    <t>rrbOJHAQaUsR4a5d</t>
  </si>
  <si>
    <t>RcOjcBMcl32sxWYj</t>
  </si>
  <si>
    <t>W7giRrmASPsehaQM</t>
  </si>
  <si>
    <t>AowQl/ENI8CzzBgO</t>
  </si>
  <si>
    <t>cK/xcIapGsSCqD3F</t>
  </si>
  <si>
    <t>7/22eRUmJfWsi0XU</t>
  </si>
  <si>
    <t>+VRrh1ujGxx5kCPL</t>
  </si>
  <si>
    <t>+xQxL6w+ZquaYg8b</t>
  </si>
  <si>
    <t>8Many4nSspjLfMrG</t>
  </si>
  <si>
    <t>rGhvg3GDcHQGPJaJ</t>
  </si>
  <si>
    <t>VIrfk2QiRC38ZiPC</t>
  </si>
  <si>
    <t>BK8uXfSqsAJm3tl4</t>
  </si>
  <si>
    <t>HJRxh+N196GcICO2</t>
  </si>
  <si>
    <t>qBFDwoHZHv8HpHdt</t>
  </si>
  <si>
    <t>tPLBcN66XtDVkJin</t>
  </si>
  <si>
    <t>PI4qoqh2cWU7mAA0</t>
  </si>
  <si>
    <t>O3Zqp3zZ4Kp8iSef</t>
  </si>
  <si>
    <t>+R09tVWZ0Ie+5BJM</t>
  </si>
  <si>
    <t>ITo4E2rq4mzM31VO</t>
  </si>
  <si>
    <t>ZscazDtUaG6YwXiN</t>
  </si>
  <si>
    <t>/m8OHZm3EyladTCA</t>
  </si>
  <si>
    <t>UMWUU2tW1MKw+IZg</t>
  </si>
  <si>
    <t>rQ49XrtkwG1wWEEF</t>
  </si>
  <si>
    <t>d94bXLxQCTgkEzLJ</t>
  </si>
  <si>
    <t>BEAV0+Dp35GZPYlV</t>
  </si>
  <si>
    <t>VKuVGtuMNcQzCIw/</t>
  </si>
  <si>
    <t>PFPsv71aSEkMb/D1</t>
  </si>
  <si>
    <t>j9wg2EPxyHAQSA2V</t>
  </si>
  <si>
    <t>pPpeUTiV75TMe8m9</t>
  </si>
  <si>
    <t>tnn3eFE37kOVllQN</t>
  </si>
  <si>
    <t>n9iPZvZjEADNKb3M</t>
  </si>
  <si>
    <t>Imr1LP99XLqzO55S</t>
  </si>
  <si>
    <t>kpMAL1P+j91clPI9</t>
  </si>
  <si>
    <t>BReTSa5xUcwjdZot</t>
  </si>
  <si>
    <t>OAaf61RWn84AYB+x</t>
  </si>
  <si>
    <t>JYIe1IbI4iU8+XF+</t>
  </si>
  <si>
    <t>bf21QryOCvnBHQDM</t>
  </si>
  <si>
    <t>qEC0Do7gpxhEEPzy</t>
  </si>
  <si>
    <t>Ee9+FMpn0VzAEZXx</t>
  </si>
  <si>
    <t>6jcxRb9W2lM7XG6Y</t>
  </si>
  <si>
    <t>PfN+PulGBdkFaqJh</t>
  </si>
  <si>
    <t>dqxzCUSrzUD86lxK</t>
  </si>
  <si>
    <t>xal7WWPf6mDm+CCd</t>
  </si>
  <si>
    <t>J/G9jXu5wXlc45NF</t>
  </si>
  <si>
    <t>z39YNzI37PxEU6cq</t>
  </si>
  <si>
    <t>cf1qY5YuSbZM5FRc</t>
  </si>
  <si>
    <t>indsd3dtjs+5QtB4</t>
  </si>
  <si>
    <t>5uESthB7jpU5+nJM</t>
  </si>
  <si>
    <t>9lGA9LQ93K+GlmsH</t>
  </si>
  <si>
    <t>3lrCVLtEh//qEAhQ</t>
  </si>
  <si>
    <t>Iqo0gEoEn8xaSt1W</t>
  </si>
  <si>
    <t>vpKhcgIKB3S3AJ7v</t>
  </si>
  <si>
    <t>WOuYodG9n+2ZRCpz</t>
  </si>
  <si>
    <t>F1xHEM6ir+8OgT3Y</t>
  </si>
  <si>
    <t>jY5Bv0Oosm0L3pLe</t>
  </si>
  <si>
    <t>0BRhEEyJPg3DI0xZ</t>
  </si>
  <si>
    <t>M1WG1TYrxsvgOIxe</t>
  </si>
  <si>
    <t>ulIGN3BSlP/UHFlc</t>
  </si>
  <si>
    <t>/GS34g4OMABQ+5Pt</t>
  </si>
  <si>
    <t>wxgViou3uMoKVQ0M</t>
  </si>
  <si>
    <t>fhoe8BcMlDZWHA25</t>
  </si>
  <si>
    <t>Ui8i8myM/fFNP9Rt</t>
  </si>
  <si>
    <t>V8uPoGEOaiajrc3v</t>
  </si>
  <si>
    <t>7/ZkmYoRI6f5LZG+</t>
  </si>
  <si>
    <t>ubvii4D28tdhzjev</t>
  </si>
  <si>
    <t>dGjlkJIJ0H19i2I4</t>
  </si>
  <si>
    <t>uqyHLSZOMPORK19D</t>
  </si>
  <si>
    <t>4SCr7utIh//iNkeD</t>
  </si>
  <si>
    <t>+ryq/HvHG+Y0IyMu</t>
  </si>
  <si>
    <t>Llq0xK6JKG7/eLbs</t>
  </si>
  <si>
    <t>jYws8XJsp7Rbc0tX</t>
  </si>
  <si>
    <t>m2zP6JH2UwNGZcPK</t>
  </si>
  <si>
    <t>Aq0TyVCW31zIjQLl</t>
  </si>
  <si>
    <t>NEjulkHF00cygCzm</t>
  </si>
  <si>
    <t>ThsWDSLG1UmDnpOl</t>
  </si>
  <si>
    <t>KVErhlhVSpYRUZpy</t>
  </si>
  <si>
    <t>tpQjP7vJicKg/ncC</t>
  </si>
  <si>
    <t>A3VIVhwPCv6CLLeo</t>
  </si>
  <si>
    <t>cdCCEY9Cz8aSfSw1</t>
  </si>
  <si>
    <t>u1+ejvSczTVUfSAH</t>
  </si>
  <si>
    <t>JQkmmsN9gFjUCPj8</t>
  </si>
  <si>
    <t>YEOI8XGjOvmwlg6L</t>
  </si>
  <si>
    <t>UGYuGhbbuMu24M4U</t>
  </si>
  <si>
    <t>u1vezjJVd72lkE7m</t>
  </si>
  <si>
    <t>M4yNTgTpfGUdgn9V</t>
  </si>
  <si>
    <t>41FF12p3RAVXx5ns</t>
  </si>
  <si>
    <t>j/BDcTlfOh9KopNS</t>
  </si>
  <si>
    <t>AD3zGie2y6Zg2GHO</t>
  </si>
  <si>
    <t>tgmrZLl/KlHILcvy</t>
  </si>
  <si>
    <t>I9hlV+6hLw0sIZ6k</t>
  </si>
  <si>
    <t>9vZHyzdAPYAwE4um</t>
  </si>
  <si>
    <t>0djlgFA+gNf5zwql</t>
  </si>
  <si>
    <t>87kf4yGlXDzIf+8V</t>
  </si>
  <si>
    <t>hkcHh8cUmc8izXhX</t>
  </si>
  <si>
    <t>4fUGhWfBPGYZYzop</t>
  </si>
  <si>
    <t>yDBHFuU52461xjWo</t>
  </si>
  <si>
    <t>HtlEeA8Y8UqCJZGt</t>
  </si>
  <si>
    <t>5K/MjxzIbwfyWMCp</t>
  </si>
  <si>
    <t>ERw3xeDZr90Ag6Bk</t>
  </si>
  <si>
    <t>UJz1XtMac6Ss1i7P</t>
  </si>
  <si>
    <t>PA0LECf9B5Q3nAO1</t>
  </si>
  <si>
    <t>nRaI9XK4EI1qsGzk</t>
  </si>
  <si>
    <t>MV/MR5bCb0KbaG4Y</t>
  </si>
  <si>
    <t>S+LDH+4ibPVxfnYt</t>
  </si>
  <si>
    <t>6754kQy4Xpvsj6Iv</t>
  </si>
  <si>
    <t>nJrZZpIPT0j6soKi</t>
  </si>
  <si>
    <t>OdqOpLqOD3Tx2Vxl</t>
  </si>
  <si>
    <t>lJMIvgP9fI0FV3FX</t>
  </si>
  <si>
    <t>klm9xC6Maic+Z2c1</t>
  </si>
  <si>
    <t>9hXtMr/xmmFH35z1</t>
  </si>
  <si>
    <t>+JgIsWz/n1IWg44j</t>
  </si>
  <si>
    <t>vd89z7HRnI21iXbm</t>
  </si>
  <si>
    <t>8+ttiBBKhvlKx8Wk</t>
  </si>
  <si>
    <t>v/2dIdIAYM61RcBD</t>
  </si>
  <si>
    <t>NMKT5bWBlZuJrFiN</t>
  </si>
  <si>
    <t>kMUulR1iLxHyPMU2</t>
  </si>
  <si>
    <t>fnh3vCKqAZMhsFIC</t>
  </si>
  <si>
    <t>ot2HCS0skZWZHXME</t>
  </si>
  <si>
    <t>mc+1pQ1T9vjT1ToA</t>
  </si>
  <si>
    <t>5w2eAiDW7UXMcihA</t>
  </si>
  <si>
    <t>Dccf+CyEK7URkd5J</t>
  </si>
  <si>
    <t>itX9o3hE7N4g9sqB</t>
  </si>
  <si>
    <t>834NRbOd/V8QHFqz</t>
  </si>
  <si>
    <t>HcmwJGAApT9sq3w7</t>
  </si>
  <si>
    <t>QPN2vfik4z8C0tu8</t>
  </si>
  <si>
    <t>E+/lel0oypximktr</t>
  </si>
  <si>
    <t>uI/puLyyr62g4H3V</t>
  </si>
  <si>
    <t>CLJ5RAEf/76DlVWj</t>
  </si>
  <si>
    <t>nuoNrYY2FDjsv0eQ</t>
  </si>
  <si>
    <t>VJkZOGL5D0kwfDcR</t>
  </si>
  <si>
    <t>9Z2jWzwPkWug7/Fr</t>
  </si>
  <si>
    <t>v5IqVJEXJ/UOagqy</t>
  </si>
  <si>
    <t>nzLv6/GiD+FvZoaO</t>
  </si>
  <si>
    <t>yW9L5VStS3KhJDDA</t>
  </si>
  <si>
    <t>YF+YdWArYYljYd/d</t>
  </si>
  <si>
    <t>Cu/S/ebB+WVk1p/e</t>
  </si>
  <si>
    <t>Dp1CjSxkaZeENR0g</t>
  </si>
  <si>
    <t>LitRpnocnxjXbD0A</t>
  </si>
  <si>
    <t>sK+ouXJMey++/DFn</t>
  </si>
  <si>
    <t>KAciUnARMoE1L5HZ</t>
  </si>
  <si>
    <t>20oP0kZvh0aQiwnL</t>
  </si>
  <si>
    <t>/BiOjVBWeZe8rz+9</t>
  </si>
  <si>
    <t>9yxWl16vwtg51fGM</t>
  </si>
  <si>
    <t>SnYrnD35s6NvxDqX</t>
  </si>
  <si>
    <t>oX9qxdDErd7M4Tko</t>
  </si>
  <si>
    <t>0UHQBI6hylEQINvL</t>
  </si>
  <si>
    <t>B1xXoH9Bd3CbEOP3</t>
  </si>
  <si>
    <t>xzHW4gf1xht0WWVo</t>
  </si>
  <si>
    <t>bXI8wBIlhTvHYR8U</t>
  </si>
  <si>
    <t>y8bgvb2WeBUyPgnG</t>
  </si>
  <si>
    <t>WrKRGC7QzHqJ53ln</t>
  </si>
  <si>
    <t>RQOuveMkhDpuxdsW</t>
  </si>
  <si>
    <t>XjsHH1qeP7+DwHh0</t>
  </si>
  <si>
    <t>wOn9VC/hDHrl+ZTN</t>
  </si>
  <si>
    <t>ZbdIAKrs6U7j1xOR</t>
  </si>
  <si>
    <t>2lpbXMAuj3BcEu8P</t>
  </si>
  <si>
    <t>ZS68Jbl1kboe++hq</t>
  </si>
  <si>
    <t>q8z3xH/1qz8Ovdgu</t>
  </si>
  <si>
    <t>guTRuKeK3OTMNUqV</t>
  </si>
  <si>
    <t>ftx95dw9W24qF0wL</t>
  </si>
  <si>
    <t>z7F7TXlAZv7NSRcV</t>
  </si>
  <si>
    <t>9fjFFdmX9nafOD/g</t>
  </si>
  <si>
    <t>JGvPyuR/Zm00QxMF</t>
  </si>
  <si>
    <t>jtjdj/QiLU4D+5tm</t>
  </si>
  <si>
    <t>AAoKcT030hgXH/WK</t>
  </si>
  <si>
    <t>0181VKFAZ6xeY4Hf</t>
  </si>
  <si>
    <t>03kp6ZTLyySjZ8KV</t>
  </si>
  <si>
    <t>y0aIusGTWvqykZJ0</t>
  </si>
  <si>
    <t>23McjkzH3Lnorn8c</t>
  </si>
  <si>
    <t>SUJCpn24+H6nmwgQ</t>
  </si>
  <si>
    <t>btj3I24ruoxn0l05</t>
  </si>
  <si>
    <t>wovDnqqSnyzZzVSE</t>
  </si>
  <si>
    <t>PqRnqJ4RzoT14ZsB</t>
  </si>
  <si>
    <t>NXl1/qc0NkRqhznp</t>
  </si>
  <si>
    <t>g9eGcRrr3Ii+nISr</t>
  </si>
  <si>
    <t>spji2lBMswcjKyBH</t>
  </si>
  <si>
    <t>JET9XtdIhBVDPjBp</t>
  </si>
  <si>
    <t>RJ7Ke/9I6rX3o8pf</t>
  </si>
  <si>
    <t>wQTbPOu7t2Lwot6G</t>
  </si>
  <si>
    <t>Lq1zF+iuRbaV4mFZ</t>
  </si>
  <si>
    <t>i8jrE/5vttP2Fa/f</t>
  </si>
  <si>
    <t>uPpwr2X9tK81i3mk</t>
  </si>
  <si>
    <t>REnGrXtEpvyeGCKf</t>
  </si>
  <si>
    <t>9dfJOyPHnMzoI0C/</t>
  </si>
  <si>
    <t>t8SG7RhD9zPduzhZ</t>
  </si>
  <si>
    <t>PpVtgwllPgdTc/yJ</t>
  </si>
  <si>
    <t>2iPr7sIDSQShg+kx</t>
  </si>
  <si>
    <t>fy1Zfz4odoufNRkb</t>
  </si>
  <si>
    <t>Ok3dYaBPuMxtjJy/</t>
  </si>
  <si>
    <t>SBi3Mn+b7dEkbv0s</t>
  </si>
  <si>
    <t>7D5T+E6zbMmDpVK8</t>
  </si>
  <si>
    <t>UDzsj4wmIRlBGMt1</t>
  </si>
  <si>
    <t>ajK5ppq9vIl4/iNE</t>
  </si>
  <si>
    <t>YS+q4yPoJKwha/Pb</t>
  </si>
  <si>
    <t>WLnNkq5yyDbZXW5y</t>
  </si>
  <si>
    <t>VZLvyheCdil8W6vO</t>
  </si>
  <si>
    <t>T3qJFUyeR4+xsHEc</t>
  </si>
  <si>
    <t>JKJABdPuhkvRJCN8</t>
  </si>
  <si>
    <t>VAd5VTGIP7wFvZ8z</t>
  </si>
  <si>
    <t>mvV1xROENGB+rS1F</t>
  </si>
  <si>
    <t>lklLxxdND3WILoyE</t>
  </si>
  <si>
    <t>sTDw2BBzaYg0dVTa</t>
  </si>
  <si>
    <t>9pCnbH0MRIPfd1A4</t>
  </si>
  <si>
    <t>eolWcdHwN4FYzjbt</t>
  </si>
  <si>
    <t>rlK8IipFRpDdHGb0</t>
  </si>
  <si>
    <t>RHdLgBoTtxoS1eB0</t>
  </si>
  <si>
    <t>mQVFfZJITcxtAQaZ</t>
  </si>
  <si>
    <t>73ctHF3mo+CQWiYc</t>
  </si>
  <si>
    <t>sfrspUgLw+4lJIx8</t>
  </si>
  <si>
    <t>PAUSBxFWL4hyukeH</t>
  </si>
  <si>
    <t>oECecVlC2iMltcgE</t>
  </si>
  <si>
    <t>Vko3+MyOzymaql0f</t>
  </si>
  <si>
    <t>7i6WagGyYMDEuUOZ</t>
  </si>
  <si>
    <t>5+8gv7RGXlz8+khB</t>
  </si>
  <si>
    <t>OBtvTbTPMN5KxQIT</t>
  </si>
  <si>
    <t>KBGa3wdl9Ntb/Brk</t>
  </si>
  <si>
    <t>/jsnyYIlgFhLPCb0</t>
  </si>
  <si>
    <t>OsphuHv8gxROCrgK</t>
  </si>
  <si>
    <t>2MyG6LeiHBUvMGlw</t>
  </si>
  <si>
    <t>syjrF5vjkc8rQ9pa</t>
  </si>
  <si>
    <t>VUMcboDyDL0n2uJ3</t>
  </si>
  <si>
    <t>gYafKXwMCXbSKde2</t>
  </si>
  <si>
    <t>CZ3o7HBIldFuTVx7</t>
  </si>
  <si>
    <t>Du3NhrSpzbWjIZRX</t>
  </si>
  <si>
    <t>dfVcfe+BqeGXBKIn</t>
  </si>
  <si>
    <t>Urtkkph9m4GpF19T</t>
  </si>
  <si>
    <t>KrqXbvhKPPPFu0i9</t>
  </si>
  <si>
    <t>k/CWntGGjZ17U7Gk</t>
  </si>
  <si>
    <t>Milm96W5LOhG/eZI</t>
  </si>
  <si>
    <t>lq55THlUarWq/r1f</t>
  </si>
  <si>
    <t>vONUd7Mv9XQWHVd8</t>
  </si>
  <si>
    <t>ahBdpyZK1bIn3dFv</t>
  </si>
  <si>
    <t>CwXBJw//qle21a6o</t>
  </si>
  <si>
    <t>vnpzaAbQ1FuWm7tg</t>
  </si>
  <si>
    <t>akci4NvXpghAnWAp</t>
  </si>
  <si>
    <t>Y4eYXjydbcSIDlb4</t>
  </si>
  <si>
    <t>jObCYRGZKhmaUbhf</t>
  </si>
  <si>
    <t>qtjCZUVtBjXYRdD6</t>
  </si>
  <si>
    <t>AM3Da7/CmlPjCsDL</t>
  </si>
  <si>
    <t>r7JY3Op1OxjWk5bp</t>
  </si>
  <si>
    <t>9N3aTD6m8q4eVIMa</t>
  </si>
  <si>
    <t>lsxrg4ldLJTcOKIP</t>
  </si>
  <si>
    <t>69r7fAYkfD/FeSVj</t>
  </si>
  <si>
    <t>8ZfC19SPS1iDnWvM</t>
  </si>
  <si>
    <t>tqae/Zq2KU73ymLt</t>
  </si>
  <si>
    <t>39qYSN2rkDifNA7d</t>
  </si>
  <si>
    <t>8+D6EMaz7BIpAErY</t>
  </si>
  <si>
    <t>zL32uHrVa4O1VcSM</t>
  </si>
  <si>
    <t>JurcpLFliZeK/qgi</t>
  </si>
  <si>
    <t>pDidfj8ccBEo4NkL</t>
  </si>
  <si>
    <t>IWbFZLqqwoBDiHr7</t>
  </si>
  <si>
    <t>sJM/t7GRzX2eaFyp</t>
  </si>
  <si>
    <t>c6cqmMUnmK9AvWhG</t>
  </si>
  <si>
    <t>L4XXNz+qzywAR7Cl</t>
  </si>
  <si>
    <t>ZbLbNoUQm52x4x5E</t>
  </si>
  <si>
    <t>ukIqKDNpd1pZvTuY</t>
  </si>
  <si>
    <t>cjxbTz4ViLFPIgIA</t>
  </si>
  <si>
    <t>WF6mHf4tp2Un4Mbp</t>
  </si>
  <si>
    <t>o0a3q899WvrvX/Ra</t>
  </si>
  <si>
    <t>6z3T0qD9PWfVDrsM</t>
  </si>
  <si>
    <t>QB8i9ooaXIxJITGS</t>
  </si>
  <si>
    <t>icyDzfkWa3WvBBvB</t>
  </si>
  <si>
    <t>D32eGmhvNnfkYcEw</t>
  </si>
  <si>
    <t>QzEsyw8G7l9y2WpN</t>
  </si>
  <si>
    <t>ckkwLW0OBm2p1d6t</t>
  </si>
  <si>
    <t>VFgPzzJVGaa0ujB8</t>
  </si>
  <si>
    <t>OHWDQdsk2kPJ9ir7</t>
  </si>
  <si>
    <t>twtGEPBbZrTOGNy7</t>
  </si>
  <si>
    <t>HlHXT1e+cyip1nGB</t>
  </si>
  <si>
    <t>TsvtDwILhyE8Nkrs</t>
  </si>
  <si>
    <t>Z00scvWlQ7vBxOoz</t>
  </si>
  <si>
    <t>tOXkttxBUfHs9gmJ</t>
  </si>
  <si>
    <t>feMrwBNtHu1YqN1h</t>
  </si>
  <si>
    <t>zufuMTNxBl9ssdqI</t>
  </si>
  <si>
    <t>M2jPvmzkPp3jBf12</t>
  </si>
  <si>
    <t>uNyEbOBPvrsG+MSg</t>
  </si>
  <si>
    <t>u05Fwj7pNzgPfXTt</t>
  </si>
  <si>
    <t>swhZAVjiFyyb4AyF</t>
  </si>
  <si>
    <t>xJgIX8OT881iNqg0</t>
  </si>
  <si>
    <t>T4AJGflphYsAzq0e</t>
  </si>
  <si>
    <t>6Luv0jdBE0dTj8L1</t>
  </si>
  <si>
    <t>4hsB9SkKQ/FLUAl9</t>
  </si>
  <si>
    <t>DWJR+x6mogds+gO1</t>
  </si>
  <si>
    <t>3atHrOkaIiE/PH9l</t>
  </si>
  <si>
    <t>OTQqBTTONu6/7Gze</t>
  </si>
  <si>
    <t>wzO0SRuhKyCBmnn/</t>
  </si>
  <si>
    <t>OubnEPaSAKwfcYYW</t>
  </si>
  <si>
    <t>LU6jUum13wb0q+7Z</t>
  </si>
  <si>
    <t>Baf13deulrS8v9I+</t>
  </si>
  <si>
    <t>SIOBzG4q2aclyzac</t>
  </si>
  <si>
    <t>F6Qr2P4UoQpMxO4O</t>
  </si>
  <si>
    <t>dZOoc+iRGjHyG+Ko</t>
  </si>
  <si>
    <t>a3WKFYnoIDRwzXXE</t>
  </si>
  <si>
    <t>OiG/a4/QVXnrB+bA</t>
  </si>
  <si>
    <t>vBaM5YAxsgE/fFNh</t>
  </si>
  <si>
    <t>zCcN8yoaL9uveZxS</t>
  </si>
  <si>
    <t>JK5aHKYp/8TV4syU</t>
  </si>
  <si>
    <t>eEu/6oTxfi6epj76</t>
  </si>
  <si>
    <t>qGEbwUhRpcAI+94G</t>
  </si>
  <si>
    <t>vOd3ws56g9l+bEAn</t>
  </si>
  <si>
    <t>g4lq9aatcg8xv15N</t>
  </si>
  <si>
    <t>C5eD4dTCaLf1vS2T</t>
  </si>
  <si>
    <t>o+HHMj5fm8vHszAw</t>
  </si>
  <si>
    <t>+KTi9oRCWKyX6l50</t>
  </si>
  <si>
    <t>bsfz1Y2alXs4xyeQ</t>
  </si>
  <si>
    <t>yY53ONp9gQO5YqHR</t>
  </si>
  <si>
    <t>VNc3PqCEdkATQq0r</t>
  </si>
  <si>
    <t>0a74nkKK/M6EVdgi</t>
  </si>
  <si>
    <t>uWXccFDhSGN+bqfb</t>
  </si>
  <si>
    <t>CLwJtMfpXVm5oWiJ</t>
  </si>
  <si>
    <t>56x+YgImanb/gwg7</t>
  </si>
  <si>
    <t>B3K+zBT3Oz86eXGl</t>
  </si>
  <si>
    <t>cDY5zsVldoVAd198</t>
  </si>
  <si>
    <t>tnYp8ewYosZPMswX</t>
  </si>
  <si>
    <t>cLHE6PIliaUFRGOh</t>
  </si>
  <si>
    <t>3al7hyTw7HPwdRB4</t>
  </si>
  <si>
    <t>5799yqg88z3zbbmD</t>
  </si>
  <si>
    <t>ZWP+vvrCOVXwfyqp</t>
  </si>
  <si>
    <t>hXjZUdmO63ZQqF76</t>
  </si>
  <si>
    <t>+az4a/DevnL2Wyh4</t>
  </si>
  <si>
    <t>valuTkQIskqlGBFg</t>
  </si>
  <si>
    <t>gidDlO29b9E+iL4W</t>
  </si>
  <si>
    <t>F8AeXapLJBLJ+ZqG</t>
  </si>
  <si>
    <t>RWMnVkWU0r1Ybhj7</t>
  </si>
  <si>
    <t>xY+w33ijSaoDy3rq</t>
  </si>
  <si>
    <t>f+fNi5jgnZE5uvK1</t>
  </si>
  <si>
    <t>USlFRXQ9X7Wo7Nqz</t>
  </si>
  <si>
    <t>atfas+QR8QcH9BcE</t>
  </si>
  <si>
    <t>qWgpFkzsktLsXe9h</t>
  </si>
  <si>
    <t>r3iDtZnoe4S0cLsW</t>
  </si>
  <si>
    <t>AR4kytNtWGJCYTNa</t>
  </si>
  <si>
    <t>CZng27J+46icLWiR</t>
  </si>
  <si>
    <t>f/l8YtZWAUvXGcUM</t>
  </si>
  <si>
    <t>IYXyvWev/FPOv5ug</t>
  </si>
  <si>
    <t>MYGZ5AkpYFicBYG0</t>
  </si>
  <si>
    <t>XA7CBHlJx1qQ5iel</t>
  </si>
  <si>
    <t>WC784FJbLEHSuHTo</t>
  </si>
  <si>
    <t>T/1AumIqnRSwfoBR</t>
  </si>
  <si>
    <t>3705GR8CrkwOe/PK</t>
  </si>
  <si>
    <t>4zs+cvB38QW3eh1N</t>
  </si>
  <si>
    <t>oW3tgH3uBehVtlEb</t>
  </si>
  <si>
    <t>cK8Y9Nrp7dS2ZgJR</t>
  </si>
  <si>
    <t>j4Ww+3eLUnWYF3mZ</t>
  </si>
  <si>
    <t>9DkNgOe/HmiEHR/X</t>
  </si>
  <si>
    <t>BcS5KMMoSa40JmOt</t>
  </si>
  <si>
    <t>v0A9ftCPUx5Q+U/3</t>
  </si>
  <si>
    <t>O4775KM6j3VZ/Ryp</t>
  </si>
  <si>
    <t>yblnFgFQoKnrueJL</t>
  </si>
  <si>
    <t>mk1jOcXDkKceZj24</t>
  </si>
  <si>
    <t>35B/GR7BS2mn+r9a</t>
  </si>
  <si>
    <t>ZJIX2rAW+nPlU3ch</t>
  </si>
  <si>
    <t>N4syIF/27Dc5ZG6U</t>
  </si>
  <si>
    <t>nChrssMtB9R00KmR</t>
  </si>
  <si>
    <t>6lckbTKpIw7kzW9d</t>
  </si>
  <si>
    <t>S2pTaiN+m5y7c7xR</t>
  </si>
  <si>
    <t>bmgcIWL4SXRJOSz3</t>
  </si>
  <si>
    <t>AzTwYxp9YFriZx9n</t>
  </si>
  <si>
    <t>/ytklxRUFddayYN2</t>
  </si>
  <si>
    <t>lKvIbLN3prK/d+Iv</t>
  </si>
  <si>
    <t>RlWOfUTo/8BJ98SF</t>
  </si>
  <si>
    <t>JYTweWkg26qw8Qt5</t>
  </si>
  <si>
    <t>3eNIelHKu4ffxxST</t>
  </si>
  <si>
    <t>XkVrQpjo5Le8sBPd</t>
  </si>
  <si>
    <t>CKHuiFQ2DxnTwlSB</t>
  </si>
  <si>
    <t>+MoVFFaXow9grIxh</t>
  </si>
  <si>
    <t>GYll8iOeCjAR7IYV</t>
  </si>
  <si>
    <t>OHVM/0XoMGAiPk7+</t>
  </si>
  <si>
    <t>erdsCEozsQFeJJzb</t>
  </si>
  <si>
    <t>z8C16TmHoa/IKjL3</t>
  </si>
  <si>
    <t>p7z7DIrJYf+1LWne</t>
  </si>
  <si>
    <t>EH/CbrCnGG+6T8aT</t>
  </si>
  <si>
    <t>dwAFhse4Spxxezrs</t>
  </si>
  <si>
    <t>uFp6XD8BReH11fsH</t>
  </si>
  <si>
    <t>QEIuBkIjT4Evx+U4</t>
  </si>
  <si>
    <t>7qdh83kH932Np7xy</t>
  </si>
  <si>
    <t>zFgfExpQ8G5pCSBn</t>
  </si>
  <si>
    <t>9hyZa84EZVkvmYSv</t>
  </si>
  <si>
    <t>RBF/A+RzmDTJe1Gz</t>
  </si>
  <si>
    <t>ypX5Wp30sV0rTeJh</t>
  </si>
  <si>
    <t>aRI/tDTbw+IFMX6W</t>
  </si>
  <si>
    <t>Ufj4USdsoWBT/17k</t>
  </si>
  <si>
    <t>k5JBf6c6sPY5SjCL</t>
  </si>
  <si>
    <t>6+KIxdYAuvY7qNHR</t>
  </si>
  <si>
    <t>zxZZYGpnAgHYbPqg</t>
  </si>
  <si>
    <t>JqGEmSUA6s8dSoTR</t>
  </si>
  <si>
    <t>x0V0mzSJ1EfSHqRD</t>
  </si>
  <si>
    <t>T5ksYyVhXmarEsYi</t>
  </si>
  <si>
    <t>OhNE2mYGftmcdmac</t>
  </si>
  <si>
    <t>3af/GaV75eqdfwCD</t>
  </si>
  <si>
    <t>KsRp+DZsJW80CR+n</t>
  </si>
  <si>
    <t>sAAOMzfh831IJLUh</t>
  </si>
  <si>
    <t>B6ROB7gU36WjNu6V</t>
  </si>
  <si>
    <t>rqJtNMOxgE6zGyp+</t>
  </si>
  <si>
    <t>hc1QSdEdlkxBy3O1</t>
  </si>
  <si>
    <t>VLhxX5t4+PGmNWFY</t>
  </si>
  <si>
    <t>JI0onFqIUsp97iHy</t>
  </si>
  <si>
    <t>1k5GaSYe+wr0UUbi</t>
  </si>
  <si>
    <t>UScv4cNY4sLMFiR0</t>
  </si>
  <si>
    <t>uv1hMTA83rnJ40tS</t>
  </si>
  <si>
    <t>lw8PWJhjOupuhLhk</t>
  </si>
  <si>
    <t>VIjjT1YgYlihdN2G</t>
  </si>
  <si>
    <t>vHI9rQ4Fn8b6Tka4</t>
  </si>
  <si>
    <t>xH6U3ZWv8xtJrIsV</t>
  </si>
  <si>
    <t>e4Y4ry0FtCi0V+R8</t>
  </si>
  <si>
    <t>DmkkQcJ6wnwVpQoj</t>
  </si>
  <si>
    <t>O1fNa/vfP/eD0cze</t>
  </si>
  <si>
    <t>X+ljQY4l5jtvbhKS</t>
  </si>
  <si>
    <t>svnMIAc/zowuW5O6</t>
  </si>
  <si>
    <t>W/mrgHNpodWFp56i</t>
  </si>
  <si>
    <t>Heating system</t>
  </si>
  <si>
    <t>System capex (principal, ¤)</t>
  </si>
  <si>
    <t>System capex (NPV, ¤)</t>
  </si>
  <si>
    <t>System capex (total, ¤)</t>
  </si>
  <si>
    <t>System opex (¤/yr)</t>
  </si>
  <si>
    <t>System opex (NPV, ¤)</t>
  </si>
  <si>
    <t>System opex (total, ¤)</t>
  </si>
  <si>
    <t>System fuel (¤/yr)</t>
  </si>
  <si>
    <t>System fuel (NPV, ¤)</t>
  </si>
  <si>
    <t>System fuel (total, ¤)</t>
  </si>
  <si>
    <t>CO₂ (kg/yr)</t>
  </si>
  <si>
    <t>CO₂ (¤/yr)</t>
  </si>
  <si>
    <t>CO₂ (NPV ¤)</t>
  </si>
  <si>
    <t>CO₂ (total ¤)</t>
  </si>
  <si>
    <t>PM₂₅ (kg/yr)</t>
  </si>
  <si>
    <t>PM₂₅ (¤/yr)</t>
  </si>
  <si>
    <t>PM₂₅ (NPV ¤)</t>
  </si>
  <si>
    <t>PM₂₅ (total ¤)</t>
  </si>
  <si>
    <t>NOₓ (kg/yr)</t>
  </si>
  <si>
    <t>NOₓ (¤/yr)</t>
  </si>
  <si>
    <t>NOₓ (NPV ¤)</t>
  </si>
  <si>
    <t>NOₓ (total ¤)</t>
  </si>
  <si>
    <t>Maximum capacity (kW)</t>
  </si>
  <si>
    <t>Heat price (c/kWh)</t>
  </si>
  <si>
    <t>Fixed capital cost (¤)</t>
  </si>
  <si>
    <t>Capital cost (¤/kWp)</t>
  </si>
  <si>
    <t>Operating cost (¤/kWp)</t>
  </si>
  <si>
    <t>Installed capacity (kW)</t>
  </si>
  <si>
    <t>Coincidence</t>
  </si>
  <si>
    <t>Annual output (kWh/yr)</t>
  </si>
  <si>
    <t>Plant capex (principal, ¤)</t>
  </si>
  <si>
    <t>Plant capex (NPV, ¤)</t>
  </si>
  <si>
    <t>Plant capex (total, ¤)</t>
  </si>
  <si>
    <t>Heat cost (¤/yr)</t>
  </si>
  <si>
    <t>Heat cost (NPV, ¤)</t>
  </si>
  <si>
    <t>Heat cost (total, ¤)</t>
  </si>
  <si>
    <t>Plant CO₂ (kg/yr)</t>
  </si>
  <si>
    <t>Plant CO₂ (¤/yr)</t>
  </si>
  <si>
    <t>Plant CO₂ (NPV ¤)</t>
  </si>
  <si>
    <t>Plant CO₂ (total ¤)</t>
  </si>
  <si>
    <t>Plant PM₂₅ (kg/yr)</t>
  </si>
  <si>
    <t>Plant PM₂₅ (¤/yr)</t>
  </si>
  <si>
    <t>Plant PM₂₅ (NPV ¤)</t>
  </si>
  <si>
    <t>Plant PM₂₅ (total ¤)</t>
  </si>
  <si>
    <t>Plant NOₓ (kg/yr)</t>
  </si>
  <si>
    <t>Plant NOₓ (¤/yr)</t>
  </si>
  <si>
    <t>Plant NOₓ (NPV ¤)</t>
  </si>
  <si>
    <t>Plant NOₓ (total ¤)</t>
  </si>
  <si>
    <t>Pumping kWh</t>
  </si>
  <si>
    <t>Pumping cost (¤/yr)</t>
  </si>
  <si>
    <t>Pumping cost (NPV, ¤)</t>
  </si>
  <si>
    <t>Pumping cost (total, ¤)</t>
  </si>
  <si>
    <t>Pumping CO₂ (kg/yr)</t>
  </si>
  <si>
    <t>Pumping CO₂ (¤/yr)</t>
  </si>
  <si>
    <t>Pumping CO₂ (NPV ¤)</t>
  </si>
  <si>
    <t>Pumping CO₂ (total ¤)</t>
  </si>
  <si>
    <t>Pumping PM₂₅ (kg/yr)</t>
  </si>
  <si>
    <t>Pumping PM₂₅ (¤/yr)</t>
  </si>
  <si>
    <t>Pumping PM₂₅ (NPV ¤)</t>
  </si>
  <si>
    <t>Pumping PM₂₅ (total ¤)</t>
  </si>
  <si>
    <t>Pumping NOₓ (kg/yr)</t>
  </si>
  <si>
    <t>Pumping NOₓ (¤/yr)</t>
  </si>
  <si>
    <t>Pumping NOₓ (NPV ¤)</t>
  </si>
  <si>
    <t>Pumping NOₓ (total ¤)</t>
  </si>
  <si>
    <t>ERR</t>
  </si>
  <si>
    <t>Length</t>
  </si>
  <si>
    <t>Civils</t>
  </si>
  <si>
    <t>Exists</t>
  </si>
  <si>
    <t>In solution</t>
  </si>
  <si>
    <t>Diameter (mm)</t>
  </si>
  <si>
    <t>Capacity (kW)</t>
  </si>
  <si>
    <t>Losses (kWh/yr)</t>
  </si>
  <si>
    <t>Capital cost (principal, ¤)</t>
  </si>
  <si>
    <t>Capital cost (NPV, ¤)</t>
  </si>
  <si>
    <t>Capital cost (total, ¤)</t>
  </si>
  <si>
    <t>BNLgNSbuWl8e9HnI</t>
  </si>
  <si>
    <t>optional</t>
  </si>
  <si>
    <t>Connector</t>
  </si>
  <si>
    <t>Hard (default)</t>
  </si>
  <si>
    <t>uOTT7yOzwKP8I2Jg</t>
  </si>
  <si>
    <t>Residential</t>
  </si>
  <si>
    <t>Cord-Steding-Straße</t>
  </si>
  <si>
    <t>A/LvTGVXNoh+NwKl</t>
  </si>
  <si>
    <t>Am Forst</t>
  </si>
  <si>
    <t>L7HkSp8/Fglp5Q59</t>
  </si>
  <si>
    <t>c6vEfxWkwrHv7uZF</t>
  </si>
  <si>
    <t>Richard-Jung-Straße</t>
  </si>
  <si>
    <t>p/6TZMEY+226yg62</t>
  </si>
  <si>
    <t>Fresenbergstraße</t>
  </si>
  <si>
    <t>CdCd630h8/DYl8qH</t>
  </si>
  <si>
    <t>4WdREWVnWDvrb0D1</t>
  </si>
  <si>
    <t>JubqsNc1kc0/72nd</t>
  </si>
  <si>
    <t>Secondary</t>
  </si>
  <si>
    <t>Landrat-Christians-Straße</t>
  </si>
  <si>
    <t>n/0mBH0SipMbVbYM</t>
  </si>
  <si>
    <t>Kapitän-Dallmann-Straße</t>
  </si>
  <si>
    <t>Odqc6VeJDZpMedFA</t>
  </si>
  <si>
    <t>Service</t>
  </si>
  <si>
    <t>bTsrrNGGSUSGnm9o</t>
  </si>
  <si>
    <t>3CkNgH4pk6K83BZm</t>
  </si>
  <si>
    <t>Besanstraße</t>
  </si>
  <si>
    <t>YxE2U7moeMye97o3</t>
  </si>
  <si>
    <t>rP9ucesZmrpS+VK/</t>
  </si>
  <si>
    <t>+pK9MwEOH280/XDj</t>
  </si>
  <si>
    <t>Y7fNytA+gKFFJZLx</t>
  </si>
  <si>
    <t>Z9/MPRMVV7mLohvJ</t>
  </si>
  <si>
    <t>q5YHiGI6/XC8v5pI</t>
  </si>
  <si>
    <t>Kleine Straße</t>
  </si>
  <si>
    <t>p1jOgcAPi6/y5uZV</t>
  </si>
  <si>
    <t>656mCe5qkWkJntcy</t>
  </si>
  <si>
    <t>Tertiary</t>
  </si>
  <si>
    <t>Mühlenstraße</t>
  </si>
  <si>
    <t>aLEKCs5XRpw6N3lJ</t>
  </si>
  <si>
    <t>U7NRqt1NGzi/B8Ec</t>
  </si>
  <si>
    <t>Allmersstraße</t>
  </si>
  <si>
    <t>sVzy2Lbd3a2gvtkJ</t>
  </si>
  <si>
    <t>yPakMmqn125V7p3c</t>
  </si>
  <si>
    <t>Langenfeld</t>
  </si>
  <si>
    <t>PbgqXMb27tFjzSSG</t>
  </si>
  <si>
    <t>Qm/iCs2MtkWm8m09</t>
  </si>
  <si>
    <t>Unclassified</t>
  </si>
  <si>
    <t>Zum Krempel</t>
  </si>
  <si>
    <t>zrDTNbPsxeVE9wqi</t>
  </si>
  <si>
    <t>UfNQTfo6K2njArQv</t>
  </si>
  <si>
    <t>xyeQ8i2IUeMwnnzK</t>
  </si>
  <si>
    <t>Wigmodistraße</t>
  </si>
  <si>
    <t>Sfn6Int93HR2+h0M</t>
  </si>
  <si>
    <t>L06x0r0aMUF7gdav</t>
  </si>
  <si>
    <t>apDhxwRLxz4hanII</t>
  </si>
  <si>
    <t>LBlTu5qRuxodP+wM</t>
  </si>
  <si>
    <t>Bahrsweg</t>
  </si>
  <si>
    <t>85VIjLvmzBfCXSBX</t>
  </si>
  <si>
    <t>Footway</t>
  </si>
  <si>
    <t>p9q6V4nWtUaUUgL1</t>
  </si>
  <si>
    <t>dx7Svv1C6gf16v9W</t>
  </si>
  <si>
    <t>jr9tP8NBRnINs6gh</t>
  </si>
  <si>
    <t>Schifferweg</t>
  </si>
  <si>
    <t>4zb06FtjKpgtgzwS</t>
  </si>
  <si>
    <t>uJFQ2En5OtwkwZko</t>
  </si>
  <si>
    <t>pkofCSgj/ToQP3B6</t>
  </si>
  <si>
    <t>JSTX0+T1ypruxob5</t>
  </si>
  <si>
    <t>QIDdZ1TXumR1YLQS</t>
  </si>
  <si>
    <t>uVpGyvSlITuWRm/G</t>
  </si>
  <si>
    <t>Xp2N8NA9bX2mscJR</t>
  </si>
  <si>
    <t>SqI7f6fq2oJtLWaM</t>
  </si>
  <si>
    <t>D+UfTMu/QXcCXUzw</t>
  </si>
  <si>
    <t>6/sPHXrlR5kCyCTT</t>
  </si>
  <si>
    <t>Weserstrandstraße</t>
  </si>
  <si>
    <t>2VRImQUJQst39wUu</t>
  </si>
  <si>
    <t>Lüder-Clüver-Straße</t>
  </si>
  <si>
    <t>d33cU54WzG5A42B9</t>
  </si>
  <si>
    <t>5Km0rPTgG1R62kQB</t>
  </si>
  <si>
    <t>nfH2a6W0g7Yl3ljq</t>
  </si>
  <si>
    <t>LxKrvsU+/3z5A2uu</t>
  </si>
  <si>
    <t>8gOG7LSYlPU+p9pE</t>
  </si>
  <si>
    <t>z3RzFvuv2kODoaWh</t>
  </si>
  <si>
    <t>E3y2jXDmYiJPKjjx</t>
  </si>
  <si>
    <t>I9ssADRpQnGKysiF</t>
  </si>
  <si>
    <t>Johann-Hoppe-Straße</t>
  </si>
  <si>
    <t>80v97J5x/d2cZwhY</t>
  </si>
  <si>
    <t>+f/PHZfy89VXs0Wo</t>
  </si>
  <si>
    <t>BIfPcRdM5nFCPzOk</t>
  </si>
  <si>
    <t>VLuuUxl70y6xN3bA</t>
  </si>
  <si>
    <t>XjIZc5LqL89Sy6sw</t>
  </si>
  <si>
    <t>b/nKc1VvwhiN4D1x</t>
  </si>
  <si>
    <t>GdBejqgK2aC5smHL</t>
  </si>
  <si>
    <t>Living street</t>
  </si>
  <si>
    <t>An der Wollkämmerei</t>
  </si>
  <si>
    <t>h2LryVAxer8R637m</t>
  </si>
  <si>
    <t>ljqJBJreBxPM5R1F</t>
  </si>
  <si>
    <t>Flethestraße</t>
  </si>
  <si>
    <t>cJ0r5PgIPWfqTkD5</t>
  </si>
  <si>
    <t>Be3wkmzuh5aJorVa</t>
  </si>
  <si>
    <t>Zur Westpier</t>
  </si>
  <si>
    <t>7jg2WTOFVTXm3G3D</t>
  </si>
  <si>
    <t>azqKicH5HxU55xW/</t>
  </si>
  <si>
    <t>cQbpfkZpYuHoZxGj</t>
  </si>
  <si>
    <t>HtKclPkV+kYy1zVC</t>
  </si>
  <si>
    <t>tZHZYQhpp7ILwwQK</t>
  </si>
  <si>
    <t>nK8Z9MnI1hpBJ+uZ</t>
  </si>
  <si>
    <t>Cxf8O2+ssnOpbQyl</t>
  </si>
  <si>
    <t>Platform</t>
  </si>
  <si>
    <t>ktJrSzMYE/Ge6npQ</t>
  </si>
  <si>
    <t>9f1tcAFwrS5nM25R</t>
  </si>
  <si>
    <t>sBaCvuRr9lJB2Kx0</t>
  </si>
  <si>
    <t>jRxqnBtKtVqQW+VU</t>
  </si>
  <si>
    <t>MXiPiqpQlKffwq7W</t>
  </si>
  <si>
    <t>J89edvMI7TU2VShm</t>
  </si>
  <si>
    <t>6WIwXBf2BknmjL0l</t>
  </si>
  <si>
    <t>CsXgRP7mXBOuldYI</t>
  </si>
  <si>
    <t>DPNFWg6BypYQQF82</t>
  </si>
  <si>
    <t>ADeRwerEbA0p+RmF</t>
  </si>
  <si>
    <t>Steps</t>
  </si>
  <si>
    <t>TDQhyV+yxtG1UCCj</t>
  </si>
  <si>
    <t>gEuSK/bjeWRDVofl</t>
  </si>
  <si>
    <t>1CIkRcaAHwqqJFUE</t>
  </si>
  <si>
    <t>ICPOYm66fmsgmC+M</t>
  </si>
  <si>
    <t>Flethepad</t>
  </si>
  <si>
    <t>556iXHj7pWJcMInC</t>
  </si>
  <si>
    <t>nqn6rCzBxgrXxZDv</t>
  </si>
  <si>
    <t>yg0fUBUxCfG7Qdcu</t>
  </si>
  <si>
    <t>trPHmQLZkkcRqDzG</t>
  </si>
  <si>
    <t>wukvs58MV0sjvF0k</t>
  </si>
  <si>
    <t>7FWyyjKrIhyADl2T</t>
  </si>
  <si>
    <t>Z7MuSxl/KbvLkhOS</t>
  </si>
  <si>
    <t>XzjrtT9NDXgJhS8W</t>
  </si>
  <si>
    <t>tg8etC8O6DaMtcP0</t>
  </si>
  <si>
    <t>Zum Donaufleet</t>
  </si>
  <si>
    <t>nnhdkjWG59pySbs6</t>
  </si>
  <si>
    <t>Ex83yYHLdU1LbodZ</t>
  </si>
  <si>
    <t>sF6IVw2QucB+OGm9</t>
  </si>
  <si>
    <t>4I1y/bIYeyEZEIjc</t>
  </si>
  <si>
    <t>dl69yxYgB8G8OAp5</t>
  </si>
  <si>
    <t>viHvuM0Idtq6bY51</t>
  </si>
  <si>
    <t>heqAx5aUV7c3t6la</t>
  </si>
  <si>
    <t>Küferstraße</t>
  </si>
  <si>
    <t>kMkOzaxP38ewuHn5</t>
  </si>
  <si>
    <t>65GaLIlAIq6PvRk5</t>
  </si>
  <si>
    <t>vzYgN3UqC8ANn2Mb</t>
  </si>
  <si>
    <t>M+jKBQ3WXBsFxEmM</t>
  </si>
  <si>
    <t>8Z4AQHmmLcJRs/O6</t>
  </si>
  <si>
    <t>3AZ8V8CeYIljgH36</t>
  </si>
  <si>
    <t>Xlmnxip2f1yjctVE</t>
  </si>
  <si>
    <t>Leverkenbarg</t>
  </si>
  <si>
    <t>Z5RZ+1ywCJgQyAii</t>
  </si>
  <si>
    <t>Kaffeestraße</t>
  </si>
  <si>
    <t>nYrC60QBLRcmlmEg</t>
  </si>
  <si>
    <t>Path</t>
  </si>
  <si>
    <t>TO6nIlxigbcJuxDL</t>
  </si>
  <si>
    <t>Qzz7gQzZSFZkJ5oN</t>
  </si>
  <si>
    <t>XrD2fgIoJJ+wEqUr</t>
  </si>
  <si>
    <t>T4EK6j8Lkv7bFClz</t>
  </si>
  <si>
    <t>Marschgehren</t>
  </si>
  <si>
    <t>cYyuTqMA72sMat1+</t>
  </si>
  <si>
    <t>/sy5fNtEUtU3ZFpi</t>
  </si>
  <si>
    <t>t5ukpQ1DSSBIRxr+</t>
  </si>
  <si>
    <t>oiAw45GUJVy5/As1</t>
  </si>
  <si>
    <t>ZBrNwM4cznI4pxhK</t>
  </si>
  <si>
    <t>5DuV5AZMh4iaTxsJ</t>
  </si>
  <si>
    <t>TBFYXAXlUe1gfOPx</t>
  </si>
  <si>
    <t>Q1mazj6Yyvr4D40R</t>
  </si>
  <si>
    <t>UEOp+CBaN2SuAwVH</t>
  </si>
  <si>
    <t>mTeIRfVjrKmvGU6Q</t>
  </si>
  <si>
    <t>F9+iW6USMbufykur</t>
  </si>
  <si>
    <t>pvWOdF+Dw7IOrLPO</t>
  </si>
  <si>
    <t>6qeJy1X6YK3IiEfY</t>
  </si>
  <si>
    <t>Mn+QYDIaMK6xF0Rt</t>
  </si>
  <si>
    <t>+qc3DrX/M/cKKWOq</t>
  </si>
  <si>
    <t>HKoUZPos7Fb0mEkU</t>
  </si>
  <si>
    <t>K04nzgRxFD49HjWu</t>
  </si>
  <si>
    <t>zqKcVvDhWrvNKWa2</t>
  </si>
  <si>
    <t>Wjv06cxwzTehXplT</t>
  </si>
  <si>
    <t>kDsBl65AmvuktW7t</t>
  </si>
  <si>
    <t>JMsPsumKtbqkfEOK</t>
  </si>
  <si>
    <t>UVQsnjB7cyPHcV6f</t>
  </si>
  <si>
    <t>npe7nPl1MmJ69uc+</t>
  </si>
  <si>
    <t>w7neO8ZYvJlfjIGq</t>
  </si>
  <si>
    <t>uUrdFICV7XT/9pjI</t>
  </si>
  <si>
    <t>cQejXGozOcEAeikE</t>
  </si>
  <si>
    <t>p8mtzGZmaZKYyR08</t>
  </si>
  <si>
    <t>lKcaD+HXsB55HPzm</t>
  </si>
  <si>
    <t>yu0w5NTPeqJ5WsMu</t>
  </si>
  <si>
    <t>3YGITYKxf4nzhRwC</t>
  </si>
  <si>
    <t>AAQ1gCLlt0HSDj9W</t>
  </si>
  <si>
    <t>LPZJDeqoaAAUsLkK</t>
  </si>
  <si>
    <t>SfRrsA1JrZ97/Xea</t>
  </si>
  <si>
    <t>Pyfj6W0olUsxeUnS</t>
  </si>
  <si>
    <t>yLVW8B2YV1bshhcn</t>
  </si>
  <si>
    <t>Nicolaus-H.-Schilling-Straße</t>
  </si>
  <si>
    <t>glxObrkTblLsEbLs</t>
  </si>
  <si>
    <t>UdS6qWLs6dAlxqMd</t>
  </si>
  <si>
    <t>E029ct/TLWLBeP/u</t>
  </si>
  <si>
    <t>+1e8yNEvRjvU5CFb</t>
  </si>
  <si>
    <t>KNNbutr0SBT/qVjS</t>
  </si>
  <si>
    <t>ViGjKHK5Whsz5mau</t>
  </si>
  <si>
    <t>yqq0bhyzpc2wtIsc</t>
  </si>
  <si>
    <t>DUBXVbBEKQyBJR8n</t>
  </si>
  <si>
    <t>f1RJ2Tm4pwFtYv1U</t>
  </si>
  <si>
    <t>WgSvBEfD8K+/Kee4</t>
  </si>
  <si>
    <t>XCshyNzDoqux29IV</t>
  </si>
  <si>
    <t>9JrvbW80R4Vywjmv</t>
  </si>
  <si>
    <t>8sgXEXQ6BSzGjbsh</t>
  </si>
  <si>
    <t>bFAxXkdViSzQhoFR</t>
  </si>
  <si>
    <t>y4xfducEmm+NUt6K</t>
  </si>
  <si>
    <t>mdIVOGTIpF6NiR7w</t>
  </si>
  <si>
    <t>pfQZjWrzLG1PPZcH</t>
  </si>
  <si>
    <t>Dilichplatz</t>
  </si>
  <si>
    <t>qnxlCpVYGY1mkR3t</t>
  </si>
  <si>
    <t>59m1FNTT4DbeaV1t</t>
  </si>
  <si>
    <t>tM4Zrx7D/uZW55Uh</t>
  </si>
  <si>
    <t>7bt656fHS7YORF7S</t>
  </si>
  <si>
    <t>PU5EONy5XS9bv3lu</t>
  </si>
  <si>
    <t>PuOKor3DkhzHI5OL</t>
  </si>
  <si>
    <t>Zv514CCex96bDLYS</t>
  </si>
  <si>
    <t>tFCvfjaFV1WmEqxm</t>
  </si>
  <si>
    <t>YhUizgWK7Bs5UwkJ</t>
  </si>
  <si>
    <t>6MyyCDdo/47qp3d+</t>
  </si>
  <si>
    <t>ugOW92ql3h4qRpZq</t>
  </si>
  <si>
    <t>9xhJ2moCbtlcAKmI</t>
  </si>
  <si>
    <t>QhmEz+Ohj4ktezV6</t>
  </si>
  <si>
    <t>+E7pnDLvuZKS8+Ln</t>
  </si>
  <si>
    <t>Tqb7nh9pq6P/JwQS</t>
  </si>
  <si>
    <t>TkEXudPPq82aSiE/</t>
  </si>
  <si>
    <t>1r9ItMZS0I6mbnIq</t>
  </si>
  <si>
    <t>SbpIgRMl7lhdORdC</t>
  </si>
  <si>
    <t>awOfXiIYAAxw1tAE</t>
  </si>
  <si>
    <t>41XiLk0pUDOextQv</t>
  </si>
  <si>
    <t>bSfwJj/y4IkhVlJs</t>
  </si>
  <si>
    <t>Pedestrian</t>
  </si>
  <si>
    <t>dLMG4X4+EewI274N</t>
  </si>
  <si>
    <t>LsvGWywOTfUzItNM</t>
  </si>
  <si>
    <t>vTDxvBmgewyJYnzn</t>
  </si>
  <si>
    <t>vJnya8Qj59+ZtnFP</t>
  </si>
  <si>
    <t>MCoO8mVqsbYS38fU</t>
  </si>
  <si>
    <t>ac1kb8STYkvUF6n/</t>
  </si>
  <si>
    <t>hJ/aEWQgFUzxHMxL</t>
  </si>
  <si>
    <t>Y8EOCmWpGjpd+i5q</t>
  </si>
  <si>
    <t>ThFT3mnQB8Z3BvLM</t>
  </si>
  <si>
    <t>XaUkoCMabG7pBVf7</t>
  </si>
  <si>
    <t>lFS/xQm7aosCoRZC</t>
  </si>
  <si>
    <t>MKY2dHQTm8BZv0ZC</t>
  </si>
  <si>
    <t>WyCGTgnb+ddn0zaM</t>
  </si>
  <si>
    <t>zgkmkY3Ll/Ki0cNh</t>
  </si>
  <si>
    <t>33UNddhymDt249Sy</t>
  </si>
  <si>
    <t>George-Albrecht-Straße</t>
  </si>
  <si>
    <t>001ptDwdGHS0I7wA</t>
  </si>
  <si>
    <t>fY1iF6xGn9OnGhYu</t>
  </si>
  <si>
    <t>eND8g8WqCW0z42hT</t>
  </si>
  <si>
    <t>DGQU4rtECs0kFv0n</t>
  </si>
  <si>
    <t>X4oq3VjR9IYeHC5V</t>
  </si>
  <si>
    <t>9NlbsHmPLc4F+S/T</t>
  </si>
  <si>
    <t>8Ysug98WteFOEPYB</t>
  </si>
  <si>
    <t>Ju/4a+lssiCZU3AL</t>
  </si>
  <si>
    <t>TkwykfgwGFX0NILO</t>
  </si>
  <si>
    <t>YS9VTIprbPoD1JhC</t>
  </si>
  <si>
    <t>oyT9MEh+2NGJZNRi</t>
  </si>
  <si>
    <t>8yhuvOWwsxH+oaVb</t>
  </si>
  <si>
    <t>Y0L7uvMbfkaAgZlZ</t>
  </si>
  <si>
    <t>Hootjeweg</t>
  </si>
  <si>
    <t>D1p5a4HkzShUCpIL</t>
  </si>
  <si>
    <t>rQzIGPziXWWk64Gw</t>
  </si>
  <si>
    <t>i0z+5bD+1Z/DXUf9</t>
  </si>
  <si>
    <t>Eichsfelder Straße</t>
  </si>
  <si>
    <t>Mt2GbA3NSe46Tcn3</t>
  </si>
  <si>
    <t>Lüssumer Straße</t>
  </si>
  <si>
    <t>Wh8ixX5IvIr69GOe</t>
  </si>
  <si>
    <t>CxuZqGU34/QFh16W</t>
  </si>
  <si>
    <t>qRvOBGTVnS0hC+E7</t>
  </si>
  <si>
    <t>vjzDFbLydF+H8pK4</t>
  </si>
  <si>
    <t>XfSdxgztVjvBu+TF</t>
  </si>
  <si>
    <t>fY5THqQPJb72vN4F</t>
  </si>
  <si>
    <t>9WX+vyBIoj0+3BlK</t>
  </si>
  <si>
    <t>5gSk/8nD2//8dWVY</t>
  </si>
  <si>
    <t>Ok91tGyqj9vBznIx</t>
  </si>
  <si>
    <t>7Bho0QQ3IAbQFZG+</t>
  </si>
  <si>
    <t>g0YdPsGREvAcrGvG</t>
  </si>
  <si>
    <t>Heimstättenweg</t>
  </si>
  <si>
    <t>DOKukD71zfsz+DME</t>
  </si>
  <si>
    <t>HVddJJxA2gT9kngk</t>
  </si>
  <si>
    <t>Construction</t>
  </si>
  <si>
    <t>nhBimH7dOzvOx8D3</t>
  </si>
  <si>
    <t>lz9+8mnlFXqBV8I/</t>
  </si>
  <si>
    <t>cDcHyhx/k8wXfq1x</t>
  </si>
  <si>
    <t>qX1wjMwNtu+0StwW</t>
  </si>
  <si>
    <t>ZcFugPPUy1pUlChb</t>
  </si>
  <si>
    <t>bk9Hf5CT9iXcO9fH</t>
  </si>
  <si>
    <t>yTKpHqQMTo11lUXH</t>
  </si>
  <si>
    <t>0hgC8sZsLqRROxzq</t>
  </si>
  <si>
    <t>H0+3sy1EGZplvgVL</t>
  </si>
  <si>
    <t>W7okfYWH8eHI8Jbp</t>
  </si>
  <si>
    <t>g2kWoJKmWg4XdoC5</t>
  </si>
  <si>
    <t>7HKqHlaHKLACEtcP</t>
  </si>
  <si>
    <t>E182VnTL3iIXZPtY</t>
  </si>
  <si>
    <t>l9+1qugczf60BzIC</t>
  </si>
  <si>
    <t>3zqlPV0lAEILLhZB</t>
  </si>
  <si>
    <t>mHvwHxuOEeNaBJK2</t>
  </si>
  <si>
    <t>Sf/4HiFioTH0hV4X</t>
  </si>
  <si>
    <t>l84CkSRJUaMW0avZ</t>
  </si>
  <si>
    <t>BO2hiSDei044Ii7X</t>
  </si>
  <si>
    <t>cPc9O/1rEykCTIoU</t>
  </si>
  <si>
    <t>P+ZXZVKmXwxihsFJ</t>
  </si>
  <si>
    <t>isTjt8mKrM5NYsdz</t>
  </si>
  <si>
    <t>qiWU3OYLIVz++SSF</t>
  </si>
  <si>
    <t>ssIO7q06yZlL1sfL</t>
  </si>
  <si>
    <t>XYr5GFFySwzUYe0U</t>
  </si>
  <si>
    <t>lZt8bPnaTkdqnb1/</t>
  </si>
  <si>
    <t>vvuTlOd661oZMEQS</t>
  </si>
  <si>
    <t>7jwJ5Mv/Zy1WnxGV</t>
  </si>
  <si>
    <t>wYnvPQZxs56gjkGg</t>
  </si>
  <si>
    <t>1DdqSvGG7pDcLZQT</t>
  </si>
  <si>
    <t>bCMxd5EkvSz7hzay</t>
  </si>
  <si>
    <t>bl8IzWumLtDqBP7D</t>
  </si>
  <si>
    <t>LUvE0GYyWnZKoyBX</t>
  </si>
  <si>
    <t>U0FIBVjvyBtTfeDk</t>
  </si>
  <si>
    <t>Kutterweg</t>
  </si>
  <si>
    <t>C5KJDsPmT18SAzv+</t>
  </si>
  <si>
    <t>Emmalene-Bulling-Straße</t>
  </si>
  <si>
    <t>o1lXouWiY0r7OLto</t>
  </si>
  <si>
    <t>t3+NJzS9dOeWQUXc</t>
  </si>
  <si>
    <t>JiBFOOSShw/pmt32</t>
  </si>
  <si>
    <t>H8TWvO5OpE9YCudF</t>
  </si>
  <si>
    <t>S3CsFPiFpVm4hW05</t>
  </si>
  <si>
    <t>6iGR9Bf5ALEVUDzo</t>
  </si>
  <si>
    <t>RP8OyJykBURtr6gT</t>
  </si>
  <si>
    <t>v7ufNy4NMOs6YpvE</t>
  </si>
  <si>
    <t>oKwyUyi6f9waSUDu</t>
  </si>
  <si>
    <t>yjyNd1dL2PnUlsdY</t>
  </si>
  <si>
    <t>Dne0aSbn80P2uHOz</t>
  </si>
  <si>
    <t>Blumenthal/Markt</t>
  </si>
  <si>
    <t>GFkvPDXOCVQR+gto</t>
  </si>
  <si>
    <t>V1ssSpSJlRhfk7HF</t>
  </si>
  <si>
    <t>OnxJxjYpo4P3vsXs</t>
  </si>
  <si>
    <t>r+D/iEdZavbNjUUM</t>
  </si>
  <si>
    <t>eC3ZOtUpUJpMI5XW</t>
  </si>
  <si>
    <t>UyUl1mjj7K/+T0S4</t>
  </si>
  <si>
    <t>op6UDLXjMMLsqwXM</t>
  </si>
  <si>
    <t>h2cViZ3LyNxkc/LM</t>
  </si>
  <si>
    <t>L22IrBAE2L530nZU</t>
  </si>
  <si>
    <t>6nhinO5DZg3Cpa2/</t>
  </si>
  <si>
    <t>veoLneb2tVlbRQvD</t>
  </si>
  <si>
    <t>w5c3iftizVYj3od4</t>
  </si>
  <si>
    <t>w+4SOhh3dmXt76e9</t>
  </si>
  <si>
    <t>LcW6MfIpOdatIzBq</t>
  </si>
  <si>
    <t>FtV+K7GL3CJEmHRv</t>
  </si>
  <si>
    <t>DHCSHAIHL2pY8T8v</t>
  </si>
  <si>
    <t>aHIoX3a4oIF/3+k2</t>
  </si>
  <si>
    <t>1lAnpp220y4c++qf</t>
  </si>
  <si>
    <t>kTOXDueODJXozJ2p</t>
  </si>
  <si>
    <t>mNNFAdnGn3b/n33b</t>
  </si>
  <si>
    <t>K5mLjzsITLZe2PhA</t>
  </si>
  <si>
    <t>sySFz5tH7RwzzM4K</t>
  </si>
  <si>
    <t>dbvOwiHDbIJzb8Eh</t>
  </si>
  <si>
    <t>jQHuXiNKef6n3HOx</t>
  </si>
  <si>
    <t>NYdBvC/Rc7fKzQ5a</t>
  </si>
  <si>
    <t>BJ7AXTL8Pf8CHqh8</t>
  </si>
  <si>
    <t>Juex+KvDzIbtQmN1</t>
  </si>
  <si>
    <t>TvX5PyW1+dPblotS</t>
  </si>
  <si>
    <t>aaCEgRYlkdXw6Y6Y</t>
  </si>
  <si>
    <t>G4Rgt2MYuLCrp0TW</t>
  </si>
  <si>
    <t>vobWYPtEasQdjV0x</t>
  </si>
  <si>
    <t>rXM5wD4NgoboAcQS</t>
  </si>
  <si>
    <t>cMVgtqepA4bre61i</t>
  </si>
  <si>
    <t>EideS9BDmsz7gzK3</t>
  </si>
  <si>
    <t>0QIkzrIBFCrtA5y8</t>
  </si>
  <si>
    <t>Rb0APIgTzXxHfaKG</t>
  </si>
  <si>
    <t>NISjWwDfqwzEoy6c</t>
  </si>
  <si>
    <t>5FnQu+dWjZaC7Knz</t>
  </si>
  <si>
    <t>TFSxHchFnPtHn69F</t>
  </si>
  <si>
    <t>7T20x6H43iMloUy2</t>
  </si>
  <si>
    <t>kEIxYbR/8e3Z42Q2</t>
  </si>
  <si>
    <t>ExSSYq39flLBVT7Q</t>
  </si>
  <si>
    <t>rLuGBQSn42jGt6Z4</t>
  </si>
  <si>
    <t>J0g0I6FBP+S3yb4d</t>
  </si>
  <si>
    <t>AW/s7zsiKJMsKUXx</t>
  </si>
  <si>
    <t>BX2ol8+w/+nfjzzR</t>
  </si>
  <si>
    <t>qfH4RMTZndfOXd2I</t>
  </si>
  <si>
    <t>omUnGKPv3Ot7J2mA</t>
  </si>
  <si>
    <t>wkhw4eEnjbpxHzMQ</t>
  </si>
  <si>
    <t>COGzgOBSyPBZzJ1P</t>
  </si>
  <si>
    <t>N9CyAmjKFbtxf/r/</t>
  </si>
  <si>
    <t>sAtsQGwmDdxIjSqT</t>
  </si>
  <si>
    <t>Ue0Gqj6UMr12gQEb</t>
  </si>
  <si>
    <t>KljjgadLQYtco87C</t>
  </si>
  <si>
    <t>rSyWxS554u8GmDfP</t>
  </si>
  <si>
    <t>AOUYtN5HXZW35jLN</t>
  </si>
  <si>
    <t>TGX76mXoR9LlRchw</t>
  </si>
  <si>
    <t>nQFEq3RX8A5lCe6u</t>
  </si>
  <si>
    <t>vTYOPP6IWK0sJZX0</t>
  </si>
  <si>
    <t>gL+Yipf4ecOYedI5</t>
  </si>
  <si>
    <t>RxmtWTt2xX1LOZAu</t>
  </si>
  <si>
    <t>fEmgOYtFI6OxCRXu</t>
  </si>
  <si>
    <t>7GI2qkIdZ885GZ43</t>
  </si>
  <si>
    <t>gO9UjLNuhHpevKP0</t>
  </si>
  <si>
    <t>2HtIKZSB1i4gKJPM</t>
  </si>
  <si>
    <t>fPR0ThepbVFLERnI</t>
  </si>
  <si>
    <t>euKBLbqKLHR8pxLV</t>
  </si>
  <si>
    <t>OekwAW6uu/jypPcz</t>
  </si>
  <si>
    <t>5CQ7BH4/9XwxedrB</t>
  </si>
  <si>
    <t>Jb0/jC3lP9ah22UQ</t>
  </si>
  <si>
    <t>AZp381Fa5ep2CLeV</t>
  </si>
  <si>
    <t>SrcyxmlFfO+zrcfE</t>
  </si>
  <si>
    <t>ms7L+awAlsxWRdFk</t>
  </si>
  <si>
    <t>FjDemRN7PkC4XAkp</t>
  </si>
  <si>
    <t>rqNNhKq5/XpWDttK</t>
  </si>
  <si>
    <t>k1wlt0LllxcAMaWT</t>
  </si>
  <si>
    <t>pTRPwL+rFTrF5YP7</t>
  </si>
  <si>
    <t>nbjNf50Sh4/SlmIU</t>
  </si>
  <si>
    <t>5FLpL4pr1uReq8bM</t>
  </si>
  <si>
    <t>h/wEuCoX+17YEXhT</t>
  </si>
  <si>
    <t>baI9YnrrXmt+QdLX</t>
  </si>
  <si>
    <t>BlF3oPC5KDHXk+pH</t>
  </si>
  <si>
    <t>wTEgtsi4rSJR0Xv9</t>
  </si>
  <si>
    <t>iEHHom+eto2anDtq</t>
  </si>
  <si>
    <t>4tCwUps3XiOVm6bZ</t>
  </si>
  <si>
    <t>52MnaG0M3bX0BIo/</t>
  </si>
  <si>
    <t>0HS8nVA/+NVW4s1X</t>
  </si>
  <si>
    <t>n8s0uZduZf/PwsvB</t>
  </si>
  <si>
    <t>2sob0NLH2Sco0qzE</t>
  </si>
  <si>
    <t>MJwJP9J/sSikiZDy</t>
  </si>
  <si>
    <t>ihp3eo1uVJEBSTpH</t>
  </si>
  <si>
    <t>XZ+6t9x6rJhPftxy</t>
  </si>
  <si>
    <t>J1kTy1eua5mPa5M3</t>
  </si>
  <si>
    <t>uivYzTgVaTEdW9yB</t>
  </si>
  <si>
    <t>GPJvvcnMbHbBGWPo</t>
  </si>
  <si>
    <t>+VgkVN/uJjm8zxjw</t>
  </si>
  <si>
    <t>Ivc59tlyLZwiCQI2</t>
  </si>
  <si>
    <t>fkgBLcM2XjCAFArc</t>
  </si>
  <si>
    <t>lQbnTstYfgtdQzXN</t>
  </si>
  <si>
    <t>Pw3DIw9cqAditL5h</t>
  </si>
  <si>
    <t>lxe2zsg+etjSKVKB</t>
  </si>
  <si>
    <t>xiW82/6bpU4wfaE9</t>
  </si>
  <si>
    <t>sNzQrW5iBo7CUrPi</t>
  </si>
  <si>
    <t>hMU9gUXI5TIHEqHn</t>
  </si>
  <si>
    <t>LjM6C8IPJ6O/+jh8</t>
  </si>
  <si>
    <t>hurEUe+GqklPthwj</t>
  </si>
  <si>
    <t>CQE+2QmGeictStBF</t>
  </si>
  <si>
    <t>4IOm2JkIUHGiZrg8</t>
  </si>
  <si>
    <t>Kl3MVdsD1alPxOBe</t>
  </si>
  <si>
    <t>Ivt+uTfSvwJX+IWY</t>
  </si>
  <si>
    <t>Tzt96LvQSOj+cogo</t>
  </si>
  <si>
    <t>0T966PSVq8NrYkwa</t>
  </si>
  <si>
    <t>UcS8V+BRkWVPKJC/</t>
  </si>
  <si>
    <t>vaQOcLK7fRSQpFxW</t>
  </si>
  <si>
    <t>COLAF6jEj4f8Mxko</t>
  </si>
  <si>
    <t>OwcgXt46zuGlzOfT</t>
  </si>
  <si>
    <t>R6Wq+uh4x2ucbDJp</t>
  </si>
  <si>
    <t>P694FOO2NlWK1U0S</t>
  </si>
  <si>
    <t>2+PI49S0cNyh29zi</t>
  </si>
  <si>
    <t>UVY2LnNDJCB1YdsH</t>
  </si>
  <si>
    <t>A54abHFdiebFJAs0</t>
  </si>
  <si>
    <t>Wd6BswziMrZSJTzz</t>
  </si>
  <si>
    <t>FO1iLl4DhI0gI238</t>
  </si>
  <si>
    <t>uI0t5qWNAndq/onC</t>
  </si>
  <si>
    <t>NkoxituYqDvnJIMQ</t>
  </si>
  <si>
    <t>j2rxS2F9KZJrehPy</t>
  </si>
  <si>
    <t>fo5VEiLWSbQtUeut</t>
  </si>
  <si>
    <t>aMz2iTDO5CaTV1l7</t>
  </si>
  <si>
    <t>oKyIphL5R3ifZp+9</t>
  </si>
  <si>
    <t>4xt3LcoL/SRZPnF6</t>
  </si>
  <si>
    <t>tR8EiVQggq3tPjb8</t>
  </si>
  <si>
    <t>hqeNnCpCDghuX2uM</t>
  </si>
  <si>
    <t>3ePSjevMh260SBiz</t>
  </si>
  <si>
    <t>24IbXkZd3Rc7giwQ</t>
  </si>
  <si>
    <t>MtVEKFquurU8iLUL</t>
  </si>
  <si>
    <t>AtTMMiDx0ei8iN3D</t>
  </si>
  <si>
    <t>Gn+49NvtdQItjM01</t>
  </si>
  <si>
    <t>6JEO/nPQ8WCunZ6f</t>
  </si>
  <si>
    <t>Zum Kammstuhl</t>
  </si>
  <si>
    <t>fmthuEc6GDA3yEQ9</t>
  </si>
  <si>
    <t>6xVYvbrGnDNYiRDT</t>
  </si>
  <si>
    <t>NOCJfukTS+9zgZYi</t>
  </si>
  <si>
    <t>GOVU7roXqCFvwnsF</t>
  </si>
  <si>
    <t>S04EWJQPecWDtQdv</t>
  </si>
  <si>
    <t>ZOvSAUv0qCbdZH+l</t>
  </si>
  <si>
    <t>xmUeahB+zMRMDu6z</t>
  </si>
  <si>
    <t>V6RXPVJYhu0fBcmv</t>
  </si>
  <si>
    <t>Y0TnmLKp02+ZapOA</t>
  </si>
  <si>
    <t>tiwkKCNqZ4t5laOW</t>
  </si>
  <si>
    <t>rMX+ucwGKz2GH5FU</t>
  </si>
  <si>
    <t>GhfvDaOfcV6ZadoQ</t>
  </si>
  <si>
    <t>J0LaksoE/2C06ZXs</t>
  </si>
  <si>
    <t>d6JFteg5wWIwB4rj</t>
  </si>
  <si>
    <t>mOkqItZLhEHBAlsV</t>
  </si>
  <si>
    <t>X67gLmRk7HZzByl/</t>
  </si>
  <si>
    <t>uw/G/5u/FJqT02Gn</t>
  </si>
  <si>
    <t>PAs+ASy1LQy2dFq2</t>
  </si>
  <si>
    <t>2b8PcvgV/vAzxWRd</t>
  </si>
  <si>
    <t>chDffqquB8b69fca</t>
  </si>
  <si>
    <t>HzrX18k06dq6nidL</t>
  </si>
  <si>
    <t>RSBqKCqSvNc8k+DF</t>
  </si>
  <si>
    <t>rQGKkrJVROgdQpHD</t>
  </si>
  <si>
    <t>PclPqVnsmMT3fJBt</t>
  </si>
  <si>
    <t>KcoXGrnH1eyjBZqq</t>
  </si>
  <si>
    <t>QjJGFaT65y+iqND+</t>
  </si>
  <si>
    <t>cZCEcZCUQ9utPWaM</t>
  </si>
  <si>
    <t>UdVu9xk5KN1eThnC</t>
  </si>
  <si>
    <t>rjctJdh6zKLRw+f5</t>
  </si>
  <si>
    <t>5uKYV4EBUH6/3JKP</t>
  </si>
  <si>
    <t>3Y2hnzGrBvC6SCvS</t>
  </si>
  <si>
    <t>LsDiazX+uGlm8avK</t>
  </si>
  <si>
    <t>Zw9tymEneXQd5ALC</t>
  </si>
  <si>
    <t>iDK7L2ROvZHPqYHR</t>
  </si>
  <si>
    <t>Rx/KlfCIW/dFY4s7</t>
  </si>
  <si>
    <t>Auestraße</t>
  </si>
  <si>
    <t>VmoDPV4F5Ci5lbi0</t>
  </si>
  <si>
    <t>pjl+4GdTvy9L8H3f</t>
  </si>
  <si>
    <t>wH10QlIv+IZv/Uf3</t>
  </si>
  <si>
    <t>YVop/nFBy6dwytdh</t>
  </si>
  <si>
    <t>p1w0MyvY2DyrFR2U</t>
  </si>
  <si>
    <t>BsVjjZY3AVCz6pE3</t>
  </si>
  <si>
    <t>3o2VzTKPpmUJaDJb</t>
  </si>
  <si>
    <t>NWaPPW2v3OaIghnM</t>
  </si>
  <si>
    <t>IEQO1X2vJyJoNifc</t>
  </si>
  <si>
    <t>Xuc2+jQSH28jZI49</t>
  </si>
  <si>
    <t>T9iW7LU8I28LIbNw</t>
  </si>
  <si>
    <t>QHoWlecDhMvIViF6</t>
  </si>
  <si>
    <t>n+1EfcnPBzqZkEc0</t>
  </si>
  <si>
    <t>GK7E6+PvYTf64fOv</t>
  </si>
  <si>
    <t>MrlbQx6ACHSbHyG2</t>
  </si>
  <si>
    <t>9/rdakBCCGWIbS/k</t>
  </si>
  <si>
    <t>V4Nexrb7Dh4kGyka</t>
  </si>
  <si>
    <t>qSETEXdRU7/q0Q++</t>
  </si>
  <si>
    <t>p19V5HIyofWeS9u5</t>
  </si>
  <si>
    <t>bv7wYz09G5Zt6YUb</t>
  </si>
  <si>
    <t>0UKpMjcJykEEq/X7</t>
  </si>
  <si>
    <t>80he69yn1cPG2Bbd</t>
  </si>
  <si>
    <t>3soNHVYrV97ARc+p</t>
  </si>
  <si>
    <t>Yj0GYqzDvMeEPN1s</t>
  </si>
  <si>
    <t>rYQ1GfHf0oks3uil</t>
  </si>
  <si>
    <t>TLPeHbIeYrd9EVzo</t>
  </si>
  <si>
    <t>SXOWkGvvm/Qkfo0H</t>
  </si>
  <si>
    <t>DFegHFM0tML8WsF0</t>
  </si>
  <si>
    <t>rhDLhwr39PMmMTKA</t>
  </si>
  <si>
    <t>XUXUXi2im94aPhZT</t>
  </si>
  <si>
    <t>3vv7B/R7kB3vTWcl</t>
  </si>
  <si>
    <t>4fem1++kaTqwTm5t</t>
  </si>
  <si>
    <t>z9g2VIskjBrN3W37</t>
  </si>
  <si>
    <t>YeHfg0voINaPKJWm</t>
  </si>
  <si>
    <t>bN0q8+QaRkoJnVSy</t>
  </si>
  <si>
    <t>hmkJD1psC/7Sg7EC</t>
  </si>
  <si>
    <t>4mICUr4Eqg/8FpOV</t>
  </si>
  <si>
    <t>KTjs2dLypJbfq9QG</t>
  </si>
  <si>
    <t>HnH+09BvwRK3j8lK</t>
  </si>
  <si>
    <t>SKVNYXK+EFnVqeHK</t>
  </si>
  <si>
    <t>ymVvmoEwpEj29FGe</t>
  </si>
  <si>
    <t>qQcbdwG1deb58BuH</t>
  </si>
  <si>
    <t>dekJhgEKTLoN7OM+</t>
  </si>
  <si>
    <t>dXLaKMbj9HvOBsJg</t>
  </si>
  <si>
    <t>kaeVh8qojetI8+41</t>
  </si>
  <si>
    <t>JrmhpW7swWOjpl0t</t>
  </si>
  <si>
    <t>W84Q9iwva8pNAAKm</t>
  </si>
  <si>
    <t>+SjVd/dU/6UiYYQC</t>
  </si>
  <si>
    <t>VtzEjbgBM21R0Foo</t>
  </si>
  <si>
    <t>gFaTKfbneNJiXyLS</t>
  </si>
  <si>
    <t>GjqdBoY7O+lu0hHe</t>
  </si>
  <si>
    <t>ZmUCv2UFpLOyio++</t>
  </si>
  <si>
    <t>HV8wzTk1s3VHGa+B</t>
  </si>
  <si>
    <t>bMc4xp1bopJUDEMP</t>
  </si>
  <si>
    <t>bnfWnRy2Ad2WsWu6</t>
  </si>
  <si>
    <t>NOzPr/CEprJJGkUl</t>
  </si>
  <si>
    <t>HSwbNiPChTggZcmW</t>
  </si>
  <si>
    <t>fDJLMfi3y9aRrS6X</t>
  </si>
  <si>
    <t>8NzgLas3RMmKyNns</t>
  </si>
  <si>
    <t>4Ff4DR+ul94OtmJN</t>
  </si>
  <si>
    <t>3yoUFlovmujfNaPK</t>
  </si>
  <si>
    <t>qywsvNlDJblH4SN+</t>
  </si>
  <si>
    <t>D5vIUFcHei8O9BGF</t>
  </si>
  <si>
    <t>aCzCTCtCeqGZ4WQ6</t>
  </si>
  <si>
    <t>zJPJyn7XlN7kokRY</t>
  </si>
  <si>
    <t>5PfXDWDO0n2DPjlB</t>
  </si>
  <si>
    <t>oW8u34U1YkpmlROv</t>
  </si>
  <si>
    <t>UU4Qx96k6MteRcdv</t>
  </si>
  <si>
    <t>DZZgmxx7dzRyEN9K</t>
  </si>
  <si>
    <t>SRwsiCgKI8S9c0n/</t>
  </si>
  <si>
    <t>U7o4EIhy4noSaQ+2</t>
  </si>
  <si>
    <t>oO1z2zW1xcTaeH/K</t>
  </si>
  <si>
    <t>SeWQoFqDYVkNNdP5</t>
  </si>
  <si>
    <t>/DRAZKYhx4XdQkHa</t>
  </si>
  <si>
    <t>7E3gvWAwDsfhxDfk</t>
  </si>
  <si>
    <t>okcJcy2HeQ5akMzT</t>
  </si>
  <si>
    <t>4wjujNYc3YNTzBcW</t>
  </si>
  <si>
    <t>F9lRsvbOI8sWiEss</t>
  </si>
  <si>
    <t>9ITEZNWK5UJqtnOx</t>
  </si>
  <si>
    <t>eYu/FQ28rmgDI1Mi</t>
  </si>
  <si>
    <t>zjbOaQxUpYF/Gdaf</t>
  </si>
  <si>
    <t>3gx0gTbocCa58FRI</t>
  </si>
  <si>
    <t>ThJPLkVPc1lgtiHf</t>
  </si>
  <si>
    <t>GMKG3TA0tCyJCRb5</t>
  </si>
  <si>
    <t>3w3fYzKohPEJRDEw</t>
  </si>
  <si>
    <t>KLdk3gmvNyQhsU4d</t>
  </si>
  <si>
    <t>9M7gMPy5SNgQLNmS</t>
  </si>
  <si>
    <t>8Wmc4iHfadXncH9U</t>
  </si>
  <si>
    <t>8e8+hcTcHXXfn4Z9</t>
  </si>
  <si>
    <t>jKhzdLdj5XXppGeJ</t>
  </si>
  <si>
    <t>zIIXy+5sdoQtm9TI</t>
  </si>
  <si>
    <t>SmjovYyf2D9lGDGu</t>
  </si>
  <si>
    <t>sPkRxZj1iMjLd0KQ</t>
  </si>
  <si>
    <t>L11Q+P9xMRWTOB1d</t>
  </si>
  <si>
    <t>UamR5Al9ianyTA1C</t>
  </si>
  <si>
    <t>KBElW7qkXK0Yaz1q</t>
  </si>
  <si>
    <t>1bWktrjyigiCpxra</t>
  </si>
  <si>
    <t>+g2Sq1EXAnXTtf3v</t>
  </si>
  <si>
    <t>i4pm+zNyHZLKKhkm</t>
  </si>
  <si>
    <t>QHCoUj7Su2SRfrQ+</t>
  </si>
  <si>
    <t>TSCc5WF24DRe/0Ok</t>
  </si>
  <si>
    <t>9tUoAm98i6HIai63</t>
  </si>
  <si>
    <t>Bt3t8AgSHVdhH4W2</t>
  </si>
  <si>
    <t>2inAMdbI9rn5dyj8</t>
  </si>
  <si>
    <t>UVPTkbGZ7sUIeo2S</t>
  </si>
  <si>
    <t>OXgfR/apf8dPyb+z</t>
  </si>
  <si>
    <t>uWXRDlgXBNNSxUta</t>
  </si>
  <si>
    <t>a/g3CXwiUJVmvVG5</t>
  </si>
  <si>
    <t>H5iT0zHnp4JiOiPe</t>
  </si>
  <si>
    <t>TDzyNQWH7AmJ4imo</t>
  </si>
  <si>
    <t>S8KlaHFMAAjPPSV6</t>
  </si>
  <si>
    <t>e2DqRC/wHK8wgx4N</t>
  </si>
  <si>
    <t>M+3IaDo87COxXEG0</t>
  </si>
  <si>
    <t>YpZ6etFIrjrHt3X3</t>
  </si>
  <si>
    <t>fFGimq2IXSgKDZbV</t>
  </si>
  <si>
    <t>cL1tovIXky5C+NXl</t>
  </si>
  <si>
    <t>5BUi4wuW4i7qewK4</t>
  </si>
  <si>
    <t>5B3v0Z18dDapQO+f</t>
  </si>
  <si>
    <t>1vinbKS0t1NMKR/B</t>
  </si>
  <si>
    <t>n85IXn1EwxRfvmff</t>
  </si>
  <si>
    <t>gJ7EgIEsaxLiYimT</t>
  </si>
  <si>
    <t>2pKyT75mHKeKxoio</t>
  </si>
  <si>
    <t>cTrCTLdNwicl8BH6</t>
  </si>
  <si>
    <t>2l8frEJ/0rXzSC1S</t>
  </si>
  <si>
    <t>PSmrVEmnE8UexD5G</t>
  </si>
  <si>
    <t>687ZtcUGHRlgJ5lN</t>
  </si>
  <si>
    <t>uOEmSABm8fS/7/sY</t>
  </si>
  <si>
    <t>v39U8FDKVfNp1ulg</t>
  </si>
  <si>
    <t>8YjJlEwB7Tz+MlvK</t>
  </si>
  <si>
    <t>YER8ytmIQUgfydCW</t>
  </si>
  <si>
    <t>yrfTj0w8NGyFgqch</t>
  </si>
  <si>
    <t>M1cVe4tb6053qb++</t>
  </si>
  <si>
    <t>AX8rbCZp1TgRIn04</t>
  </si>
  <si>
    <t>6UwNHE9gfudSDWrR</t>
  </si>
  <si>
    <t>kDVu9ewHago2cTDL</t>
  </si>
  <si>
    <t>OEK/7phHC2gTkXP5</t>
  </si>
  <si>
    <t>OniNbDWGrS3QXlG7</t>
  </si>
  <si>
    <t>aVhHK4bO+bHpFiFh</t>
  </si>
  <si>
    <t>z8TOUVBnSDglgBRo</t>
  </si>
  <si>
    <t>fUcH6LeiaDeYbZ2L</t>
  </si>
  <si>
    <t>NFcmntdHbpQujgnn</t>
  </si>
  <si>
    <t>Bürgermeister-Dehnkamp-Straße</t>
  </si>
  <si>
    <t>IZklf0NbcUKlKaAr</t>
  </si>
  <si>
    <t>vdJZOBybhLYWrvNM</t>
  </si>
  <si>
    <t>ltJj5WcPhfjQAw5s</t>
  </si>
  <si>
    <t>BtSr6l5r8ezjLfx2</t>
  </si>
  <si>
    <t>Gw7gKXBFTrno2pIF</t>
  </si>
  <si>
    <t>QzGNoMjCmTNwaopb</t>
  </si>
  <si>
    <t>qzVdOyDfnW38oyri</t>
  </si>
  <si>
    <t>yRyCyt9thVTacDti</t>
  </si>
  <si>
    <t>uScUDOoDXHmgcIkV</t>
  </si>
  <si>
    <t>T2CS8o4caUxCpldM</t>
  </si>
  <si>
    <t>Zepperstraße</t>
  </si>
  <si>
    <t>N3Z+sUI44ukl6l28</t>
  </si>
  <si>
    <t>5qybXx81q2QFE6a1</t>
  </si>
  <si>
    <t>egd+02kcgApBo19a</t>
  </si>
  <si>
    <t>doXYnn0dDYYSf8sz</t>
  </si>
  <si>
    <t>3oB29MN1aV2IL5jT</t>
  </si>
  <si>
    <t>4s0swAZ6zHp+Al1h</t>
  </si>
  <si>
    <t>d1T9Ugi32pWCdvAQ</t>
  </si>
  <si>
    <t>6V94FFgbGSx5rbk3</t>
  </si>
  <si>
    <t>kuSJd9k+UrUMVVzI</t>
  </si>
  <si>
    <t>a1b8/QvxbAG/1cOG</t>
  </si>
  <si>
    <t>2dIMOlq0dZKfw+cK</t>
  </si>
  <si>
    <t>jJR1HTwCUFV4qgIL</t>
  </si>
  <si>
    <t>rNeitcdS51WsorHY</t>
  </si>
  <si>
    <t>DchHtR3s7Tr4p0qq</t>
  </si>
  <si>
    <t>8Yu6ss/Zg4+NA8ec</t>
  </si>
  <si>
    <t>qHR5rcFGUru/x/C0</t>
  </si>
  <si>
    <t>GjzSpsNnpHXOS56X</t>
  </si>
  <si>
    <t>lfveb3tvnJJo7Gpu</t>
  </si>
  <si>
    <t>japNMKAF8p4WaCBf</t>
  </si>
  <si>
    <t>GEeTGALbDmBAOmFq</t>
  </si>
  <si>
    <t>DKo4m2DWoEOOIpHA</t>
  </si>
  <si>
    <t>yAxfkRWFItYKMZhG</t>
  </si>
  <si>
    <t>5n8WtRNb2xsYForz</t>
  </si>
  <si>
    <t>5KeSTYdqHg8qlXb+</t>
  </si>
  <si>
    <t>pzW7jgNFzXbtVbr0</t>
  </si>
  <si>
    <t>R2mWHiUk8MUbyJLb</t>
  </si>
  <si>
    <t>chp61MAnicXdix02</t>
  </si>
  <si>
    <t>9BBmg0juMfJowoGp</t>
  </si>
  <si>
    <t>7pv869Ijsn8Fu4gC</t>
  </si>
  <si>
    <t>snP/dxVRmk5OuwIA</t>
  </si>
  <si>
    <t>M54opYxatMJIEhkz</t>
  </si>
  <si>
    <t>yHlrtFAISJ9xYz7o</t>
  </si>
  <si>
    <t>uZYO9rVWIiXGur5O</t>
  </si>
  <si>
    <t>abkoasAQtHtClefK</t>
  </si>
  <si>
    <t>UkljgREIBAz6OW71</t>
  </si>
  <si>
    <t>AZPysEwAtevgBF6o</t>
  </si>
  <si>
    <t>SMVnBFZ00reLOZfm</t>
  </si>
  <si>
    <t>iBa/qPLIDp9oE1id</t>
  </si>
  <si>
    <t>Rwz12c8akzhjL0gw</t>
  </si>
  <si>
    <t>IId0QYjr7xtUNaOi</t>
  </si>
  <si>
    <t>VgQo4KWGzS7pBCi0</t>
  </si>
  <si>
    <t>sczFjrrbNeiKD2BN</t>
  </si>
  <si>
    <t>Kbp18gJULGYniIVG</t>
  </si>
  <si>
    <t>fNKhVKhM738yj7Tn</t>
  </si>
  <si>
    <t>GgylsRxogEKqo06X</t>
  </si>
  <si>
    <t>UUnSQ4maeN5A8d0Q</t>
  </si>
  <si>
    <t>KR2EJq7spV4/I9/2</t>
  </si>
  <si>
    <t>MTWBN5GlySiZ4dn6</t>
  </si>
  <si>
    <t>E8XWL+toVpFSBPIJ</t>
  </si>
  <si>
    <t>6bS788Bl+ndXroQy</t>
  </si>
  <si>
    <t>OdEH38laAqcDijk5</t>
  </si>
  <si>
    <t>5anec7bsbNPmrWI5</t>
  </si>
  <si>
    <t>1JzC4PmMEuwz3uNB</t>
  </si>
  <si>
    <t>uBAdN0B8n8D4ea/K</t>
  </si>
  <si>
    <t>V6dBSpiU/msubuq5</t>
  </si>
  <si>
    <t>CvoXCzdpw1e0mb+F</t>
  </si>
  <si>
    <t>P/4AvZ/V758qK6qV</t>
  </si>
  <si>
    <t>foWoDNcbmRamc0uK</t>
  </si>
  <si>
    <t>rt8qE2+9DehGUZQL</t>
  </si>
  <si>
    <t>hMtqZUC+X1f3qeAe</t>
  </si>
  <si>
    <t>K58QNKdJjDLdULNJ</t>
  </si>
  <si>
    <t>M/7bzcEyRJdzbIwD</t>
  </si>
  <si>
    <t>Wjr0WpzMU29EJPKw</t>
  </si>
  <si>
    <t>sFzD9SPsY1G/KXG3</t>
  </si>
  <si>
    <t>LjHWqHJQAkisehL1</t>
  </si>
  <si>
    <t>dB3k0AM1YDbCs9zA</t>
  </si>
  <si>
    <t>UKvIX4LJubLUt7bL</t>
  </si>
  <si>
    <t>D7Q+3GEJ8J76mSg7</t>
  </si>
  <si>
    <t>h5DyN7yp1/8lFLta</t>
  </si>
  <si>
    <t>BPYcMgB5m+zumvE4</t>
  </si>
  <si>
    <t>nKmNIBBQz1WkUJgI</t>
  </si>
  <si>
    <t>wnuQ8dv1VRPs+cEF</t>
  </si>
  <si>
    <t>QQvgAuVAKml1why+</t>
  </si>
  <si>
    <t>4EHdmkxMkIBFMLay</t>
  </si>
  <si>
    <t>/g6RO7VL5xb4+GdP</t>
  </si>
  <si>
    <t>uyVuq/mrjXARxP4N</t>
  </si>
  <si>
    <t>mGqoPf9jN0RCfbtu</t>
  </si>
  <si>
    <t>XOSv7w28b9b8myiV</t>
  </si>
  <si>
    <t>o/TTqhi18renctI0</t>
  </si>
  <si>
    <t>lX3DsLX8F6TtdhMp</t>
  </si>
  <si>
    <t>CQBgMr9uekLaGAke</t>
  </si>
  <si>
    <t>H9zFXBmeU0pW/87H</t>
  </si>
  <si>
    <t>YOFwzKnoChQnWGR/</t>
  </si>
  <si>
    <t>JgDdhpdgFPHqrzTK</t>
  </si>
  <si>
    <t>uYElwE1OyxzjiYLw</t>
  </si>
  <si>
    <t>yvz2AWMfHlm8uUqp</t>
  </si>
  <si>
    <t>IuBPofxPNCVP2yPh</t>
  </si>
  <si>
    <t>hh7sHvXsG1jOlQ5a</t>
  </si>
  <si>
    <t>wOxmKlHpLcIUWm7i</t>
  </si>
  <si>
    <t>4dQyhT1iLkoJYm4h</t>
  </si>
  <si>
    <t>/k1NB2f9/mKBBdQx</t>
  </si>
  <si>
    <t>11E48lNatFQWHh5R</t>
  </si>
  <si>
    <t>UYLpNf+t407nFIWu</t>
  </si>
  <si>
    <t>D7kkxT6agyIB7aQD</t>
  </si>
  <si>
    <t>mh6ruuBGBiVNTaq0</t>
  </si>
  <si>
    <t>6aITcFMsQgXtxNd0</t>
  </si>
  <si>
    <t>j6vGxX8VkoTCdBZH</t>
  </si>
  <si>
    <t>BYR4RKuAN4vwMEfM</t>
  </si>
  <si>
    <t>G5ywSyKvUSZaO0vF</t>
  </si>
  <si>
    <t>hepYZywYmC+sP8Mf</t>
  </si>
  <si>
    <t>7bZ8s3Xnp7Sxv9Tx</t>
  </si>
  <si>
    <t>ejdF27uIe9P4mwnB</t>
  </si>
  <si>
    <t>dMoLNM1Fd0sA8jbu</t>
  </si>
  <si>
    <t>UfC3FVbVgJf5E8Cx</t>
  </si>
  <si>
    <t>bxhQHXgS44WjzSgU</t>
  </si>
  <si>
    <t>cPum/7SCc1A6uivI</t>
  </si>
  <si>
    <t>6yx9EcO2eLE3bdB8</t>
  </si>
  <si>
    <t>MimP2b/n11wCnP0V</t>
  </si>
  <si>
    <t>oqld6fWc1Xmb4djx</t>
  </si>
  <si>
    <t>ivldXT7Cexh8kx2h</t>
  </si>
  <si>
    <t>doD8Lor5FFxdP+9m</t>
  </si>
  <si>
    <t>7bupfZmJqS/D82yc</t>
  </si>
  <si>
    <t>HUYRPrZVZU4jMMUZ</t>
  </si>
  <si>
    <t>AWuILI5nBbF8KFQ3</t>
  </si>
  <si>
    <t>4G8/82JWoZDnFPjC</t>
  </si>
  <si>
    <t>lV6U6+1stLf5EUlY</t>
  </si>
  <si>
    <t>O7QghvTTlz4enSUl</t>
  </si>
  <si>
    <t>sybND+usJ2p9ppZu</t>
  </si>
  <si>
    <t>9mZBJnYXqleqHOnc</t>
  </si>
  <si>
    <t>9QKaiZb4ymKufnFE</t>
  </si>
  <si>
    <t>/rYSIp35XZet7cF9</t>
  </si>
  <si>
    <t>b9EyKkcoyTosJHpy</t>
  </si>
  <si>
    <t>ihDna5K/9icyYUAl</t>
  </si>
  <si>
    <t>DBDXZ0Ef40AJW5cl</t>
  </si>
  <si>
    <t>c9UkV86JgTUXzgQ9</t>
  </si>
  <si>
    <t>FFRtmYUDI6qeznME</t>
  </si>
  <si>
    <t>mKz5cKiuD2MdIuFi</t>
  </si>
  <si>
    <t>+CoblpUh5DlCbPnC</t>
  </si>
  <si>
    <t>isNEr2fESYDL0amP</t>
  </si>
  <si>
    <t>zKZWsd1gn2bgQZsk</t>
  </si>
  <si>
    <t>Wätjens Park</t>
  </si>
  <si>
    <t>REmERRlVXRZV1rGV</t>
  </si>
  <si>
    <t>Vg2S5gqZOz2M05uj</t>
  </si>
  <si>
    <t>QcGmnJlfYIwp1ekt</t>
  </si>
  <si>
    <t>wouHv25oKPOIUs7Z</t>
  </si>
  <si>
    <t>R9cuGxB+Cr3n7HfU</t>
  </si>
  <si>
    <t>xKp62CTeZ5XTsqrK</t>
  </si>
  <si>
    <t>khiNhjIVSkuGq4Z/</t>
  </si>
  <si>
    <t>ALnb4B//vmdqb5BY</t>
  </si>
  <si>
    <t>kSSHs0jCoJSz83IZ</t>
  </si>
  <si>
    <t>iRsT89+2WUS/342c</t>
  </si>
  <si>
    <t>C/LPBozy5K/RlrUL</t>
  </si>
  <si>
    <t>C7eJCXWSE4s7IwOW</t>
  </si>
  <si>
    <t>rMn8yA0lUNy8mMjl</t>
  </si>
  <si>
    <t>V7P2K6d/NmJC57pm</t>
  </si>
  <si>
    <t>TLZKL/dQerfYIIaV</t>
  </si>
  <si>
    <t>V9p1mVX7XMUxtGPe</t>
  </si>
  <si>
    <t>YS4oLmqSp25ojlEq</t>
  </si>
  <si>
    <t>r3tJLspMR923Vwl0</t>
  </si>
  <si>
    <t>DJLsQh8f6o6smZz/</t>
  </si>
  <si>
    <t>9b8YzV97sxnr/lKE</t>
  </si>
  <si>
    <t>TqnNuh/hUV+t3XMs</t>
  </si>
  <si>
    <t>SlFpGS3G9C+k6xRv</t>
  </si>
  <si>
    <t>oJf+J9nIxRiiEds0</t>
  </si>
  <si>
    <t>BQwAawnsnQ+EYCMg</t>
  </si>
  <si>
    <t>xD2lDnnRG2wABgrc</t>
  </si>
  <si>
    <t>n2IQqve0CE6vN/Bp</t>
  </si>
  <si>
    <t>o53b0DhSw/TrYT/p</t>
  </si>
  <si>
    <t>iLY5vIooQPaHI4Fd</t>
  </si>
  <si>
    <t>qttkobMb9OPeU2Jr</t>
  </si>
  <si>
    <t>fHBOpwv/1JFD3WRZ</t>
  </si>
  <si>
    <t>aNCmarTxnRuHYHFj</t>
  </si>
  <si>
    <t>ViubWY+4lFGhC3F2</t>
  </si>
  <si>
    <t>dww/jMhilCa3TJAg</t>
  </si>
  <si>
    <t>pZn6nAa6PHNc5Xs1</t>
  </si>
  <si>
    <t>OOQjzSdfjp+gTL5U</t>
  </si>
  <si>
    <t>aHrKnGeVWOESKWfb</t>
  </si>
  <si>
    <t>etnUGu3keVyHWUFZ</t>
  </si>
  <si>
    <t>4ny0sVmeJccExfT0</t>
  </si>
  <si>
    <t>1ZlD3V7Q46oNjEUx</t>
  </si>
  <si>
    <t>7h0V4cBrl/3o32eZ</t>
  </si>
  <si>
    <t>hctt26fdR/IKKiVN</t>
  </si>
  <si>
    <t>GCHvTRO7YrJaO9Pq</t>
  </si>
  <si>
    <t>J/FdfnHQGsafAtTa</t>
  </si>
  <si>
    <t>M1A4eLqa7lx6VWFn</t>
  </si>
  <si>
    <t>9UMg2QakPpVBQbuH</t>
  </si>
  <si>
    <t>VvHKmpktoxb3utht</t>
  </si>
  <si>
    <t>th2IQexejD2Qm4Gx</t>
  </si>
  <si>
    <t>q27RP/XyYkGr6YfS</t>
  </si>
  <si>
    <t>CVT3WkrvIR27PB+K</t>
  </si>
  <si>
    <t>UyocjYhT63WuHlVH</t>
  </si>
  <si>
    <t>1g7YhrYLyKvJywUc</t>
  </si>
  <si>
    <t>kVJwSRdOVcfgOZ1K</t>
  </si>
  <si>
    <t>cpKbTm1wue5tAOAw</t>
  </si>
  <si>
    <t>xC4394XcqXvk79Dc</t>
  </si>
  <si>
    <t>LKzcS4wlIaujtSDb</t>
  </si>
  <si>
    <t>Au6XLzzAnbQalZsa</t>
  </si>
  <si>
    <t>GUOWXSKvQcNsj9X6</t>
  </si>
  <si>
    <t>wRUJx3bjfCkxqhkb</t>
  </si>
  <si>
    <t>b3cJO/wct3vxZr3o</t>
  </si>
  <si>
    <t>IaegBjrl/poc7VXL</t>
  </si>
  <si>
    <t>HdG/fbXG/oDyOalM</t>
  </si>
  <si>
    <t>SgNAvHtLz3fQK1ao</t>
  </si>
  <si>
    <t>Zof/j+wS1yHAvIE/</t>
  </si>
  <si>
    <t>+C+361X6nSXp1DkG</t>
  </si>
  <si>
    <t>CTgJLnnaAZZ9ourn</t>
  </si>
  <si>
    <t>bWQ4LN/XDR5Ogqhf</t>
  </si>
  <si>
    <t>W8qZOSy1gIAJVRxB</t>
  </si>
  <si>
    <t>q6/GzniUKydMl5Y5</t>
  </si>
  <si>
    <t>wEB2OyqZ/ZYkCnAZ</t>
  </si>
  <si>
    <t>9RQlbq31jMB5kwRv</t>
  </si>
  <si>
    <t>4BqXlXXEt3gs3xm/</t>
  </si>
  <si>
    <t>4pGNXW+Xw1nuyrSS</t>
  </si>
  <si>
    <t>r7SXxgMde3foLwVm</t>
  </si>
  <si>
    <t>ljiO/R7wzR4Mthr3</t>
  </si>
  <si>
    <t>sUJKljEdMhf10xe6</t>
  </si>
  <si>
    <t>rYNdjRfPftD/NLoZ</t>
  </si>
  <si>
    <t>gthYa7Zm7hjQ2t/H</t>
  </si>
  <si>
    <t>k69xcaeBhBrcFV6I</t>
  </si>
  <si>
    <t>wWnRTnXnRgGvUWSR</t>
  </si>
  <si>
    <t>XpqmNaFrMASB9EfF</t>
  </si>
  <si>
    <t>UBIp4Ib/syHaA5wv</t>
  </si>
  <si>
    <t>fLNOF/O70Cd+dYTB</t>
  </si>
  <si>
    <t>dmZsTlGthdbAA7tv</t>
  </si>
  <si>
    <t>BgQmzURMztN0WPz/</t>
  </si>
  <si>
    <t>xxp7/yypCK/vXhYY</t>
  </si>
  <si>
    <t>Gvk4+mZCckPZoYep</t>
  </si>
  <si>
    <t>kACl3KZz3UJ5TWmy</t>
  </si>
  <si>
    <t>OgneUWN+LS/J1MXi</t>
  </si>
  <si>
    <t>MKpWBdcJVifTt4qR</t>
  </si>
  <si>
    <t>90NaKGZ3Cg4z/rcg</t>
  </si>
  <si>
    <t>UCPlf7cmt+XKSnxX</t>
  </si>
  <si>
    <t>qfnnqyvSCZ9maF1V</t>
  </si>
  <si>
    <t>FlX9oDyIpfqITFaL</t>
  </si>
  <si>
    <t>DI6yFBMMRfIZb5VO</t>
  </si>
  <si>
    <t>V74a63lgNJk/oLeH</t>
  </si>
  <si>
    <t>xccrDxYKKxKniTdq</t>
  </si>
  <si>
    <t>QjFq5qq9nUwbh7EH</t>
  </si>
  <si>
    <t>MDT+irqANSYImjud</t>
  </si>
  <si>
    <t>UYOEJgZVWtu17F/L</t>
  </si>
  <si>
    <t>u9LdWM4Oo+4Fv/XZ</t>
  </si>
  <si>
    <t>k6VBzAdSqRyYK39P</t>
  </si>
  <si>
    <t>Z2jhGU1tDRR3J+gT</t>
  </si>
  <si>
    <t>NTSYZtOdtY/b+gii</t>
  </si>
  <si>
    <t>hFyjk+hLeD7PR9On</t>
  </si>
  <si>
    <t>qTXbuxx6PQzTLzyr</t>
  </si>
  <si>
    <t>ukQQbgqT1y01gkZA</t>
  </si>
  <si>
    <t>63UpHvsStMb4Gn5Y</t>
  </si>
  <si>
    <t>1KSCruVj3W/VlCVy</t>
  </si>
  <si>
    <t>A3VQMRiIRymt4Gis</t>
  </si>
  <si>
    <t>QaKYvJJBIXQb3jUh</t>
  </si>
  <si>
    <t>dR6tZ8Ef4iA+/poz</t>
  </si>
  <si>
    <t>vFw43kbY5Lodv5u9</t>
  </si>
  <si>
    <t>s8a9Eu0RgmIUa3Br</t>
  </si>
  <si>
    <t>KpUGfNtiK83Vtm38</t>
  </si>
  <si>
    <t>yzchavSJVsDwYGe8</t>
  </si>
  <si>
    <t>11uYaLJZ54Xwx1fl</t>
  </si>
  <si>
    <t>7mqWM2bsWTdEJja0</t>
  </si>
  <si>
    <t>iIdJyuAQhY1uQnYQ</t>
  </si>
  <si>
    <t>BIOd3ZtFudAGxEdk</t>
  </si>
  <si>
    <t>yKJ1WGQnDjpqdt1A</t>
  </si>
  <si>
    <t>Y9kwX2updtK++/Bf</t>
  </si>
  <si>
    <t>WabFR2saVlUoFwTD</t>
  </si>
  <si>
    <t>dKnwXyI+g4tG5z+U</t>
  </si>
  <si>
    <t>roope7hOelv0xJWN</t>
  </si>
  <si>
    <t>ivHeHNfnNQWEtSRH</t>
  </si>
  <si>
    <t>HproWxXxkI4QeILd</t>
  </si>
  <si>
    <t>FU6tR0GEt4M7jmbs</t>
  </si>
  <si>
    <t>zSl3FdTn0Bk8fUlo</t>
  </si>
  <si>
    <t>MkzZ2hr4Avk5BSqA</t>
  </si>
  <si>
    <t>u2Qs0vUGNnjAGYb1</t>
  </si>
  <si>
    <t>Z8ztxK6JGDmpUN7c</t>
  </si>
  <si>
    <t>qYwUtGVYRExoa9cE</t>
  </si>
  <si>
    <t>QiU0Sij1avpYKggI</t>
  </si>
  <si>
    <t>z4lNBaBfpQ64ibue</t>
  </si>
  <si>
    <t>lRjatgWT+V959Zru</t>
  </si>
  <si>
    <t>KPV9QbM5Mfv/M8H6</t>
  </si>
  <si>
    <t>/3AgaTWJZW2l6FzH</t>
  </si>
  <si>
    <t>F8foMV5O4B/RQikY</t>
  </si>
  <si>
    <t>7dPE8Fmr1Pe6ST4R</t>
  </si>
  <si>
    <t>n2jm+IwByHWoa2Ef</t>
  </si>
  <si>
    <t>R3Hf7nZC8nB0/bQ0</t>
  </si>
  <si>
    <t>4cFzpbADVQHm5KK1</t>
  </si>
  <si>
    <t>SGKvM9rmPiG27IyC</t>
  </si>
  <si>
    <t>Q5Pto/u1d8vxese4</t>
  </si>
  <si>
    <t>wf7VV6o+Wawm90/5</t>
  </si>
  <si>
    <t>ovptfDicoFW4rIkc</t>
  </si>
  <si>
    <t>0VAB0kiAwF+iEIeM</t>
  </si>
  <si>
    <t>gi0dCt7dy4Rl3GCK</t>
  </si>
  <si>
    <t>mLGm0UCke4x53B91</t>
  </si>
  <si>
    <t>jg6jc3FNxO6Wo0sG</t>
  </si>
  <si>
    <t>n9m+7MvyuHEs1LgA</t>
  </si>
  <si>
    <t>PmPi9BqfBMSepCxw</t>
  </si>
  <si>
    <t>rlzwyaGn/Cd8IHIh</t>
  </si>
  <si>
    <t>Y5dBzUVcQFwukq0l</t>
  </si>
  <si>
    <t>/6lGz3kAzTaZeeGO</t>
  </si>
  <si>
    <t>16RHLZCo0nxdVsQq</t>
  </si>
  <si>
    <t>aKInpI1reZA5maqk</t>
  </si>
  <si>
    <t>xHfBQTSMo02nj9Sx</t>
  </si>
  <si>
    <t>GFyEh0TZJ0bp5MGG</t>
  </si>
  <si>
    <t>9bUHC254Qx5igtTE</t>
  </si>
  <si>
    <t>UGBuJwESZqffw1If</t>
  </si>
  <si>
    <t>xL/x3MvPmYKVYL0M</t>
  </si>
  <si>
    <t>X1lzBzM7p/xnnoid</t>
  </si>
  <si>
    <t>ZBa4mvXmGsnaiHWQ</t>
  </si>
  <si>
    <t>35nQCj+dOveCtZC0</t>
  </si>
  <si>
    <t>3DVixcRq3TZY+/rm</t>
  </si>
  <si>
    <t>7Uc+mxD0afQSbrhJ</t>
  </si>
  <si>
    <t>U/ZPWPrsYxY+AcK7</t>
  </si>
  <si>
    <t>aQT0+EYhDuaiGQNq</t>
  </si>
  <si>
    <t>pMQbDyCMiSGMTPEy</t>
  </si>
  <si>
    <t>/9dzPweHB5kCdH9C</t>
  </si>
  <si>
    <t>hqgHg/cC8IshpDdC</t>
  </si>
  <si>
    <t>+hq5RA6s+8wjfk7t</t>
  </si>
  <si>
    <t>RKjCh44OGkQtHJMZ</t>
  </si>
  <si>
    <t>GSk9FsCfy7a/F/Vo</t>
  </si>
  <si>
    <t>xb5VUmS5f+kJy14M</t>
  </si>
  <si>
    <t>REW9Ez9HA/z2F5dv</t>
  </si>
  <si>
    <t>qiIVRBlOwLRfILrA</t>
  </si>
  <si>
    <t>usoSPgsoHYZfJTRh</t>
  </si>
  <si>
    <t>BwbZjOw6N3lkrso9</t>
  </si>
  <si>
    <t>FnL+OArWXeq8jdu0</t>
  </si>
  <si>
    <t>DTs2vpekw/GyutoR</t>
  </si>
  <si>
    <t>zVoqtLLbbgDgGkkC</t>
  </si>
  <si>
    <t>n9HzRRUmXFA8Vtv9</t>
  </si>
  <si>
    <t>l2XXoIO+JWHmjW/f</t>
  </si>
  <si>
    <t>7so1uaKZB9GeECWX</t>
  </si>
  <si>
    <t>KfFatsY3uaEE8zJY</t>
  </si>
  <si>
    <t>9f2H7rzdEpojOe/9</t>
  </si>
  <si>
    <t>KcHiPLTAOiBmSXlD</t>
  </si>
  <si>
    <t>/ccxvKq2dP4z6/F2</t>
  </si>
  <si>
    <t>l+hHN2RwCp6Eiica</t>
  </si>
  <si>
    <t>j0LYfUz7LY8ScMcm</t>
  </si>
  <si>
    <t>TFhoB9vNMo0vcQMR</t>
  </si>
  <si>
    <t>nbT3OyBDj4gYTs3H</t>
  </si>
  <si>
    <t>NTsdqqJdUdEFNU/v</t>
  </si>
  <si>
    <t>Mxfehe+zhRUwQOeI</t>
  </si>
  <si>
    <t>cEO/NWDof8tzhmvh</t>
  </si>
  <si>
    <t>wYc0y4Jv1uJxN7VG</t>
  </si>
  <si>
    <t>WviJjbRcIaRLDTMQ</t>
  </si>
  <si>
    <t>Gd29TS9j4BczFa2h</t>
  </si>
  <si>
    <t>jzZ2Owh1O4UmMXca</t>
  </si>
  <si>
    <t>v1f5wTlKV7cwY3XP</t>
  </si>
  <si>
    <t>uW3iXvJtMIwQIHj0</t>
  </si>
  <si>
    <t>GsPI1wlb6I3MU1mp</t>
  </si>
  <si>
    <t>pJXqQCydC7D4mDN7</t>
  </si>
  <si>
    <t>FD+0O65WocRhnFOf</t>
  </si>
  <si>
    <t>HPNKAHuZlJM1ptIk</t>
  </si>
  <si>
    <t>TzqEaK0o2gGfyznz</t>
  </si>
  <si>
    <t>Oh+I/fNNHv7LzPW/</t>
  </si>
  <si>
    <t>U/eS1nyL24a7OuH2</t>
  </si>
  <si>
    <t>2T4LwWfae+BJJnnY</t>
  </si>
  <si>
    <t>EtVEzYnfss6v90jD</t>
  </si>
  <si>
    <t>8trknKnfNi9r4aba</t>
  </si>
  <si>
    <t>wsxyvLvM8sCu7Rj3</t>
  </si>
  <si>
    <t>1wspIiUdkmP9YLZ/</t>
  </si>
  <si>
    <t>v9kfdRAYL0s+huvI</t>
  </si>
  <si>
    <t>nWb20tu2PQIOeTc/</t>
  </si>
  <si>
    <t>Hx0Fnlfs20vzSOGf</t>
  </si>
  <si>
    <t>Gf7qJGh+vtDbsZNf</t>
  </si>
  <si>
    <t>brDmjO2c2KRBMvZY</t>
  </si>
  <si>
    <t>0NiuXYt92JTKvj5u</t>
  </si>
  <si>
    <t>6oyqf8u2NaOjvDqS</t>
  </si>
  <si>
    <t>TydndDtO5X6TC9aq</t>
  </si>
  <si>
    <t>x6+dnfOSKt+rA2TY</t>
  </si>
  <si>
    <t>j9o84kNutd2BwD9Q</t>
  </si>
  <si>
    <t>jjKUtV5tc6aeEeIx</t>
  </si>
  <si>
    <t>YENyj4HspPwnGJg6</t>
  </si>
  <si>
    <t>GfV2YCyRrQBNRqOw</t>
  </si>
  <si>
    <t>PKifa0IvRH/H05oV</t>
  </si>
  <si>
    <t>qQDPn+WSWoQii2mt</t>
  </si>
  <si>
    <t>PHiQaLWzSkW59cgq</t>
  </si>
  <si>
    <t>QwTdrJ9Af2ReCuM6</t>
  </si>
  <si>
    <t>AWRu1wtJuIEcd8vD</t>
  </si>
  <si>
    <t>AFKi3mTa5MHhuVZE</t>
  </si>
  <si>
    <t>1SRqytjFBgZ0Lb41</t>
  </si>
  <si>
    <t>fNTYOrwT3CqBAvJr</t>
  </si>
  <si>
    <t>o5G5gWmr76NXjEg9</t>
  </si>
  <si>
    <t>DO1Bgdr55wEiavW3</t>
  </si>
  <si>
    <t>5N5T4woMlYLHf/2U</t>
  </si>
  <si>
    <t>j0ac0Hq4PWDLQE9a</t>
  </si>
  <si>
    <t>A54Eaj7kLFL0qwph</t>
  </si>
  <si>
    <t>nn0vxpBodnn5TF/D</t>
  </si>
  <si>
    <t>3PAo5SC1ko00zKOj</t>
  </si>
  <si>
    <t>UXnzXgFoC1MEKBpS</t>
  </si>
  <si>
    <t>UMV1v24zrfV6abJC</t>
  </si>
  <si>
    <t>VN4B6qIntD32GvtE</t>
  </si>
  <si>
    <t>KuYtAXvW6DEZ9U14</t>
  </si>
  <si>
    <t>v3DuWL59ltUc+Q/3</t>
  </si>
  <si>
    <t>Dfp44mxX+Z9w4u8C</t>
  </si>
  <si>
    <t>zqKCpuAuLFtADf39</t>
  </si>
  <si>
    <t>KraUaqsWNq7ZBwMp</t>
  </si>
  <si>
    <t>VqHap7YsqgA41QYn</t>
  </si>
  <si>
    <t>rB5h18I4b9d6DHgj</t>
  </si>
  <si>
    <t>PnoBA0wXxzKZR45h</t>
  </si>
  <si>
    <t>BkOhVtm4bqgy87Yb</t>
  </si>
  <si>
    <t>oYPnSTeo4ua96WhW</t>
  </si>
  <si>
    <t>N9aKc3zoRxd+Gxyr</t>
  </si>
  <si>
    <t>jb/byQYVEXosMefc</t>
  </si>
  <si>
    <t>l3qO5xb0WIvfnR3w</t>
  </si>
  <si>
    <t>VayE2MBW82CnEL4g</t>
  </si>
  <si>
    <t>1PivfhTFmOcBn6i7</t>
  </si>
  <si>
    <t>iUJFEzw9qfVL+8db</t>
  </si>
  <si>
    <t>GLnrm3aXYdrhQuY9</t>
  </si>
  <si>
    <t>TWmgpSsqUZH2gcnL</t>
  </si>
  <si>
    <t>uuKN2Fzst6hpngns</t>
  </si>
  <si>
    <t>KdkRN07H6n2VBxHe</t>
  </si>
  <si>
    <t>Td/VYfFMNeAxpzik</t>
  </si>
  <si>
    <t>4jG9XrIVTqAFi5qg</t>
  </si>
  <si>
    <t>k3jsEOtTT1QqwXs8</t>
  </si>
  <si>
    <t>tL0OLtmVFwFxzaq6</t>
  </si>
  <si>
    <t>cV56LzG9tH+Lf0Cm</t>
  </si>
  <si>
    <t>x+CSYBhVfT8bAIxW</t>
  </si>
  <si>
    <t>mUNQ3IcF28u+ixRG</t>
  </si>
  <si>
    <t>pD19vSN1v5SjZm3v</t>
  </si>
  <si>
    <t>r4tLoWFaz3YtIxIB</t>
  </si>
  <si>
    <t>SkQz0P7MBtskp3p8</t>
  </si>
  <si>
    <t>yFczigw6BcS8aPHL</t>
  </si>
  <si>
    <t>7QxdGkStNHQ6PY34</t>
  </si>
  <si>
    <t>OfxH3qyFiKikJ4uW</t>
  </si>
  <si>
    <t>zRDOxOtZGCvAQSxO</t>
  </si>
  <si>
    <t>Sxi/SnQ8ToqpIFSY</t>
  </si>
  <si>
    <t>iaKdgjnV4q6FQFGx</t>
  </si>
  <si>
    <t>CQ4K1CSrgUj4uBaz</t>
  </si>
  <si>
    <t>vt8tYX78tnB2QHYb</t>
  </si>
  <si>
    <t>k3LfOYV2uRhmz4az</t>
  </si>
  <si>
    <t>VyofzTcsML2Pbnp4</t>
  </si>
  <si>
    <t>9yUMQEHWHBf1yU0I</t>
  </si>
  <si>
    <t>IoPdG1StBL6uFk5o</t>
  </si>
  <si>
    <t>F73zu2pjHKrzdPfU</t>
  </si>
  <si>
    <t>OQB/afG/h0BsVOho</t>
  </si>
  <si>
    <t>6yzD/YW2wYnX7jjz</t>
  </si>
  <si>
    <t>NpoN78w3KE0pv6v7</t>
  </si>
  <si>
    <t>Jtp/IxLDlvBcFCGG</t>
  </si>
  <si>
    <t>icp/4DKYceYCwZUq</t>
  </si>
  <si>
    <t>rW7KD3J/nE+gfR8r</t>
  </si>
  <si>
    <t>D4s8lElQkmxKbfm4</t>
  </si>
  <si>
    <t>sD/6MZFrZGgssEr8</t>
  </si>
  <si>
    <t>UD74guR5ku/HtgsS</t>
  </si>
  <si>
    <t>9Vq7uvqJYjxeRBeW</t>
  </si>
  <si>
    <t>ArcukZse4zfH2b4K</t>
  </si>
  <si>
    <t>U1P46uDIY9cW6Omj</t>
  </si>
  <si>
    <t>h5BReIkECIIahV4q</t>
  </si>
  <si>
    <t>JccHyel+b4BA+0QQ</t>
  </si>
  <si>
    <t>xXeOMOLS5IX3zz7a</t>
  </si>
  <si>
    <t>KjVMx1skbVn8N9Bz</t>
  </si>
  <si>
    <t>PomzzYkYfpaGY3Vn</t>
  </si>
  <si>
    <t>gZnB3JvWYM6LPXNz</t>
  </si>
  <si>
    <t>6YqnUyHSo6O1y+zf</t>
  </si>
  <si>
    <t>evudFdiPQJItmDgC</t>
  </si>
  <si>
    <t>k8UAY+g0jUiunvV2</t>
  </si>
  <si>
    <t>MokvfBKpjbLDOcDM</t>
  </si>
  <si>
    <t>v+20wJ6jsRG7/OAu</t>
  </si>
  <si>
    <t>rT56SK9+AedG11Hg</t>
  </si>
  <si>
    <t>NsNpCMcSmPfz0+87</t>
  </si>
  <si>
    <t>8aHSyyh1pkUNDnsT</t>
  </si>
  <si>
    <t>9UvVXF3UhUV73AUm</t>
  </si>
  <si>
    <t>Hgkx7oIh7Tjo0WKM</t>
  </si>
  <si>
    <t>/GRC8Fow2qWHv+Jf</t>
  </si>
  <si>
    <t>IUJRo7oTrzTihDLJ</t>
  </si>
  <si>
    <t>y7vyMluMpEyG8BC0</t>
  </si>
  <si>
    <t>mPC2msGEcaFTeRC8</t>
  </si>
  <si>
    <t>eXHpwIibJ/qVt6iS</t>
  </si>
  <si>
    <t>tLLSZr0+rSwa5hZC</t>
  </si>
  <si>
    <t>tlxdZ+jyllS9uhPF</t>
  </si>
  <si>
    <t>+5fsd5FJGGEu0m71</t>
  </si>
  <si>
    <t>WSsjfhQGvhCyfTaU</t>
  </si>
  <si>
    <t>KGgiZp3QdzybvbWF</t>
  </si>
  <si>
    <t>sRzDkV5/XyuHj19d</t>
  </si>
  <si>
    <t>u+8aC1h18X8tCoNa</t>
  </si>
  <si>
    <t>XWSjgS/bqKtK9j6A</t>
  </si>
  <si>
    <t>9ZClu6NSKcb4gR2C</t>
  </si>
  <si>
    <t>E+K+4OlzFQB5TE/D</t>
  </si>
  <si>
    <t>CntUhTz+CdyCK3gw</t>
  </si>
  <si>
    <t>/f1P/mw0ECD1OQ3I</t>
  </si>
  <si>
    <t>/0PeXgiwRIclXrQ8</t>
  </si>
  <si>
    <t>Pw8vqA452/GiVxKB</t>
  </si>
  <si>
    <t>QaIBZP1RENi5OEMx</t>
  </si>
  <si>
    <t>+hxGJ9SFajYrbI0D</t>
  </si>
  <si>
    <t>y0j3Qqn8j0UkmSrh</t>
  </si>
  <si>
    <t>pQ6hVCLBuPvLwkfT</t>
  </si>
  <si>
    <t>nD9B2xqbFJ6e5OWn</t>
  </si>
  <si>
    <t>X2xpPWIFnazm73uJ</t>
  </si>
  <si>
    <t>DJrym9W8hUS6xO2q</t>
  </si>
  <si>
    <t>Fähre Blumenthal</t>
  </si>
  <si>
    <t>ulL44uT2Xays6LhI</t>
  </si>
  <si>
    <t>3gr4wjHBIps38eQe</t>
  </si>
  <si>
    <t>xjUAJRFQGed+hX2R</t>
  </si>
  <si>
    <t>1vqExC2sgsEe4H9b</t>
  </si>
  <si>
    <t>U6difjqx6K0mmp/F</t>
  </si>
  <si>
    <t>b+8OVQZEjJDJRykJ</t>
  </si>
  <si>
    <t>iDbNDGkWmlihbgw7</t>
  </si>
  <si>
    <t>CIXshDgVDtDmhWv/</t>
  </si>
  <si>
    <t>BJ+sJkjw4cIGAXZ/</t>
  </si>
  <si>
    <t>9zPWV2zJbSzez7o8</t>
  </si>
  <si>
    <t>tFLxh+f+MfUQT7Xx</t>
  </si>
  <si>
    <t>c/pmXLfBphLWmb3W</t>
  </si>
  <si>
    <t>PtZknulXN8A4LOxg</t>
  </si>
  <si>
    <t>JMQtHWqjX/C6Kgoi</t>
  </si>
  <si>
    <t>7tw57ex7gSO4WMhn</t>
  </si>
  <si>
    <t>Dgk3iuqGHIvwUaUa</t>
  </si>
  <si>
    <t>I4nA8K8V0d24bNyj</t>
  </si>
  <si>
    <t>EnTj2jsu+f7N+OqV</t>
  </si>
  <si>
    <t>0OPQ5paW1nJkNekh</t>
  </si>
  <si>
    <t>/5EqWjDXadIdiC36</t>
  </si>
  <si>
    <t>+ovZiD847+oyoBu6</t>
  </si>
  <si>
    <t>gH6WxNFbFdhiV1B6</t>
  </si>
  <si>
    <t>TqDm4I2boxkHZsbH</t>
  </si>
  <si>
    <t>q92e1aI25sWP2NVE</t>
  </si>
  <si>
    <t>jHHKzhEX8YrXaDFC</t>
  </si>
  <si>
    <t>3NQ9oKjeWTOMydfe</t>
  </si>
  <si>
    <t>QfGJpKshqy4h7p1I</t>
  </si>
  <si>
    <t>BzrAOGsfUi1wugow</t>
  </si>
  <si>
    <t>tbPoJazRzKgqxPJa</t>
  </si>
  <si>
    <t>Fn7dP7jU0g2ijI+h</t>
  </si>
  <si>
    <t>MeRHzko0K43/fOYG</t>
  </si>
  <si>
    <t>gx+0DKLCmr/LUjU6</t>
  </si>
  <si>
    <t>OHHEwQF5BeVulOQ7</t>
  </si>
  <si>
    <t>yP+toWwpq8+u6EvI</t>
  </si>
  <si>
    <t>Jw0agwHBZFeWNlft</t>
  </si>
  <si>
    <t>U7vHLC5jw2b262hs</t>
  </si>
  <si>
    <t>EIHrsv3VJfs96o5Y</t>
  </si>
  <si>
    <t>LCT7hW7uJUWLZ+rr</t>
  </si>
  <si>
    <t>xOV/yBo623TY/DIL</t>
  </si>
  <si>
    <t>rIpkx2eYVu5sfVIQ</t>
  </si>
  <si>
    <t>1VfCvPbcyhTkfd9Q</t>
  </si>
  <si>
    <t>uc3KnEY3NsnhDHZh</t>
  </si>
  <si>
    <t>jqr6VGLYO7pVU0PI</t>
  </si>
  <si>
    <t>DaJHrcZbjSxA4WzU</t>
  </si>
  <si>
    <t>/Hq2cC3Dqq4CLBjn</t>
  </si>
  <si>
    <t>EUyX1wFLH5lIiAyp</t>
  </si>
  <si>
    <t>pl95VUHxlhzMW432</t>
  </si>
  <si>
    <t>LoXI/0SJ0dk8LuP/</t>
  </si>
  <si>
    <t>I2tuzheP8rHmU3Fq</t>
  </si>
  <si>
    <t>H251eL9ajJ7bXqys</t>
  </si>
  <si>
    <t>D7kZ5UOhcn1koO8e</t>
  </si>
  <si>
    <t>K1kVltpBQC0YWAmI</t>
  </si>
  <si>
    <t>VLzE62aYDS1TheQz</t>
  </si>
  <si>
    <t>jx8do8G0O5WppEd2</t>
  </si>
  <si>
    <t>RYsuS+ZTwnpSpiVg</t>
  </si>
  <si>
    <t>BluV0bpfFqxlt/jW</t>
  </si>
  <si>
    <t>DtkRk+pvO7khkYHe</t>
  </si>
  <si>
    <t>RS2dkf41GjSgMdYc</t>
  </si>
  <si>
    <t>SYfjNFXMsGybIprm</t>
  </si>
  <si>
    <t>T0xmpnnKZe5XRq5u</t>
  </si>
  <si>
    <t>QO9xdH5Uqli75Jth</t>
  </si>
  <si>
    <t>y758Uzfk2NeOKkLt</t>
  </si>
  <si>
    <t>vQxshiYe2Gj8odqR</t>
  </si>
  <si>
    <t>VrAgZpwCGifM8lMg</t>
  </si>
  <si>
    <t>LJHdVcQj3MHMzbaB</t>
  </si>
  <si>
    <t>qgFPzPuAtdArD+fk</t>
  </si>
  <si>
    <t>aZYhm9OOvomG2xJV</t>
  </si>
  <si>
    <t>cg3VL3I0Kjh/Y+yF</t>
  </si>
  <si>
    <t>o/y4uUWyd3h08x2R</t>
  </si>
  <si>
    <t>kso5UmegDO9+Jx20</t>
  </si>
  <si>
    <t>srzPmNvqKZEodo5F</t>
  </si>
  <si>
    <t>O7b9x51bw1kHM2jG</t>
  </si>
  <si>
    <t>VH1VBPN/yYnXXb95</t>
  </si>
  <si>
    <t>eTtn4mAdxNbHkAjz</t>
  </si>
  <si>
    <t>5vriQUgYGdPmI23W</t>
  </si>
  <si>
    <t>kya95ZYKx0y7OzmH</t>
  </si>
  <si>
    <t>ZiD6Y/NNEj2w0MZT</t>
  </si>
  <si>
    <t>Ole5cUPu/kRBkJsi</t>
  </si>
  <si>
    <t>HkNlYQTb7TOjny57</t>
  </si>
  <si>
    <t>3bH3Q4KI+OmZ8CRV</t>
  </si>
  <si>
    <t>ytqUcJHaTfsWdX0m</t>
  </si>
  <si>
    <t>0eCbIdwugCCga/Rz</t>
  </si>
  <si>
    <t>vz//Ops1n8niHwSc</t>
  </si>
  <si>
    <t>jO5/gdOhirFrp91Q</t>
  </si>
  <si>
    <t>CO0OLtIkvZg1bNQk</t>
  </si>
  <si>
    <t>lX3WMdRHdk9zWhbl</t>
  </si>
  <si>
    <t>oiLgxhW+nCvmOMSb</t>
  </si>
  <si>
    <t>a7OE3sZiM3DGmsZm</t>
  </si>
  <si>
    <t>lt81VWQdKabRxFRZ</t>
  </si>
  <si>
    <t>DAwKHq7IqGshrPui</t>
  </si>
  <si>
    <t>ECycrS8EjLtEHHWv</t>
  </si>
  <si>
    <t>UyEQ8ZJbbdyt03UD</t>
  </si>
  <si>
    <t>pwvVgmkiblAeJyNm</t>
  </si>
  <si>
    <t>j0kvYE4keLL/0MzQ</t>
  </si>
  <si>
    <t>OJrtogN3tCpi7HZl</t>
  </si>
  <si>
    <t>eZjn9tv5sDufBuiN</t>
  </si>
  <si>
    <t>w+NEZiJvr4E+Cqmd</t>
  </si>
  <si>
    <t>ExsGxyGahNi7h1s0</t>
  </si>
  <si>
    <t>ohGd2fWLAkHDn7wF</t>
  </si>
  <si>
    <t>lSC4qJJ1Lv8sOFZu</t>
  </si>
  <si>
    <t>xxf+TryP6D/cqvSB</t>
  </si>
  <si>
    <t>ie/Pmol8LTiVWTRl</t>
  </si>
  <si>
    <t>VchwqG7ztkcFHBNF</t>
  </si>
  <si>
    <t>qIyOjvf+YWUQ7na4</t>
  </si>
  <si>
    <t>Xmx4KwSRZoK4V3JH</t>
  </si>
  <si>
    <t>uoyFDsDKcyoRhH2E</t>
  </si>
  <si>
    <t>sc15qRu4gEZSVosV</t>
  </si>
  <si>
    <t>vspZIxsmSAe+7Vo9</t>
  </si>
  <si>
    <t>vvOLowog6uzWJrNC</t>
  </si>
  <si>
    <t>l2BKvIGprer8JZ/W</t>
  </si>
  <si>
    <t>MvaR/qu/aA4REMbB</t>
  </si>
  <si>
    <t>bFLSh6f11gWfHpBy</t>
  </si>
  <si>
    <t>LOVi7er38wZY4Jo9</t>
  </si>
  <si>
    <t>aXJ2f9G1O+LbjjVJ</t>
  </si>
  <si>
    <t>E8m72HIheadv6VWE</t>
  </si>
  <si>
    <t>GfYz+HZ/tcfYQO79</t>
  </si>
  <si>
    <t>VtJN7TeSu5ROCejr</t>
  </si>
  <si>
    <t>xfuIglKQehT165I9</t>
  </si>
  <si>
    <t>IoxYDL5pdppCYU8+</t>
  </si>
  <si>
    <t>NOcUrdNlmdTpzVw3</t>
  </si>
  <si>
    <t>nD4B/+AHJxTl6gAV</t>
  </si>
  <si>
    <t>KnE9BXScHiB3cuUQ</t>
  </si>
  <si>
    <t>7A6KNmPjl4a7s7nP</t>
  </si>
  <si>
    <t>BeLl3I0Hf7DXrino</t>
  </si>
  <si>
    <t>wuPXbo+HU6HmZleB</t>
  </si>
  <si>
    <t>q9VcxLNrAK3QrUFB</t>
  </si>
  <si>
    <t>sjO90612mlJlQOQ7</t>
  </si>
  <si>
    <t>o0eK3VyKrrcD62r2</t>
  </si>
  <si>
    <t>DTbWn+gNZBEGu9Px</t>
  </si>
  <si>
    <t>Rjho3u6+ZwssHJCC</t>
  </si>
  <si>
    <t>njYmhe7mytbUvgMQ</t>
  </si>
  <si>
    <t>Y0Tt9wT2t5S9SAvE</t>
  </si>
  <si>
    <t>lWvWQpL5TfgKBPxW</t>
  </si>
  <si>
    <t>AyT67115d2zrrZzu</t>
  </si>
  <si>
    <t>6xpnSOSa0FVMmIui</t>
  </si>
  <si>
    <t>+vWvIBnx9r+Ch4BJ</t>
  </si>
  <si>
    <t>5NBGwTzUKtWDXHX+</t>
  </si>
  <si>
    <t>y+OW+Ruzs+y/beo9</t>
  </si>
  <si>
    <t>5/PXWRgCCTs9DrDo</t>
  </si>
  <si>
    <t>9guPXKoHyJnL2H9v</t>
  </si>
  <si>
    <t>T+GvCmnfp/ZH5Dqu</t>
  </si>
  <si>
    <t>9MoxnNjuWKt7l1C8</t>
  </si>
  <si>
    <t>tWg/xBF3NBUkvrCW</t>
  </si>
  <si>
    <t>pjxkfBdNZ0qukXt9</t>
  </si>
  <si>
    <t>ydiN+cWlRCi9E9OG</t>
  </si>
  <si>
    <t>m7nmtZGDZnTibHJG</t>
  </si>
  <si>
    <t>+W/ievWqcLPWXFzm</t>
  </si>
  <si>
    <t>Y6U9uhHLET/zz6tA</t>
  </si>
  <si>
    <t>rUS+6/HNR2xkNv2p</t>
  </si>
  <si>
    <t>3LnzPIrhz/yfpMug</t>
  </si>
  <si>
    <t>1nnua7NZYrA9X1dW</t>
  </si>
  <si>
    <t>0QG0vkY0XqhDqUIV</t>
  </si>
  <si>
    <t>PNpkIq5ld6g2Dnwm</t>
  </si>
  <si>
    <t>XuSi/1Qj1aqO9YHc</t>
  </si>
  <si>
    <t>piw7veSs74Ud+HZE</t>
  </si>
  <si>
    <t>L+xzdKBd3Xn+d4Nr</t>
  </si>
  <si>
    <t>xtXUmL8saN81YSPK</t>
  </si>
  <si>
    <t>K2ckxWACv5wHv2wK</t>
  </si>
  <si>
    <t>AYkjw1xAVxSE+sTT</t>
  </si>
  <si>
    <t>qJJJROGDmcjRdygH</t>
  </si>
  <si>
    <t>/HjUYXIxyf/YsxN6</t>
  </si>
  <si>
    <t>ELGfEZERx4VfgY/6</t>
  </si>
  <si>
    <t>k5TQ2r3u0ifMw+0b</t>
  </si>
  <si>
    <t>ExaH/Jeb1skS5roJ</t>
  </si>
  <si>
    <t>divAJdV+S6b7EhGW</t>
  </si>
  <si>
    <t>xkx/HGrVkkuaUJaJ</t>
  </si>
  <si>
    <t>h9cGuBEVzyYV6Lrm</t>
  </si>
  <si>
    <t>SaM5dwTDs0hRFngC</t>
  </si>
  <si>
    <t>OfznslvhpS4W+3r2</t>
  </si>
  <si>
    <t>ph4uQtyBw6hEI4tG</t>
  </si>
  <si>
    <t>vZGIbhY6sTKOVDNR</t>
  </si>
  <si>
    <t>8AOoRvudIrDDYmOx</t>
  </si>
  <si>
    <t>X+5ayNlRARkKv9/7</t>
  </si>
  <si>
    <t>2Cpsk06NmIy4rI1K</t>
  </si>
  <si>
    <t>P4AVe41FmInlVhbU</t>
  </si>
  <si>
    <t>L5BkHRDxltf/C2v0</t>
  </si>
  <si>
    <t>V7429858W+Dvybf6</t>
  </si>
  <si>
    <t>6ThENpZN5dmCEoi7</t>
  </si>
  <si>
    <t>2VlOQkwfnCqDxV5a</t>
  </si>
  <si>
    <t>LGXBmuG6xHp1dfYO</t>
  </si>
  <si>
    <t>4lInH9MBCPr1o9i8</t>
  </si>
  <si>
    <t>LyXQQZvIj0Uyzda2</t>
  </si>
  <si>
    <t>2h1Edw8HuPJLJ4eJ</t>
  </si>
  <si>
    <t>k5ynerSfxdszY776</t>
  </si>
  <si>
    <t>K98LVsj1/3kkBvdn</t>
  </si>
  <si>
    <t>y79qLIAxOkWTb3t9</t>
  </si>
  <si>
    <t>ol4YA77vlM/n5M/z</t>
  </si>
  <si>
    <t>Md9/5pwitRgR78Kb</t>
  </si>
  <si>
    <t>rEAd9pzfWbZw7/hQ</t>
  </si>
  <si>
    <t>w16pWiLVOjtnzdVn</t>
  </si>
  <si>
    <t>4A7TWc+luDyCHkRM</t>
  </si>
  <si>
    <t>3cBbqf0/zGt+EhYH</t>
  </si>
  <si>
    <t>Mv24NqayUIs4cBLW</t>
  </si>
  <si>
    <t>bl+/hSlOSHIGbuzs</t>
  </si>
  <si>
    <t>qcvEu4zs0BBrfBxW</t>
  </si>
  <si>
    <t>Jns9M1Ia/l72q85G</t>
  </si>
  <si>
    <t>Obq+EOKP4cNwv6tH</t>
  </si>
  <si>
    <t>PIHLnqvf11jFdLnL</t>
  </si>
  <si>
    <t>DiJN/8YuPWIub4+N</t>
  </si>
  <si>
    <t>QI1OKgCqhj8jrK6i</t>
  </si>
  <si>
    <t>lOrj387edPygWbmg</t>
  </si>
  <si>
    <t>F9lFs00WXbRt3f0M</t>
  </si>
  <si>
    <t>MuHifma0X5WSsZxo</t>
  </si>
  <si>
    <t>TUTgKF9Gm3fxzBi7</t>
  </si>
  <si>
    <t>11a6+sEOyX5+iiYU</t>
  </si>
  <si>
    <t>u9icAk4tYgyr0Qci</t>
  </si>
  <si>
    <t>DAsTJ+IEh8GteuFS</t>
  </si>
  <si>
    <t>Bk6l2S4sNfvpbe2Q</t>
  </si>
  <si>
    <t>yNwETJW3S+aQf7Jv</t>
  </si>
  <si>
    <t>1qQqpwJjGLrGW3AA</t>
  </si>
  <si>
    <t>yGrWpnFK3rJn1OBr</t>
  </si>
  <si>
    <t>KKiKZUpHLHXw/Ma5</t>
  </si>
  <si>
    <t>t7xGpz0hXL0zqQF6</t>
  </si>
  <si>
    <t>NakJEm/WM/XrlpjT</t>
  </si>
  <si>
    <t>IbCCOS0E5VaD/MYX</t>
  </si>
  <si>
    <t>pyXjGispyuBZ9eBm</t>
  </si>
  <si>
    <t>Mhqp0fqTrezYt3vX</t>
  </si>
  <si>
    <t>rEP9wS6W+RJAaZyR</t>
  </si>
  <si>
    <t>PYynuzNQYwiijzhM</t>
  </si>
  <si>
    <t>eyB4NEaXFSzAojOJ</t>
  </si>
  <si>
    <t>Iudwg265VzOhTdiv</t>
  </si>
  <si>
    <t>04ueNbyqnDjE5MyA</t>
  </si>
  <si>
    <t>sC6xT5cNHCqIySl9</t>
  </si>
  <si>
    <t>2BIdkGc4i3rbeRhG</t>
  </si>
  <si>
    <t>VUTBgvSL9KxzYnhN</t>
  </si>
  <si>
    <t>yMzLke97LLlSsrEg</t>
  </si>
  <si>
    <t>uEnOiLaPucnPYQXd</t>
  </si>
  <si>
    <t>2foltYDhYr5RnhRe</t>
  </si>
  <si>
    <t>IN1yw6LDsISfZ+FY</t>
  </si>
  <si>
    <t>XRn1ANmXBUG4i8MH</t>
  </si>
  <si>
    <t>GtMveL+aPhCup0EB</t>
  </si>
  <si>
    <t>2Qxrt4mEHsFRefCP</t>
  </si>
  <si>
    <t>wQ0/VlDgEr+vp1p0</t>
  </si>
  <si>
    <t>jyszro2/HxcIKW21</t>
  </si>
  <si>
    <t>1Gsm02ztl8LaqIHL</t>
  </si>
  <si>
    <t>23Q5E5pn6T8+w5hQ</t>
  </si>
  <si>
    <t>837ixjLnilUMtmu5</t>
  </si>
  <si>
    <t>d0jG2idKGnqVfghm</t>
  </si>
  <si>
    <t>+zJY5IE/+TaMsoM0</t>
  </si>
  <si>
    <t>k+hzSijfBks5Xw5w</t>
  </si>
  <si>
    <t>FuYD8RBGwfSngmzP</t>
  </si>
  <si>
    <t>zazTJkL3N71OmbKy</t>
  </si>
  <si>
    <t>VYG0zDDkznxPOrNN</t>
  </si>
  <si>
    <t>G0u6NtybXANdzEKv</t>
  </si>
  <si>
    <t>m76DxoQRe1Y7Xa/S</t>
  </si>
  <si>
    <t>/P0qKhQvaBJ7BIca</t>
  </si>
  <si>
    <t>q9/gNYaS2NsKM5Qk</t>
  </si>
  <si>
    <t>JjDY2/AHSLx3AxwH</t>
  </si>
  <si>
    <t>wcUfX1tWWZ6T0Xbn</t>
  </si>
  <si>
    <t>RRqx6/DwiVqgnzkF</t>
  </si>
  <si>
    <t>bD9wVqtsE3cxKaZJ</t>
  </si>
  <si>
    <t>2OhjzyFDsNXBVcvZ</t>
  </si>
  <si>
    <t>hDNB7NHLfOVYrqH1</t>
  </si>
  <si>
    <t>wt+535rCLuOuaZeX</t>
  </si>
  <si>
    <t>NI8EDG+IYb6mE1KC</t>
  </si>
  <si>
    <t>TzgZP/gXj1ekJjOe</t>
  </si>
  <si>
    <t>rXyR5jDxO7FltNEk</t>
  </si>
  <si>
    <t>XBo2uqIUTAGhd2uj</t>
  </si>
  <si>
    <t>CPoNPG6RjUheaJNb</t>
  </si>
  <si>
    <t>XwLnPb+Ko8Tdof4g</t>
  </si>
  <si>
    <t>KwM/+JBvgYFeqOC0</t>
  </si>
  <si>
    <t>SkyG2eoScsgFYhgu</t>
  </si>
  <si>
    <t>5ORG03ef6G28aIcg</t>
  </si>
  <si>
    <t>fucCKeGvOCWpNzxl</t>
  </si>
  <si>
    <t>BJhJO8PwtyEoOdzq</t>
  </si>
  <si>
    <t>LyPzVwr65PF7klFK</t>
  </si>
  <si>
    <t>leRleVfZd76n6HZd</t>
  </si>
  <si>
    <t>fis0JyMlIRE6ODLB</t>
  </si>
  <si>
    <t>PW7YGSavXsbk7db4</t>
  </si>
  <si>
    <t>a9NMylCsQsNVsdJs</t>
  </si>
  <si>
    <t>CSpehgXMk8dy+vJn</t>
  </si>
  <si>
    <t>XN0H+nZFDptMpQmL</t>
  </si>
  <si>
    <t>LPg3ngRD6idfqovt</t>
  </si>
  <si>
    <t>9lI6RIOFfoYY9L6y</t>
  </si>
  <si>
    <t>cMCFblBCqjoMWoWM</t>
  </si>
  <si>
    <t>6Ll7fcULlpE4h6gQ</t>
  </si>
  <si>
    <t>/n0004+tCrU346sk</t>
  </si>
  <si>
    <t>dYhSG5vA73u5cL9E</t>
  </si>
  <si>
    <t>xE37gq8fLusmfjlD</t>
  </si>
  <si>
    <t>GTcGbFLh7Z2pxvDn</t>
  </si>
  <si>
    <t>oesUSzKedhgQMW4S</t>
  </si>
  <si>
    <t>pi0k9Qbp1AW4QKrC</t>
  </si>
  <si>
    <t>xVzKsuYf02hi36F4</t>
  </si>
  <si>
    <t>UTXK5oXTb5ZdU9Dj</t>
  </si>
  <si>
    <t>r4sb9JydQbOpDLAP</t>
  </si>
  <si>
    <t>niZ2FJPeADrwfRRk</t>
  </si>
  <si>
    <t>itJPC3xCnpKWUf6H</t>
  </si>
  <si>
    <t>iEOBukNfIA0HaeJA</t>
  </si>
  <si>
    <t>t/b//UDWCoGLs9YJ</t>
  </si>
  <si>
    <t>IJ6Hz1/uAIxDpslb</t>
  </si>
  <si>
    <t>YS0YC83+iradT03W</t>
  </si>
  <si>
    <t>eqnn7BNQJf/bZWaa</t>
  </si>
  <si>
    <t>yF9+AJg0VApuiuEM</t>
  </si>
  <si>
    <t>VJeAo/1mTswYVZ0W</t>
  </si>
  <si>
    <t>YzZJZRcKjbyDv38j</t>
  </si>
  <si>
    <t>bDuXB4wH/AGu5GsK</t>
  </si>
  <si>
    <t>1V5Nmzk+d351/Ieo</t>
  </si>
  <si>
    <t>6RTlvyjkrzr6Tnfp</t>
  </si>
  <si>
    <t>VXoNjUyP73fLaXsB</t>
  </si>
  <si>
    <t>7Mlk/pWSs5GQaupU</t>
  </si>
  <si>
    <t>RPCmCvRssz9v/4Vr</t>
  </si>
  <si>
    <t>sglxHYrF0vHrZQp2</t>
  </si>
  <si>
    <t>CtIo1da2P1Q9FIW9</t>
  </si>
  <si>
    <t>d+c5NAEY5pPfOZxj</t>
  </si>
  <si>
    <t>IZRp7lp1Tl3rnbqy</t>
  </si>
  <si>
    <t>frQjNFCLY+/5+GcV</t>
  </si>
  <si>
    <t>6xQvkQM20HTcEcso</t>
  </si>
  <si>
    <t>OgL2ckTh/tQqcJR/</t>
  </si>
  <si>
    <t>Gw59dnQb9K+REjIg</t>
  </si>
  <si>
    <t>BXCFssweqO0iVaCP</t>
  </si>
  <si>
    <t>9kO36Drdhc+KOwBW</t>
  </si>
  <si>
    <t>SD8Iw8mB6q42kKpN</t>
  </si>
  <si>
    <t>uodhK2Q9N1Yn4TDd</t>
  </si>
  <si>
    <t>T4Rp/ywXxnvUFYDf</t>
  </si>
  <si>
    <t>FRmXyoxA84hiSTGA</t>
  </si>
  <si>
    <t>LEogW/XrmWPwBTRv</t>
  </si>
  <si>
    <t>hNfw6Nyp6q6/Mt8G</t>
  </si>
  <si>
    <t>PcPHM8lGtt5vZ/El</t>
  </si>
  <si>
    <t>UXCnEEO/KKNtX0nC</t>
  </si>
  <si>
    <t>OpoxKgSHVyXSkluL</t>
  </si>
  <si>
    <t>JkDP4ajzqkd6V2Ez</t>
  </si>
  <si>
    <t>zMljpnqcNP+bQptS</t>
  </si>
  <si>
    <t>AbBYs+ZEj7EvU0to</t>
  </si>
  <si>
    <t>70853DINlxnS2jnV</t>
  </si>
  <si>
    <t>s78lpFZaFHDLJPNl</t>
  </si>
  <si>
    <t>G25wFZYKA+WMrmx6</t>
  </si>
  <si>
    <t>D27+TxSrReuw14Pk</t>
  </si>
  <si>
    <t>MiGLAz3EWOmDvrzQ</t>
  </si>
  <si>
    <t>lWwigJ1g5tY/AyEk</t>
  </si>
  <si>
    <t>hYVHil1K4hnKG6I0</t>
  </si>
  <si>
    <t>O2q0T+WTm6KHsUvc</t>
  </si>
  <si>
    <t>Ki6p27TIJ3Xcx6jo</t>
  </si>
  <si>
    <t>LMIfHDaPSxHsQZTk</t>
  </si>
  <si>
    <t>natY4kQkQTtgSjt1</t>
  </si>
  <si>
    <t>CGUTzGNs79vkk1QE</t>
  </si>
  <si>
    <t>5vPtZxL37uSMP6lq</t>
  </si>
  <si>
    <t>5E86H7y0bUpd13Gd</t>
  </si>
  <si>
    <t>WRIkgOhJniLip3B9</t>
  </si>
  <si>
    <t>Uts7CrOU1oRrXsS/</t>
  </si>
  <si>
    <t>jss5AT6F5DWLLa0j</t>
  </si>
  <si>
    <t>7i6/g3Y//xyqYPU0</t>
  </si>
  <si>
    <t>aBwYoqMlvNh5grzD</t>
  </si>
  <si>
    <t>zgIu9oOJeI7ypi66</t>
  </si>
  <si>
    <t>arm4Fh7bVkLtETDh</t>
  </si>
  <si>
    <t>O97sjIij53ZVLT1k</t>
  </si>
  <si>
    <t>t/79/emjPrd/5ynX</t>
  </si>
  <si>
    <t>Scy+YgXMg62SAt2d</t>
  </si>
  <si>
    <t>J1s7ReDWto+IhgT0</t>
  </si>
  <si>
    <t>7Lo81qH+/bZwHGeF</t>
  </si>
  <si>
    <t>wg9E3Jj4erdwLv1H</t>
  </si>
  <si>
    <t>0fdEfLszzHhIhGct</t>
  </si>
  <si>
    <t>DLg+ldCNO2ar1DXr</t>
  </si>
  <si>
    <t>EdHg7JCL9AeMae6W</t>
  </si>
  <si>
    <t>SFq+I+IbgQOAV4Uj</t>
  </si>
  <si>
    <t>hGuk+fynkabcy6Gk</t>
  </si>
  <si>
    <t>Ju6NHonDSDCauYX9</t>
  </si>
  <si>
    <t>odBEjKYPZc12D/57</t>
  </si>
  <si>
    <t>qy2qKhi1fAQUtghs</t>
  </si>
  <si>
    <t>ZGlOe1zYf8bLE3wI</t>
  </si>
  <si>
    <t>CxWmm83w5BHn6g8k</t>
  </si>
  <si>
    <t>IbuCt2sZmmAWM9If</t>
  </si>
  <si>
    <t>q/Zq92ySLNxCQDIp</t>
  </si>
  <si>
    <t>cAVvKzT4Lc5JU6sG</t>
  </si>
  <si>
    <t>zRUozpILfDtzNoLR</t>
  </si>
  <si>
    <t>KZMJR4A6kGIOrfqG</t>
  </si>
  <si>
    <t>cQTZJ+qYGTE5Tfmd</t>
  </si>
  <si>
    <t>cCXIGyGlzljMYvmQ</t>
  </si>
  <si>
    <t>jwyYcwYTu9d7kPxj</t>
  </si>
  <si>
    <t>El4JYd9bb+IW5S74</t>
  </si>
  <si>
    <t>uY6AEHrtRHVC+V4i</t>
  </si>
  <si>
    <t>XlV+z2OSLVZ0QN15</t>
  </si>
  <si>
    <t>FffAsFj0TrdUhGaK</t>
  </si>
  <si>
    <t>01M9/db0uyLvazW5</t>
  </si>
  <si>
    <t>CNT2z9wU2kHGIcOF</t>
  </si>
  <si>
    <t>pPL8BgOGUG6Rd/cw</t>
  </si>
  <si>
    <t>LJrM5jA3ry+E3J9/</t>
  </si>
  <si>
    <t>J4q2Fnk9j0NbUfWR</t>
  </si>
  <si>
    <t>9xBto2lrDID+ZmJy</t>
  </si>
  <si>
    <t>0qQ0Ddf25HIiolbN</t>
  </si>
  <si>
    <t>HpOXOufvr9WzbHNI</t>
  </si>
  <si>
    <t>A78TBR7HBMY5ktLn</t>
  </si>
  <si>
    <t>WzXCfsug4z2m1Bia</t>
  </si>
  <si>
    <t>WK7U3x0HWDUL0EHy</t>
  </si>
  <si>
    <t>vy28aOvIbprmTLj6</t>
  </si>
  <si>
    <t>gYN2Y7x0rXq8R+FE</t>
  </si>
  <si>
    <t>f2v6robPO0YCva0C</t>
  </si>
  <si>
    <t>obcX6KDJWmOtJFH7</t>
  </si>
  <si>
    <t>PTcy7qCmARXnxMBl</t>
  </si>
  <si>
    <t>mSIT01BLgPNGKmUX</t>
  </si>
  <si>
    <t>FLm3Axg0JCAnqQ7f</t>
  </si>
  <si>
    <t>Vzo3veyUUTA/BW2S</t>
  </si>
  <si>
    <t>yQgHEHM50R9IcmIi</t>
  </si>
  <si>
    <t>VLPQkKI3Ir+nPk2T</t>
  </si>
  <si>
    <t>sZz1DcPa2IF29DuA</t>
  </si>
  <si>
    <t>ojjWalXcZDuRrn5D</t>
  </si>
  <si>
    <t>oL+ROm3gg+Dpi2W1</t>
  </si>
  <si>
    <t>n2Buzx0VzycGxJnc</t>
  </si>
  <si>
    <t>xIb1IJhcI3OdqO7y</t>
  </si>
  <si>
    <t>46vJpbf1ZJRzHjq7</t>
  </si>
  <si>
    <t>9AGowGYtHveY+uRP</t>
  </si>
  <si>
    <t>VXCmFZR07syQ9oJx</t>
  </si>
  <si>
    <t>s74T5ab0yLuKU26R</t>
  </si>
  <si>
    <t>fuxVTlGIWuGNvRKv</t>
  </si>
  <si>
    <t>oAZsQPb9S5X0dbC/</t>
  </si>
  <si>
    <t>WVMaCXSZNj7QCrlR</t>
  </si>
  <si>
    <t>1NZCHVLLHEXCnXW4</t>
  </si>
  <si>
    <t>oovY47PLRrAuDOjc</t>
  </si>
  <si>
    <t>pPGILVUfXYTGYqNr</t>
  </si>
  <si>
    <t>6rskAuma1O502Ik3</t>
  </si>
  <si>
    <t>PXTXN3+zBPDiq7kr</t>
  </si>
  <si>
    <t>3UuOYFeLrGyFHNNe</t>
  </si>
  <si>
    <t>qR0pu9voCrC0INBt</t>
  </si>
  <si>
    <t>dmPCvqY7+W2gOSOP</t>
  </si>
  <si>
    <t>PkSJhjyUgxjK/tD2</t>
  </si>
  <si>
    <t>G44OKsR90Tm5liEO</t>
  </si>
  <si>
    <t>ViWvNLJcRq1iwCOG</t>
  </si>
  <si>
    <t>DOGLEoxU9P9KLz35</t>
  </si>
  <si>
    <t>GOjEH0Opz5y9Y7Pt</t>
  </si>
  <si>
    <t>FZBMyixVoEW4PsCU</t>
  </si>
  <si>
    <t>NzLnMVX4spDYPtuQ</t>
  </si>
  <si>
    <t>4rXDCtvTU86t821S</t>
  </si>
  <si>
    <t>obWvX1thvj50/fb+</t>
  </si>
  <si>
    <t>Z2gycYeJdV2owIdw</t>
  </si>
  <si>
    <t>gf66gI9KUeYmUQcE</t>
  </si>
  <si>
    <t>i4M0QLLAMl98s9xK</t>
  </si>
  <si>
    <t>FubCJQRL0HIuXrlA</t>
  </si>
  <si>
    <t>juGEfJgpI3KDwKn+</t>
  </si>
  <si>
    <t>1QiSz+EcFFu5nU/H</t>
  </si>
  <si>
    <t>lw4wU8kbJY85/A/u</t>
  </si>
  <si>
    <t>mQ3HaTnsHGXWBGea</t>
  </si>
  <si>
    <t>y1vqekmu0XCUKFG/</t>
  </si>
  <si>
    <t>svwgqHb0KKIl26L7</t>
  </si>
  <si>
    <t>BabqMqGh64n8+98Y</t>
  </si>
  <si>
    <t>toR8/DKfq1q+yJit</t>
  </si>
  <si>
    <t>e/2SkpuBLQ3MdB1X</t>
  </si>
  <si>
    <t>kxmxoGswbVBuxR7r</t>
  </si>
  <si>
    <t>6hy1fvMK5kQauwJM</t>
  </si>
  <si>
    <t>zrYMU1QsBaiTk4Oy</t>
  </si>
  <si>
    <t>AjWUqbaNDTCC3+sd</t>
  </si>
  <si>
    <t>aonFxVtqFq4+DIXM</t>
  </si>
  <si>
    <t>f0v55RcRnhSh/zW3</t>
  </si>
  <si>
    <t>bncil6rYy6YH2AaO</t>
  </si>
  <si>
    <t>qB9UeOFY8BRKte3y</t>
  </si>
  <si>
    <t>oZlasumJJ8HyJ5kY</t>
  </si>
  <si>
    <t>OKgqwHGQ2topdDEy</t>
  </si>
  <si>
    <t>9SMSGq3xHCe5btHk</t>
  </si>
  <si>
    <t>VMW1Kjrvz7YcDit4</t>
  </si>
  <si>
    <t>073D/Knn0XyIAY4m</t>
  </si>
  <si>
    <t>Izl4284MbBy8Zdjw</t>
  </si>
  <si>
    <t>2vA/enXHANEOVq7Y</t>
  </si>
  <si>
    <t>0aJ/Ncgi/+ennSUu</t>
  </si>
  <si>
    <t>mMLvtdzzvMnvPRiI</t>
  </si>
  <si>
    <t>v6jAJk9NEvNwLnvf</t>
  </si>
  <si>
    <t>/4kW22nBRrmOhFBz</t>
  </si>
  <si>
    <t>DrpJxESW8RtLMpDH</t>
  </si>
  <si>
    <t>vPHq17If+tViO5vZ</t>
  </si>
  <si>
    <t>QMkYZJI5BOKxfmfD</t>
  </si>
  <si>
    <t>h8UAlx/jtY3XsXSg</t>
  </si>
  <si>
    <t>WbVUJR6iWdo+VRYZ</t>
  </si>
  <si>
    <t>snR6JJ1qspuZE+/0</t>
  </si>
  <si>
    <t>ZnhghdXrWnKcCIhg</t>
  </si>
  <si>
    <t>397oNqlt36bI8Gjw</t>
  </si>
  <si>
    <t>RhL0ougynqkFdUNW</t>
  </si>
  <si>
    <t>r9pb626LxqKqOPuK</t>
  </si>
  <si>
    <t>G+tTfJGBJIxe32+E</t>
  </si>
  <si>
    <t>35q317tbcJhSbt3P</t>
  </si>
  <si>
    <t>oB9JL6xs5N3izHL8</t>
  </si>
  <si>
    <t>DBtNFyJA3/f4sv+p</t>
  </si>
  <si>
    <t>s3YJYaFuS2dwVO/S</t>
  </si>
  <si>
    <t>504+vmkMksNHzB3k</t>
  </si>
  <si>
    <t>X9z0YJdTPwNIwAj+</t>
  </si>
  <si>
    <t>SnWQFLTxKwljFoIN</t>
  </si>
  <si>
    <t>wNOjk6xKc1TPMM2w</t>
  </si>
  <si>
    <t>nb+MUJlMP4SvnnPG</t>
  </si>
  <si>
    <t>aJ92KP7qVEn8OesY</t>
  </si>
  <si>
    <t>0hl6caGX3pQwhjW9</t>
  </si>
  <si>
    <t>B7u6IOrn/2BAK543</t>
  </si>
  <si>
    <t>dZdDaXva5bj8XM+u</t>
  </si>
  <si>
    <t>fszy/kBanad78a31</t>
  </si>
  <si>
    <t>wwY8SA+/98STAFdf</t>
  </si>
  <si>
    <t>MU9n1lCh88IZ1FCc</t>
  </si>
  <si>
    <t>X5BU1Pe+OHVuNN/5</t>
  </si>
  <si>
    <t>DHMfB7BRE3XnGFTS</t>
  </si>
  <si>
    <t>dUuhqixoAAcgu9ME</t>
  </si>
  <si>
    <t>lVFyLcK0SyzZ2933</t>
  </si>
  <si>
    <t>NykD82lcq0WJqso9</t>
  </si>
  <si>
    <t>ffnc2Y27gC45qqzA</t>
  </si>
  <si>
    <t>LUXZO5ljgvgmxqMc</t>
  </si>
  <si>
    <t>24ZLOQKSr9SS/8vR</t>
  </si>
  <si>
    <t>lAxKfxBWIjSZ4QFQ</t>
  </si>
  <si>
    <t>3UYudn6vsTwR6PZ4</t>
  </si>
  <si>
    <t>m2+FVeAH8MCUTtfO</t>
  </si>
  <si>
    <t>69Qqooe54xjvFTOM</t>
  </si>
  <si>
    <t>U5aCeKxP7nzV8FJV</t>
  </si>
  <si>
    <t>xFlMOjXJ9P/4ygLv</t>
  </si>
  <si>
    <t>YF7ta6YgEqvp9JHK</t>
  </si>
  <si>
    <t>qTGXa38mRYASvLVe</t>
  </si>
  <si>
    <t>cycjgedFrxFKsQCX</t>
  </si>
  <si>
    <t>qnfSBWavGDRdgC6e</t>
  </si>
  <si>
    <t>CYO+kgHGDc1P7HEf</t>
  </si>
  <si>
    <t>ypsZqhSFkRQodt7y</t>
  </si>
  <si>
    <t>q7u31GQi93hLY0tx</t>
  </si>
  <si>
    <t>qNWOr73Qa7OhPTMs</t>
  </si>
  <si>
    <t>ecp1QOPKoP45xcu3</t>
  </si>
  <si>
    <t>F7brSubcNHQmAjMc</t>
  </si>
  <si>
    <t>2UpSLtnZe/ka29qp</t>
  </si>
  <si>
    <t>0ObyRWs9Oq5VOWnY</t>
  </si>
  <si>
    <t>1fqZQKAOPOXfcsU0</t>
  </si>
  <si>
    <t>8sqX014Pb1Czix2t</t>
  </si>
  <si>
    <t>dSEEAPumIiq9RJz4</t>
  </si>
  <si>
    <t>M9nvgIuqEB4Cccd3</t>
  </si>
  <si>
    <t>vlMS1vqtyacR7WcY</t>
  </si>
  <si>
    <t>VFD9R3bB+dMtKNNz</t>
  </si>
  <si>
    <t>kHuXNgRB8Ys4vxhD</t>
  </si>
  <si>
    <t>+qBQPzD6j88lmfcO</t>
  </si>
  <si>
    <t>2EOVZwtykO73cgby</t>
  </si>
  <si>
    <t>9HH210jB/gvRKH8W</t>
  </si>
  <si>
    <t>Xt/i3IFvn8IxaAfd</t>
  </si>
  <si>
    <t>BGQ6DqFE1Jjg1wTX</t>
  </si>
  <si>
    <t>VXMyo2Y6AKLsnd+R</t>
  </si>
  <si>
    <t>TFzWx0NyLlPi8s50</t>
  </si>
  <si>
    <t>/e9y9nlmjIdo4j+H</t>
  </si>
  <si>
    <t>5yG/k5RrzlChhPnT</t>
  </si>
  <si>
    <t>ilGCs6S6+OuolkNC</t>
  </si>
  <si>
    <t>ACqpdxbF4PlCPcvP</t>
  </si>
  <si>
    <t>rFER7OGzMm1COlmg</t>
  </si>
  <si>
    <t>AwFQXELO5f6AfKls</t>
  </si>
  <si>
    <t>0YX0VylHlLm92nX3</t>
  </si>
  <si>
    <t>667koDbi89BtOixd</t>
  </si>
  <si>
    <t>kCWgwBJKRGMXOmbA</t>
  </si>
  <si>
    <t>rzQZe2rmuoqWqzOR</t>
  </si>
  <si>
    <t>HB0hzPmt5wu2HnVe</t>
  </si>
  <si>
    <t>EHLuZLvj1IIZ6CW8</t>
  </si>
  <si>
    <t>YMXP8EbuQaZAAKvQ</t>
  </si>
  <si>
    <t>8pSS4m6xjmO81T3Z</t>
  </si>
  <si>
    <t>MHXthCPBvEVkZh4r</t>
  </si>
  <si>
    <t>YVnzSZ243xhGmVW2</t>
  </si>
  <si>
    <t>WNZF+wcdD9I7XktI</t>
  </si>
  <si>
    <t>LUgVogSNQwDEPaMy</t>
  </si>
  <si>
    <t>+064ribyZLrI2CUD</t>
  </si>
  <si>
    <t>a8eRG7BKasRIEdXQ</t>
  </si>
  <si>
    <t>cDcSCDxE4kYS8VP5</t>
  </si>
  <si>
    <t>fNdl3/fuWaMNrsfo</t>
  </si>
  <si>
    <t>WgslT2yuzMPHDHYM</t>
  </si>
  <si>
    <t>UMuauWSkjnjLrTz4</t>
  </si>
  <si>
    <t>ej/15Z61G6flA3jn</t>
  </si>
  <si>
    <t>LuKEglr4hjAPS2Z7</t>
  </si>
  <si>
    <t>teHzFBLhtLUdb0mg</t>
  </si>
  <si>
    <t>qqPUo6tc3BSoMUF/</t>
  </si>
  <si>
    <t>4pwqNE0iNBxOu0Sl</t>
  </si>
  <si>
    <t>zxHggLLtvajxrF6x</t>
  </si>
  <si>
    <t>iQr+eIuu0rmTR8Na</t>
  </si>
  <si>
    <t>A7z4mDpuV5e2vKlJ</t>
  </si>
  <si>
    <t>1gag9TBtEPs+n0Ne</t>
  </si>
  <si>
    <t>DbG01iBqs6yfAxSu</t>
  </si>
  <si>
    <t>ben1NiHbHjdnc/O6</t>
  </si>
  <si>
    <t>7dVHpfpkteDTQ76V</t>
  </si>
  <si>
    <t>3RqNhlmQcZndtu/P</t>
  </si>
  <si>
    <t>r3lxFh+UEBIhvEUJ</t>
  </si>
  <si>
    <t>s2NYypt+luOX/UtV</t>
  </si>
  <si>
    <t>SjQLUJamD6kpDogh</t>
  </si>
  <si>
    <t>kd0xvayMs38tojnK</t>
  </si>
  <si>
    <t>PLif0Xe7nY+v6294</t>
  </si>
  <si>
    <t>WmBAWOELsL7vQ+RC</t>
  </si>
  <si>
    <t>pT58izb0zUmDVaC/</t>
  </si>
  <si>
    <t>QSYGO+Vvlo6dImsW</t>
  </si>
  <si>
    <t>hoAotJlBqVTnKpJ8</t>
  </si>
  <si>
    <t>wXR35M52kw/QeDBZ</t>
  </si>
  <si>
    <t>aYg5GkHvOB/gXBFH</t>
  </si>
  <si>
    <t>209w7S9eROcjPQLu</t>
  </si>
  <si>
    <t>lMUdv0CTM6XJEFu2</t>
  </si>
  <si>
    <t>CB6ua1n/O9lZVFLx</t>
  </si>
  <si>
    <t>c5gbzNxtsNo6rLFg</t>
  </si>
  <si>
    <t>FIQcy9BhXN30VHWa</t>
  </si>
  <si>
    <t>/p/1MJLECV8t3KKr</t>
  </si>
  <si>
    <t>sVV2T1hSj/6Wy+lw</t>
  </si>
  <si>
    <t>XqllmF+ZQ/EvyMf9</t>
  </si>
  <si>
    <t>ipLUqhoRsXafw46M</t>
  </si>
  <si>
    <t>ejjmLU/hoRyZGEeW</t>
  </si>
  <si>
    <t>KvAMSiADzNWMDJAz</t>
  </si>
  <si>
    <t>qGK1Es2qUjeaTDZg</t>
  </si>
  <si>
    <t>PnldsY8EsqbIIXSY</t>
  </si>
  <si>
    <t>5Jm55daBa+NgEJUR</t>
  </si>
  <si>
    <t>i0knnhqqmDeWxGes</t>
  </si>
  <si>
    <t>lxjU6CxZgX8rri7A</t>
  </si>
  <si>
    <t>C3RIZoWizdiqtxef</t>
  </si>
  <si>
    <t>ZgWTMkYxzKcLz2dv</t>
  </si>
  <si>
    <t>/q7ptJKEmn/TS9VU</t>
  </si>
  <si>
    <t>rdrbgCHn8xdBnAuz</t>
  </si>
  <si>
    <t>B2zKJz1emnDj0oBA</t>
  </si>
  <si>
    <t>ToQ71RcfFU7/mxSs</t>
  </si>
  <si>
    <t>VzF6TP/CFdLul+RR</t>
  </si>
  <si>
    <t>1gfVgbPM2KgsEJMz</t>
  </si>
  <si>
    <t>7xxnArIjSA+gwZm7</t>
  </si>
  <si>
    <t>770E6ZVxN3vrDkG+</t>
  </si>
  <si>
    <t>lsjyF+YTy9kObzGv</t>
  </si>
  <si>
    <t>VLM8lgatSi9a8Njy</t>
  </si>
  <si>
    <t>I9xU8JoHMPGQ/wc+</t>
  </si>
  <si>
    <t>W8tlwlmW/KlOTdx0</t>
  </si>
  <si>
    <t>jbKXV297kkFMjcnT</t>
  </si>
  <si>
    <t>kjGB07NaeZxYpy2S</t>
  </si>
  <si>
    <t>Pz0P/sZthRMisblA</t>
  </si>
  <si>
    <t>SyAGzW9obJxkjpd2</t>
  </si>
  <si>
    <t>Z7Q+1mrC0RzMlUBx</t>
  </si>
  <si>
    <t>yHDV1neYZwygkvqX</t>
  </si>
  <si>
    <t>ykybDHIeR9fwLMN9</t>
  </si>
  <si>
    <t>1PY6yeoWbE1RQku+</t>
  </si>
  <si>
    <t>YEVPtlbU2D5FPDTB</t>
  </si>
  <si>
    <t>sUZuV+dGlsN7jaAY</t>
  </si>
  <si>
    <t>mewDbb4l3RDCvURT</t>
  </si>
  <si>
    <t>C050jLejpEx9lCrX</t>
  </si>
  <si>
    <t>evnz1q272xrUebJR</t>
  </si>
  <si>
    <t>dWaI//JkzANiKfl9</t>
  </si>
  <si>
    <t>jGHx1M9Y15ACIvGb</t>
  </si>
  <si>
    <t>GZJfVTvjJ+t0dP89</t>
  </si>
  <si>
    <t>YPuuouJkiBnz0+iw</t>
  </si>
  <si>
    <t>iO2luyQEhmeIoX5M</t>
  </si>
  <si>
    <t>mphiGjc/mmPwGB9g</t>
  </si>
  <si>
    <t>hrxPHhurcSY65sGx</t>
  </si>
  <si>
    <t>wErshR6TxF0qP+9V</t>
  </si>
  <si>
    <t>FpW0V9ho5ONADLxC</t>
  </si>
  <si>
    <t>ANDmT2cKWJYJIPNV</t>
  </si>
  <si>
    <t>rCc9H/g6K0xEaBMS</t>
  </si>
  <si>
    <t>HNjYRxazXVO2eRMq</t>
  </si>
  <si>
    <t>J3cCvZHxTDCfg/VV</t>
  </si>
  <si>
    <t>dKO84C99oouoIhAU</t>
  </si>
  <si>
    <t>xX/D/JLtw9/nyk/r</t>
  </si>
  <si>
    <t>r8kkGqxJITpiNXG8</t>
  </si>
  <si>
    <t>Y5kOIeBnhaoSywJ4</t>
  </si>
  <si>
    <t>FgUkT2Rye1ED4nv/</t>
  </si>
  <si>
    <t>q63Lcq/GICfQg+h3</t>
  </si>
  <si>
    <t>DBZV4PV/dYd0pgAH</t>
  </si>
  <si>
    <t>TTJ7G6brQX0Yeyb8</t>
  </si>
  <si>
    <t>oZChTs5GaPKH9sVQ</t>
  </si>
  <si>
    <t>SyG1ZZlmYUr5vl8R</t>
  </si>
  <si>
    <t>iWa74Q/04ySnMRKS</t>
  </si>
  <si>
    <t>1jc7SMBoeIpVxyiN</t>
  </si>
  <si>
    <t>BcIybaMh3U9/RNgT</t>
  </si>
  <si>
    <t>xPwocOCC/my0oYqK</t>
  </si>
  <si>
    <t>GkINaLGuRer1djCu</t>
  </si>
  <si>
    <t>mXiesvjvKeCnACNY</t>
  </si>
  <si>
    <t>Unit rate (c/¤)</t>
  </si>
  <si>
    <t>Capacity charge (¤/kWp)</t>
  </si>
  <si>
    <t>Standing charge (¤)</t>
  </si>
  <si>
    <t>Cost name</t>
  </si>
  <si>
    <t>Fixed cost (¤)</t>
  </si>
  <si>
    <t>Capacity cost (¤/kWp)</t>
  </si>
  <si>
    <t>Operating cost (¤/kWp.yr)</t>
  </si>
  <si>
    <t>Tank factor</t>
  </si>
  <si>
    <t>CO₂ (g/kWh)</t>
  </si>
  <si>
    <t>PM₂₅ (mg/kWh)</t>
  </si>
  <si>
    <t>NOₓ (mg/kWh)</t>
  </si>
  <si>
    <t>Gas CH</t>
  </si>
  <si>
    <t>Fixed cost</t>
  </si>
  <si>
    <t>Cost / m2</t>
  </si>
  <si>
    <t>Maximum reduction %</t>
  </si>
  <si>
    <t>Maximum area %</t>
  </si>
  <si>
    <t>Surface</t>
  </si>
  <si>
    <t>NB (mm)</t>
  </si>
  <si>
    <t>Losses (kWh/m.yr)</t>
  </si>
  <si>
    <t>Pipe cost (¤/m)</t>
  </si>
  <si>
    <t>Soft (¤/m)</t>
  </si>
  <si>
    <t>Hard (¤/m)</t>
  </si>
  <si>
    <t>Annualize</t>
  </si>
  <si>
    <t>Recur</t>
  </si>
  <si>
    <t>Period (years)</t>
  </si>
  <si>
    <t>Rate (%)</t>
  </si>
  <si>
    <t>Parameter</t>
  </si>
  <si>
    <t>Value</t>
  </si>
  <si>
    <t>Medium</t>
  </si>
  <si>
    <t>hot-water</t>
  </si>
  <si>
    <t>Flow temperature</t>
  </si>
  <si>
    <t>Return temperature</t>
  </si>
  <si>
    <t>Ground temperature</t>
  </si>
  <si>
    <t>Pumping overhead</t>
  </si>
  <si>
    <t>Pumping cost/kWh</t>
  </si>
  <si>
    <t>Default civil cost</t>
  </si>
  <si>
    <t>Hard</t>
  </si>
  <si>
    <t>CO₂ limit</t>
  </si>
  <si>
    <t>none</t>
  </si>
  <si>
    <t>PM₂₅ limit</t>
  </si>
  <si>
    <t>NOₓ limit</t>
  </si>
  <si>
    <t>Objective</t>
  </si>
  <si>
    <t>network</t>
  </si>
  <si>
    <t>Consider alternative systems</t>
  </si>
  <si>
    <t>Consider insulation</t>
  </si>
  <si>
    <t>NPV Term</t>
  </si>
  <si>
    <t>NPV Rate</t>
  </si>
  <si>
    <t>Loan Term</t>
  </si>
  <si>
    <t>Loan Rate</t>
  </si>
  <si>
    <t>MIP Gap</t>
  </si>
  <si>
    <t>Param Gap</t>
  </si>
  <si>
    <t>Max runtime</t>
  </si>
  <si>
    <t>Max supplies</t>
  </si>
  <si>
    <t>unlimited</t>
  </si>
  <si>
    <t>Item</t>
  </si>
  <si>
    <t>Capital cost (¤)</t>
  </si>
  <si>
    <t>Operating cost (¤)</t>
  </si>
  <si>
    <t>Operating revenue (¤)</t>
  </si>
  <si>
    <t>EC (c/kWh)</t>
  </si>
  <si>
    <t>NPV (¤)</t>
  </si>
  <si>
    <t>Pipework</t>
  </si>
  <si>
    <t>Heat supply</t>
  </si>
  <si>
    <t>Demands</t>
  </si>
  <si>
    <t>Emissions</t>
  </si>
  <si>
    <t>Network</t>
  </si>
  <si>
    <t>Individual Systems</t>
  </si>
  <si>
    <t>Insulation</t>
  </si>
  <si>
    <t>Whole system</t>
  </si>
  <si>
    <t>Lifetime</t>
  </si>
  <si>
    <t>Fuel</t>
  </si>
  <si>
    <t>Capacity</t>
  </si>
  <si>
    <t>CHP?</t>
  </si>
  <si>
    <t>Heat Efficiency</t>
  </si>
  <si>
    <t>Power Efficiency</t>
  </si>
  <si>
    <t>Fixed Capex</t>
  </si>
  <si>
    <t>Capex/kWp</t>
  </si>
  <si>
    <t>Capex/kWh</t>
  </si>
  <si>
    <t>Fixed Opex</t>
  </si>
  <si>
    <t>Opex/kWp</t>
  </si>
  <si>
    <t>Opex/kWh</t>
  </si>
  <si>
    <t>Substation</t>
  </si>
  <si>
    <t>Build?</t>
  </si>
  <si>
    <t>Built capacity</t>
  </si>
  <si>
    <t>Output kWh/yr</t>
  </si>
  <si>
    <t>Lifetime cost</t>
  </si>
  <si>
    <t>Present cost</t>
  </si>
  <si>
    <t>Total cost</t>
  </si>
  <si>
    <t>Operating cost Annual cost</t>
  </si>
  <si>
    <t>Fuel cost Annual cost</t>
  </si>
  <si>
    <t>Grid revenue Annual cost</t>
  </si>
  <si>
    <t>Operating cost Present cost</t>
  </si>
  <si>
    <t>Fuel cost Present cost</t>
  </si>
  <si>
    <t>Grid revenue Present cost</t>
  </si>
  <si>
    <t>Operating cost Total cost</t>
  </si>
  <si>
    <t>Fuel cost Total cost</t>
  </si>
  <si>
    <t>Grid revenue Total cost</t>
  </si>
  <si>
    <t>CO₂ Annual cost</t>
  </si>
  <si>
    <t>NOₓ Annual cost</t>
  </si>
  <si>
    <t>PM₂₅ Annual cost</t>
  </si>
  <si>
    <t>CO₂ Present cost</t>
  </si>
  <si>
    <t>NOₓ Present cost</t>
  </si>
  <si>
    <t>PM₂₅ Present cost</t>
  </si>
  <si>
    <t>CO₂ Total cost</t>
  </si>
  <si>
    <t>NOₓ Total cost</t>
  </si>
  <si>
    <t>PM₂₅ Total cost</t>
  </si>
  <si>
    <t>CO₂ Annual emission</t>
  </si>
  <si>
    <t>NOₓ Annual emission</t>
  </si>
  <si>
    <t>PM₂₅ Annual emission</t>
  </si>
  <si>
    <t>CO₂ Total emission</t>
  </si>
  <si>
    <t>NOₓ Total emission</t>
  </si>
  <si>
    <t>PM₂₅ Total emission</t>
  </si>
  <si>
    <t>Gas boiler</t>
  </si>
  <si>
    <t>Natural gas</t>
  </si>
  <si>
    <t>Gas CHP</t>
  </si>
  <si>
    <t>A substation</t>
  </si>
  <si>
    <t>Heat pump</t>
  </si>
  <si>
    <t>Electricity</t>
  </si>
  <si>
    <t>Capacity (kWh)</t>
  </si>
  <si>
    <t>Capacity (kWp)</t>
  </si>
  <si>
    <t>Efficiency</t>
  </si>
  <si>
    <t>Build capacity (kWh)</t>
  </si>
  <si>
    <t>Build capacity (kWp)</t>
  </si>
  <si>
    <t>Storage</t>
  </si>
  <si>
    <t>Headroom (kWp)</t>
  </si>
  <si>
    <t>Alpha</t>
  </si>
  <si>
    <t>Divisions</t>
  </si>
  <si>
    <t>Frequency</t>
  </si>
  <si>
    <t>Normal weekday</t>
  </si>
  <si>
    <t>Normal weekend</t>
  </si>
  <si>
    <t>Winter weekday</t>
  </si>
  <si>
    <t>Winter weekend</t>
  </si>
  <si>
    <t>Peak day</t>
  </si>
  <si>
    <t>Day type</t>
  </si>
  <si>
    <t>Interval</t>
  </si>
  <si>
    <t>Grid offer</t>
  </si>
  <si>
    <t>Fuel: Electricity price</t>
  </si>
  <si>
    <t>Fuel: Electricity CO₂</t>
  </si>
  <si>
    <t>Fuel: Electricity NOₓ</t>
  </si>
  <si>
    <t>Fuel: Electricity PM₂₅</t>
  </si>
  <si>
    <t>Fuel: Natural gas price</t>
  </si>
  <si>
    <t>Fuel: Natural gas CO₂</t>
  </si>
  <si>
    <t>Fuel: Natural gas NOₓ</t>
  </si>
  <si>
    <t>Fuel: Natural gas PM₂₅</t>
  </si>
  <si>
    <t>Profile: Residential</t>
  </si>
  <si>
    <t>Profile: Commercial</t>
  </si>
  <si>
    <t>Profile: Uniform</t>
  </si>
  <si>
    <t>Substation: A substation</t>
  </si>
  <si>
    <t>Heat load</t>
  </si>
  <si>
    <t>Gas boiler fuel input</t>
  </si>
  <si>
    <t>Gas boiler heat output</t>
  </si>
  <si>
    <t>Heat pump fuel input</t>
  </si>
  <si>
    <t>Heat pump heat output</t>
  </si>
  <si>
    <t>Storage heat input</t>
  </si>
  <si>
    <t>Storage heat output</t>
  </si>
  <si>
    <t>Curtailment</t>
  </si>
  <si>
    <t>Accounting Period (years)</t>
  </si>
  <si>
    <t>Discount Rate</t>
  </si>
  <si>
    <t>Curtailment Cost (¤/kWh)</t>
  </si>
  <si>
    <t>Can Dump Heat</t>
  </si>
  <si>
    <t>Time Limit (hours)</t>
  </si>
  <si>
    <t>Default profile</t>
  </si>
  <si>
    <t>wkt_geom</t>
  </si>
  <si>
    <t>id</t>
  </si>
  <si>
    <t>candidate/user-fields Category</t>
  </si>
  <si>
    <t>solution/diameter-mm</t>
  </si>
  <si>
    <t>solution/diversity</t>
  </si>
  <si>
    <t>path/end</t>
  </si>
  <si>
    <t>solution/included</t>
  </si>
  <si>
    <t>path/length</t>
  </si>
  <si>
    <t>candidate/user-fields Name</t>
  </si>
  <si>
    <t>solution/capacity-kw</t>
  </si>
  <si>
    <t>candidate/id</t>
  </si>
  <si>
    <t>path/start</t>
  </si>
  <si>
    <t>solution/max-capacity-kw</t>
  </si>
  <si>
    <t>LineString (8.5683833834423897 53.18211141730159852, 8.56842902999498079 53.18210678500030042)</t>
  </si>
  <si>
    <t>BgCUliD8+Oh/wUi8</t>
  </si>
  <si>
    <t>true</t>
  </si>
  <si>
    <t>n3qT6OedrhIs+YCN</t>
  </si>
  <si>
    <t>LineString (8.57832637088912087 53.1848373831985981, 8.57796288373413951 53.18475930328600043)</t>
  </si>
  <si>
    <t>0.64</t>
  </si>
  <si>
    <t>R4PYyZ2ZWqmaOXUh</t>
  </si>
  <si>
    <t>PPQXGUzjogQwJetj</t>
  </si>
  <si>
    <t>LineString (8.58978010000000047 53.18015780000000348, 8.58973650000000077 53.18012319999999704)</t>
  </si>
  <si>
    <t>FXLVI5M9dhX4thNo</t>
  </si>
  <si>
    <t>8LjI7VHOIF0w4Xlx</t>
  </si>
  <si>
    <t>LineString (8.57909544417369041 53.18453191174410222, 8.5790862000077901 53.18446066003439654)</t>
  </si>
  <si>
    <t>Mzk5cU3boTlV0evo</t>
  </si>
  <si>
    <t>c9h5nzQ17qBObuti</t>
  </si>
  <si>
    <t>LineString (8.56691821861901914 53.1849882025099987, 8.56698180000000065 53.18503220000000198, 8.56703489999999945 53.18506049999999874)</t>
  </si>
  <si>
    <t>0.72</t>
  </si>
  <si>
    <t>XbWpTl5LBc0tPk1q</t>
  </si>
  <si>
    <t>YKHmMREs5BplJloB</t>
  </si>
  <si>
    <t>LineString (8.57042663948013939 53.18419992039689959, 8.57033628773126033 53.18420251371450291)</t>
  </si>
  <si>
    <t>0.62</t>
  </si>
  <si>
    <t>abMdWOlfdk/6Jijp</t>
  </si>
  <si>
    <t>qJfhLZUTOvff4MLT</t>
  </si>
  <si>
    <t>LineString (8.56537987762354014 53.18305136607450123, 8.56535642497398086 53.18305183000160241)</t>
  </si>
  <si>
    <t>LJmkUbOKxz1vzbBE</t>
  </si>
  <si>
    <t>sQhUpLKkUkTGpEFy</t>
  </si>
  <si>
    <t>LineString (8.57774026550882063 53.18471148244489655, 8.57748506298531055 53.18465666149619864)</t>
  </si>
  <si>
    <t>uWdg5X6TCSOGC+FC</t>
  </si>
  <si>
    <t>bwroAwYxDAaQg3Qd</t>
  </si>
  <si>
    <t>LineString (8.5759521640444607 53.18146130063060184, 8.57607639940779087 53.18146231859429918)</t>
  </si>
  <si>
    <t>3hYIW2Cw5pkOoaAc</t>
  </si>
  <si>
    <t>yG/MjJSdRpxAf3Pi</t>
  </si>
  <si>
    <t>LineString (8.57276120000000041 53.18202680000000271, 8.57273280000000071 53.18198730000000296)</t>
  </si>
  <si>
    <t>FgnJY0VWSE9Ke5nl</t>
  </si>
  <si>
    <t>73TxO6Rl8IWUpgbT</t>
  </si>
  <si>
    <t>LineString (8.5791472916676792 53.18452948455450269, 8.57909544417369041 53.18453191174410222)</t>
  </si>
  <si>
    <t>vMgZ10hrk6wXGPfB</t>
  </si>
  <si>
    <t>LineString (8.56144190000000016 53.18230489999999833, 8.56162869999999998 53.18234790000000345)</t>
  </si>
  <si>
    <t>VVl8Y67inRRUAzbv</t>
  </si>
  <si>
    <t>oz1HNVXce+czfC/9</t>
  </si>
  <si>
    <t>LineString (8.56431624952461057 53.18470742439370014, 8.56438520000000025 53.18488659999999868)</t>
  </si>
  <si>
    <t>0.81</t>
  </si>
  <si>
    <t>bth6oCoTCGsj0mhZ</t>
  </si>
  <si>
    <t>4J76g4TSw+QLRnLO</t>
  </si>
  <si>
    <t>LineString (8.56411220187752953 53.18409533895749775, 8.56422540999083992 53.18411649000049835)</t>
  </si>
  <si>
    <t>f4WQSo52wQOI4Q4e</t>
  </si>
  <si>
    <t>TXWmHT8YX2K1Vy+z</t>
  </si>
  <si>
    <t>LineString (8.5821140612428195 53.18234418607809744, 8.58214239992802952 53.18232484002479765)</t>
  </si>
  <si>
    <t>GHnOXcOUExdyPlh/</t>
  </si>
  <si>
    <t>DlXBzF7GLpHsjRtT</t>
  </si>
  <si>
    <t>LineString (8.5707126790583601 53.1821204942916026, 8.57070780500298035 53.18209020000829668)</t>
  </si>
  <si>
    <t>D3hA6/liSg9+DaRi</t>
  </si>
  <si>
    <t>GZMN7utmP/BmIviE</t>
  </si>
  <si>
    <t>LineString (8.5717528999999999 53.18124678000000216, 8.5717435879830628 53.18133457867759262)</t>
  </si>
  <si>
    <t>n1undk7f/oM/pCkx</t>
  </si>
  <si>
    <t>uPnxamrlVy9fBm89</t>
  </si>
  <si>
    <t>LineString (8.57151390573958949 53.18205935800269657, 8.57152683001040927 53.18211771501989915)</t>
  </si>
  <si>
    <t>j0pSLgb9UoPuq2HR</t>
  </si>
  <si>
    <t>uJ7fGzRzxBPHEiA7</t>
  </si>
  <si>
    <t>LineString (8.56412730000000089 53.1827810999999997, 8.56430480000000038 53.1830512000000013)</t>
  </si>
  <si>
    <t>wXxLedXZISfs2ABF</t>
  </si>
  <si>
    <t>false</t>
  </si>
  <si>
    <t>BsW8DBluZvc5SXQe</t>
  </si>
  <si>
    <t>LineString (8.57711946666280056 53.18200682456009787, 8.57701545999379 53.18203780000099812)</t>
  </si>
  <si>
    <t>mRIV9QFMfzlgdvLY</t>
  </si>
  <si>
    <t>Uaf0z0VlxzptEqVx</t>
  </si>
  <si>
    <t>LineString (8.57251429999999992 53.18459289999999839, 8.57251148862039081 53.18455665685429778)</t>
  </si>
  <si>
    <t>VDzOr9OJvEMEXNCw</t>
  </si>
  <si>
    <t>C11SQBuQgviKpPSJ</t>
  </si>
  <si>
    <t>LineString (8.56633474885119028 53.18398612057850272, 8.56621336011025925 53.18397376739270044)</t>
  </si>
  <si>
    <t>0.63</t>
  </si>
  <si>
    <t>VqDu0N+PdNrL0C2u</t>
  </si>
  <si>
    <t>aWwL9aXB+/uY3dxl</t>
  </si>
  <si>
    <t>LineString (8.57765769999999961 53.18530290000000349, 8.57742840000000051 53.18519100000000321, 8.57721649269577036 53.18514179508559891)</t>
  </si>
  <si>
    <t>hb8w2VMhHiGCYok5</t>
  </si>
  <si>
    <t>cChMZ4/s/1yF6Cil</t>
  </si>
  <si>
    <t>LineString (8.57244318743033062 53.18351386445169737, 8.57244060978884015 53.18350106220359663)</t>
  </si>
  <si>
    <t>7Ir6ITChfiN0o+1y</t>
  </si>
  <si>
    <t>1ex/MdnVqFsiY2DZ</t>
  </si>
  <si>
    <t>LineString (8.57270439999999923 53.1862591000000009, 8.57249768169496029 53.1862524824942966)</t>
  </si>
  <si>
    <t>dQQ0kkwwlpOIGltS</t>
  </si>
  <si>
    <t>Mx60Wk0B6kN+hLZT</t>
  </si>
  <si>
    <t>LineString (8.57480046719016009 53.18541011733640289, 8.57476227999667984 53.18548036500310161)</t>
  </si>
  <si>
    <t>e1ZR+HPJo9dYyjEa</t>
  </si>
  <si>
    <t>omrRpeLUzdNuyrHB</t>
  </si>
  <si>
    <t>LineString (8.5779595999999998 53.18084029999999984, 8.57822670000000009 53.1807348000000033, 8.57825019999999938 53.18072540000000004, 8.57830440000000038 53.18070329999999757, 8.57848569999999988 53.18064760000000035, 8.57869570000000081 53.18058969999999874)</t>
  </si>
  <si>
    <t>mFwZZWXHM8Yd9W1B</t>
  </si>
  <si>
    <t>wgYr3OJnPvRV143y</t>
  </si>
  <si>
    <t>LineString (8.58995129999999918 53.17931690000000344, 8.58995129999999918 53.17931690000000344, 8.58977130000000066 53.17936019999999786, 8.58956240000000015 53.17943249999999722, 8.58944800000000086 53.17956680000000347)</t>
  </si>
  <si>
    <t>kS5HL7+6ihxDLhLy</t>
  </si>
  <si>
    <t>FwJBqJw15S0Sp5gV</t>
  </si>
  <si>
    <t>LineString (8.57510381079679007 53.18546961492670277, 8.57506577499665035 53.18553958500309875)</t>
  </si>
  <si>
    <t>O5b2/QQq7qUM3rWv</t>
  </si>
  <si>
    <t>ocgQl/pfdnepXIoQ</t>
  </si>
  <si>
    <t>LineString (8.57713878504213056 53.1855485883563972, 8.5771563000000004 53.18553820000000343, 8.5774232147568803 53.18541294122709928)</t>
  </si>
  <si>
    <t>lDrBvh8sdTlo8h2m</t>
  </si>
  <si>
    <t>gt8ayEPKDH5iRLZ7</t>
  </si>
  <si>
    <t>LineString (8.57745106504619059 53.18354247496859699, 8.57744014999464 53.18360413001320097)</t>
  </si>
  <si>
    <t>VL5IeMp9gHfldf3S</t>
  </si>
  <si>
    <t>LineString (8.57269497094331001 53.18601534121550145, 8.57268851251333075 53.1859576780376031)</t>
  </si>
  <si>
    <t>0.66</t>
  </si>
  <si>
    <t>hDE0YA8CPc47IhvZ</t>
  </si>
  <si>
    <t>55GQRCe1oHrHFXwI</t>
  </si>
  <si>
    <t>LineString (8.56654735876382034 53.1849101164074014, 8.56653657000028979 53.18504788501890346)</t>
  </si>
  <si>
    <t>bmmp0HY7xDJ1BRAX</t>
  </si>
  <si>
    <t>IVxbHJc2OYOP9Eb1</t>
  </si>
  <si>
    <t>LineString (8.56264700000000012 53.18324439999999953, 8.56265860000000067 53.18328199999999839, 8.5626932 53.18339499999999731, 8.56273889999999049 53.18349160000000353, 8.56278909999999982 53.18355999999999995, 8.56281826528141998 53.18358736291030198)</t>
  </si>
  <si>
    <t>0.75</t>
  </si>
  <si>
    <t>sHst7W5wH60V7M/V</t>
  </si>
  <si>
    <t>493+2m8RrdP19J+k</t>
  </si>
  <si>
    <t>LineString (8.57663819421517992 53.18150063650340087, 8.57661129999999083 53.18146670000000142)</t>
  </si>
  <si>
    <t>1DJWmq3QPhbtsKSi</t>
  </si>
  <si>
    <t>Mptp0F51Q0BtKmXI</t>
  </si>
  <si>
    <t>LineString (8.57889139527929068 53.18524674429819754, 8.57889692999881959 53.1852257550030032)</t>
  </si>
  <si>
    <t>5zo7y3aNc1mqrjtA</t>
  </si>
  <si>
    <t>iWrpo0zC72tg1hNl</t>
  </si>
  <si>
    <t>LineString (8.57167535251833002 53.18504081505759729, 8.57164795502126964 53.18501220501060089)</t>
  </si>
  <si>
    <t>RKLmf6m99I+pau/8</t>
  </si>
  <si>
    <t>l5wck2J2nbx8KmbF</t>
  </si>
  <si>
    <t>LineString (8.56537912890225073 53.18377909930529768, 8.56538007109868005 53.18361105554780011)</t>
  </si>
  <si>
    <t>hnaXa1Tq/ki+L3My</t>
  </si>
  <si>
    <t>3ofoVXiPf4bsDE1W</t>
  </si>
  <si>
    <t>LineString (8.5706002535926693 53.18212702170300332, 8.57059552000693969 53.18209760001929709)</t>
  </si>
  <si>
    <t>rK14cMxkJgMNrdRq</t>
  </si>
  <si>
    <t>zrAsQkuT9Eq8cgMK</t>
  </si>
  <si>
    <t>LineString (8.57078414048836912 53.18299204319829698, 8.57082680000000074 53.18297739999999862, 8.57088880000000053 53.18296689999999671, 8.5709420000000005 53.1829747000000026, 8.57099347846205006 53.18298662507879726)</t>
  </si>
  <si>
    <t>BnQWvtH3gHKDAze0</t>
  </si>
  <si>
    <t>2upr1nz4STAwcbLq</t>
  </si>
  <si>
    <t>LineString (8.57013174652150944 53.18117445434199908, 8.57009941501726935 53.18129735001139835)</t>
  </si>
  <si>
    <t>Q5Yts8JHP/004CCr</t>
  </si>
  <si>
    <t>lhWwt+6IuYz1JtoW</t>
  </si>
  <si>
    <t>LineString (8.56767011461360006 53.18579572713969839, 8.5676610200042802 53.18574060501229894)</t>
  </si>
  <si>
    <t>lHl7JNw+IMlOtKTp</t>
  </si>
  <si>
    <t>NLtsOjdB1SAU+Vtk</t>
  </si>
  <si>
    <t>LineString (8.57157606752728007 53.1840996035066027, 8.57137709999999942 53.18411950000000132)</t>
  </si>
  <si>
    <t>NzfjOILns5rNckms</t>
  </si>
  <si>
    <t>kN03ybwmFWo28pP6</t>
  </si>
  <si>
    <t>LineString (8.57552289999999928 53.17820499999999839, 8.57520730000000064 53.1778753999999978)</t>
  </si>
  <si>
    <t>Z1agI4YR/4w5O+wT</t>
  </si>
  <si>
    <t>DiYZe79MQRNUEyHo</t>
  </si>
  <si>
    <t>LineString (8.57608519599549979 53.18569455976800242, 8.57602770998659913 53.1857627100092003)</t>
  </si>
  <si>
    <t>jbMnzqWCPAoSfYR+</t>
  </si>
  <si>
    <t>g6y9lk7f8j2F17kJ</t>
  </si>
  <si>
    <t>LineString (8.57527356433966936 53.18177750033819962, 8.57554840000000063 53.18174640000000153)</t>
  </si>
  <si>
    <t>0FFb6OrrOV0OKOGG</t>
  </si>
  <si>
    <t>mD9CU58UlUBSE309</t>
  </si>
  <si>
    <t>LineString (8.57837306316421078 53.1828153763748972, 8.57837715499331921 53.18277504502550102)</t>
  </si>
  <si>
    <t>VTMRT0T2Juslmhj5</t>
  </si>
  <si>
    <t>RVfggaHK+9iuG6CS</t>
  </si>
  <si>
    <t>LineString (8.56979965457733961 53.18114422872609737, 8.56992999999999938 53.18115530000000035, 8.57013174652150944 53.18117445434199908)</t>
  </si>
  <si>
    <t>Q913jWOyNxs5FXhE</t>
  </si>
  <si>
    <t>LineString (8.57463478824218051 53.18243884927159826, 8.57459222742422078 53.18242686352620296)</t>
  </si>
  <si>
    <t>0.65</t>
  </si>
  <si>
    <t>WT+oHN5FVt+XfZOB</t>
  </si>
  <si>
    <t>J36ZCHPHbXr5HCF2</t>
  </si>
  <si>
    <t>LineString (8.56911933396430925 53.1841794440924005, 8.56913454499676064 53.18405646001640008)</t>
  </si>
  <si>
    <t>jxn/JLhB1Fgrab+9</t>
  </si>
  <si>
    <t>dKXTj+gzTx5trBRw</t>
  </si>
  <si>
    <t>LineString (8.56872710000000026 53.18004140000000035, 8.56883007965071997 53.18000919006200178)</t>
  </si>
  <si>
    <t>j93/g1Vhk9p6ijhj</t>
  </si>
  <si>
    <t>mbgrYiDsxGYFFeJt</t>
  </si>
  <si>
    <t>LineString (8.57787896492028956 53.1815990198834001, 8.57781001999362047 53.18171451500489866)</t>
  </si>
  <si>
    <t>K3zjFXetufjXFoIc</t>
  </si>
  <si>
    <t>DFAyHxKxc5sP8XCM</t>
  </si>
  <si>
    <t>LineString (8.56921840000000046 53.18427429999999845, 8.56921840000000046 53.18427429999999845, 8.56924120000000045 53.18431530000000151, 8.56931649999999934 53.18440350000000194, 8.56934092792769952 53.18443544088530217)</t>
  </si>
  <si>
    <t>hfoaHvK1uFSRV/dR</t>
  </si>
  <si>
    <t>G/4c3wPetz/4XIXp</t>
  </si>
  <si>
    <t>LineString (8.57058269702836029 53.18419379711939854, 8.57057029501818946 53.18413741002149919)</t>
  </si>
  <si>
    <t>EGIZhlgpgz9/FYSX</t>
  </si>
  <si>
    <t>I2ljZAV3u6aAPKZ2</t>
  </si>
  <si>
    <t>LineString (8.57212340000000061 53.1862404999999967, 8.57102659999999972 53.18621259999999751)</t>
  </si>
  <si>
    <t>6oVGxl64OYHHw8rC</t>
  </si>
  <si>
    <t>tSASf8lLLIjpX4Xo</t>
  </si>
  <si>
    <t>LineString (8.57548151585664087 53.18302769213210013, 8.57562834499591986 53.18301132000019749)</t>
  </si>
  <si>
    <t>lVPfnLn6sGW3hqF5</t>
  </si>
  <si>
    <t>kzvJc/HJKIfFyHN3</t>
  </si>
  <si>
    <t>LineString (8.5732009125339097 53.1852281864159977, 8.57326665234105079 53.18522850275930125)</t>
  </si>
  <si>
    <t>88kPjijEuoBVbU1o</t>
  </si>
  <si>
    <t>EDQAr0ZR1ubZ/mzn</t>
  </si>
  <si>
    <t>LineString (8.56888972129750925 53.18506496373009895, 8.56888658000169912 53.18498741001990027)</t>
  </si>
  <si>
    <t>5HNDHoaavbcJ5rfm</t>
  </si>
  <si>
    <t>NUV9wWFboB5dgyqh</t>
  </si>
  <si>
    <t>LineString (8.56758984009847069 53.18508238148859846, 8.56802201147704068 53.18507702817129967)</t>
  </si>
  <si>
    <t>DTbV9hpe3Ubjs643</t>
  </si>
  <si>
    <t>0+TNNm5f7tyw2KKK</t>
  </si>
  <si>
    <t>LineString (8.56721172396973074 53.18650356826039882, 8.56719084000608078 53.18644064001419736)</t>
  </si>
  <si>
    <t>aKVY4lVg6LlYT/0z</t>
  </si>
  <si>
    <t>6LDC9zEeuE5F6f7D</t>
  </si>
  <si>
    <t>LineString (8.57765769999999961 53.18530290000000349, 8.57784929686537012 53.18520813930660296)</t>
  </si>
  <si>
    <t>cVgELeZslpXjvPYb</t>
  </si>
  <si>
    <t>LineString (8.57241863833503004 53.18339193733199721, 8.57234317499204046 53.18339742000039649)</t>
  </si>
  <si>
    <t>FYY22OyClHW9d4eK</t>
  </si>
  <si>
    <t>nnDbPCsY8sCMrN+4</t>
  </si>
  <si>
    <t>LineString (8.58435270000000017 53.18143380000000064, 8.58449479999999987 53.18137020000000348)</t>
  </si>
  <si>
    <t>0.68</t>
  </si>
  <si>
    <t>VOzf6W+NJdyrchp6</t>
  </si>
  <si>
    <t>GCxGXBqsMvDkStHM</t>
  </si>
  <si>
    <t>LineString (8.57826359999999966 53.18144300000000158, 8.57815620000000045 53.1812139999999971)</t>
  </si>
  <si>
    <t>neXnhGmWfyLXwSHs</t>
  </si>
  <si>
    <t>W0VLPnWyYhHWvURQ</t>
  </si>
  <si>
    <t>LineString (8.57397183340120961 53.18225173477760137, 8.57387333423594988 53.18223300284609678)</t>
  </si>
  <si>
    <t>v2xNgTJjzX9Lp12y</t>
  </si>
  <si>
    <t>b62In+yQqamIjJuI</t>
  </si>
  <si>
    <t>LineString (8.56788271657308087 53.18236271439339902, 8.56788889236917939 53.18237858265130313)</t>
  </si>
  <si>
    <t>RTTgex6qg5ftSp4H</t>
  </si>
  <si>
    <t>b/JPcx9pMw97sl1U</t>
  </si>
  <si>
    <t>LineString (8.57764470000000046 53.1815568999999968, 8.57766649999999942 53.18151670000000308, 8.57769099999999973 53.18144470000000013, 8.57770909999999986 53.1814070000000001, 8.57771110000000014 53.18137240000000077, 8.5777031000000008 53.18134270000000186, 8.57770440000000001 53.18132820000000294, 8.57770979999999916 53.18131580000000014, 8.57772660000000009 53.18130250000000103, 8.57775469999999984 53.18128839999999968, 8.57777549999999955 53.18128360000000043, 8.57779599999999931 53.18128269999999702, 8.57781209999999916 53.1812831000000017, 8.5778452000000005 53.18127520000000175, 8.57792839999999934 53.18125909999999834, 8.57798470000000002 53.18124699999999905, 8.57802359999999986 53.18123899999999793, 8.57815620000000045 53.1812139999999971)</t>
  </si>
  <si>
    <t>/EZ0nPNWRnKzgD//</t>
  </si>
  <si>
    <t>LineString (8.58435270000000017 53.18143380000000064, 8.58384749999999919 53.18111079999999902)</t>
  </si>
  <si>
    <t>SODZP4gP/ufuFcU2</t>
  </si>
  <si>
    <t>LineString (8.5757417177127806 53.18428889023810058, 8.57567109999999921 53.18427410000000322, 8.57554460000000063 53.18426960000000037, 8.57544554889495991 53.18427707525960102)</t>
  </si>
  <si>
    <t>Zja4FEBGyhwDl105</t>
  </si>
  <si>
    <t>NkWXnWFagtSlYL4x</t>
  </si>
  <si>
    <t>LineString (8.56758817823451935 53.18508240207110305, 8.56758984009847069 53.18508238148859846)</t>
  </si>
  <si>
    <t>0.11107553</t>
  </si>
  <si>
    <t>zm1eTzV4DSFqzmOo</t>
  </si>
  <si>
    <t>LineString (8.56799489784411961 53.18265095412409948, 8.56802036209825957 53.18271638169409954)</t>
  </si>
  <si>
    <t>PUmTUuYDspL44Exr</t>
  </si>
  <si>
    <t>HwwFPnp7NWkOQX4b</t>
  </si>
  <si>
    <t>LineString (8.57227687901304058 53.18512576770349654, 8.57229429998963965 53.18509881001119766)</t>
  </si>
  <si>
    <t>DCTBrWORWGt8dI1V</t>
  </si>
  <si>
    <t>IA0mvtJJ56S2ZNhU</t>
  </si>
  <si>
    <t>LineString (8.57581505399966026 53.18258176267229942, 8.57580327998915948 53.18263590502819937)</t>
  </si>
  <si>
    <t>wLfPy/dWdyTxnVvH</t>
  </si>
  <si>
    <t>/LcQKeXZMnkDZLSh</t>
  </si>
  <si>
    <t>LineString (8.58234810000000081 53.18246789999999891, 8.58252219999999966 53.18235260000000153, 8.58256809999999959 53.18232059999999706)</t>
  </si>
  <si>
    <t>Avm7zSjOjtXldbnS</t>
  </si>
  <si>
    <t>UkBg25zOO4GRjcJu</t>
  </si>
  <si>
    <t>LineString (8.5734873534872893 53.18383576522649747, 8.57350250000000003 53.18387129999999985, 8.57336210000000065 53.18389289999999647)</t>
  </si>
  <si>
    <t>kQNqV3jOd8rPBESC</t>
  </si>
  <si>
    <t>lgHRt4+1uetNX39l</t>
  </si>
  <si>
    <t>LineString (8.57486348345265981 53.18247754226619861, 8.57478122676637966 53.18246703530859776)</t>
  </si>
  <si>
    <t>fWHh9YeltyXS0inN</t>
  </si>
  <si>
    <t>6WGUGt7Rb+vec3o6</t>
  </si>
  <si>
    <t>LineString (8.57510841680458924 53.18618961611910123, 8.57513677499551008 53.18614747500330253)</t>
  </si>
  <si>
    <t>CVbSz9An9Oh5bUJE</t>
  </si>
  <si>
    <t>WRYMdzRaz4PELxCP</t>
  </si>
  <si>
    <t>LineString (8.57408759180128932 53.18373566134400221, 8.57418227000879085 53.18393782500960043)</t>
  </si>
  <si>
    <t>+2MXJ2YZu8eN+Apw</t>
  </si>
  <si>
    <t>Ji/abe5/ejEWLNmE</t>
  </si>
  <si>
    <t>LineString (8.57408759180128932 53.18373566134400221, 8.57401641330183928 53.18374768979450096)</t>
  </si>
  <si>
    <t>YTwhWJ9q9sdW1svl</t>
  </si>
  <si>
    <t>LineString (8.5802349729513594 53.18299535612800355, 8.58008899999999919 53.18298730000000063, 8.57995239999999981 53.18297840000000321, 8.57980859999999979 53.1829656999999969, 8.57962050000000076 53.18288210000000049)</t>
  </si>
  <si>
    <t>xAKt8o956tfhNEvL</t>
  </si>
  <si>
    <t>Z/CJ3F4CaxF/62rK</t>
  </si>
  <si>
    <t>LineString (8.57105117508736036 53.18209633918279877, 8.57094105413479923 53.18210513971470021)</t>
  </si>
  <si>
    <t>92zaCvGZISwKZcpD</t>
  </si>
  <si>
    <t>rlcVFcazRFVp81n4</t>
  </si>
  <si>
    <t>LineString (8.5732009125339097 53.1852281864159977, 8.57319995999971063 53.18529960500460163)</t>
  </si>
  <si>
    <t>lQFkBmpwvjNh6C7f</t>
  </si>
  <si>
    <t>LineString (8.57863160817175974 53.17968459407949666, 8.57851300499265967 53.1797021200005986)</t>
  </si>
  <si>
    <t>fi7+88EbinT240nR</t>
  </si>
  <si>
    <t>cTJwytbsIizVNeHS</t>
  </si>
  <si>
    <t>LineString (8.57480046719016009 53.18541011733640289, 8.5748542086717805 53.18542065821910114)</t>
  </si>
  <si>
    <t>s1JS5b/ZqYCpsc9g</t>
  </si>
  <si>
    <t>LineString (8.57718509999999945 53.18165729999999769, 8.57717000000000063 53.18162019999999757, 8.57717760000000062 53.18149480000000295)</t>
  </si>
  <si>
    <t>+zQfMB+1BmxGX2J1</t>
  </si>
  <si>
    <t>08T54WL5nKKKLDNA</t>
  </si>
  <si>
    <t>LineString (8.57029261019962085 53.18136047935369959, 8.57023219000915937 53.18159014500540138)</t>
  </si>
  <si>
    <t>eoisW2bK6UCxFDZ0</t>
  </si>
  <si>
    <t>nO9qNW7wCdic5F9G</t>
  </si>
  <si>
    <t>LineString (8.57033643651563004 53.18119388777849821, 8.57029261019962085 53.18136047935369959)</t>
  </si>
  <si>
    <t>MXdZnRvXqrBPJW8g</t>
  </si>
  <si>
    <t>LineString (8.57397183340120961 53.18225173477760137, 8.5739427249891893 53.18230697000969798)</t>
  </si>
  <si>
    <t>fJRLku+sXbgwDhpU</t>
  </si>
  <si>
    <t>LineString (8.56752790881182058 53.18306128890139917, 8.56812809999999914 53.18299319999999852)</t>
  </si>
  <si>
    <t>9WMgA3V0ibmxjHOl</t>
  </si>
  <si>
    <t>LineString (8.57414472381855042 53.18644265125720239, 8.57418934499686003 53.18638312500200271)</t>
  </si>
  <si>
    <t>5flrSrTXyqrM02Tx</t>
  </si>
  <si>
    <t>oWj3cjxX/aGQ+1cH</t>
  </si>
  <si>
    <t>LineString (8.57612469084777018 53.18570657995410045, 8.57627590000000062 53.18575260000000071, 8.57650143022291012 53.18582839726809652)</t>
  </si>
  <si>
    <t>fRCdO4czCMmGJNWp</t>
  </si>
  <si>
    <t>GSw29GsGQjQmXe1w</t>
  </si>
  <si>
    <t>LineString (8.5746979200000002 53.18135447000000227, 8.57469656264098212 53.18144833947039984)</t>
  </si>
  <si>
    <t>IT59UCps8j937XJC</t>
  </si>
  <si>
    <t>ZbWtva7/+/XyJ05P</t>
  </si>
  <si>
    <t>LineString (8.57376492306632088 53.1831043617864978, 8.5737603200007495 53.18304602500430178)</t>
  </si>
  <si>
    <t>s6e9Q8Z8qr4elfHx</t>
  </si>
  <si>
    <t>HJJtEh4wfZZXnXa2</t>
  </si>
  <si>
    <t>LineString (8.57403009929945981 53.18309681109540321, 8.5740347250007396 53.1831554300129028)</t>
  </si>
  <si>
    <t>CTz+TuQv5WRqW7LI</t>
  </si>
  <si>
    <t>0SrdhZqkAknyReXz</t>
  </si>
  <si>
    <t>LineString (8.56956980000000001 53.18419620000000236, 8.56922589999999929 53.18418419999999713)</t>
  </si>
  <si>
    <t>gvhJlkViqMWHLqQS</t>
  </si>
  <si>
    <t>yz5W3m1eJFTh3sFm</t>
  </si>
  <si>
    <t>LineString (8.57549900000000065 53.18718350000000328, 8.57539919999999967 53.18715100000000007, 8.57513490000000012 53.18706499999999693, 8.57503631360381036 53.18703121418919721)</t>
  </si>
  <si>
    <t>j3Xx7KIPNmrJNcx1</t>
  </si>
  <si>
    <t>9/i/CeUwcWHeOfZx</t>
  </si>
  <si>
    <t>LineString (8.56333169074670941 53.18316460915470145, 8.56337456500230942 53.18329736500370331)</t>
  </si>
  <si>
    <t>rlkXVmcZ7x86/rFD</t>
  </si>
  <si>
    <t>2L8IVCDJWvarBfwU</t>
  </si>
  <si>
    <t>LineString (8.56841239999999971 53.18221460000000178, 8.5683833834423897 53.18211141730159852)</t>
  </si>
  <si>
    <t>LineString (8.56945061420134024 53.18569021813240028, 8.56944090000389025 53.18563330001209977)</t>
  </si>
  <si>
    <t>Oe8QZdMpiN66Rfm0</t>
  </si>
  <si>
    <t>NzpLJuKpMQJHgSDJ</t>
  </si>
  <si>
    <t>LineString (8.57701537784785017 53.18509509572889726, 8.57705035497875024 53.18504074501650081)</t>
  </si>
  <si>
    <t>zDn2cOvUnm5/8nUl</t>
  </si>
  <si>
    <t>UP6/eCpGBlwK+wJz</t>
  </si>
  <si>
    <t>LineString (8.56845619999999997 53.17995959999999656, 8.56860009999999939 53.17995909999999782, 8.56872710000000026 53.18004140000000035)</t>
  </si>
  <si>
    <t>CQDH3F84+LHLpT8X</t>
  </si>
  <si>
    <t>LineString (8.57869570000000081 53.18058969999999874, 8.57894950000000023 53.18052409999999952)</t>
  </si>
  <si>
    <t>SbqH3v2uDhbQM36r</t>
  </si>
  <si>
    <t>LineString (8.58070050000000073 53.17719730000000311, 8.58051850000000016 53.17724429999999813, 8.57982048078184079 53.1773499744309035)</t>
  </si>
  <si>
    <t>7+6EHPZHVxaWOpIE</t>
  </si>
  <si>
    <t>AB/yppQLUQPzJDck</t>
  </si>
  <si>
    <t>LineString (8.56705863908602971 53.18583269209160136, 8.56704914500395986 53.18577810501229663)</t>
  </si>
  <si>
    <t>XDc0FBlKB8XZaM1l</t>
  </si>
  <si>
    <t>72jdyQU02fKRvt1G</t>
  </si>
  <si>
    <t>LineString (8.56665122396521994 53.18585825810330192, 8.56663291520817971 53.18585940697639813)</t>
  </si>
  <si>
    <t>Gtgh0ePPu3dY+cvA</t>
  </si>
  <si>
    <t>tDh49fDECVVPrN7G</t>
  </si>
  <si>
    <t>LineString (8.56654081483505969 53.18481369684280224, 8.56660375500232973 53.18481396000019856)</t>
  </si>
  <si>
    <t>NHcVUqzAVjvzVf67</t>
  </si>
  <si>
    <t>3E5fM+8xFQqgqc7T</t>
  </si>
  <si>
    <t>LineString (8.56830238225293073 53.18575818745279804, 8.56820289817241054 53.1857640676351977)</t>
  </si>
  <si>
    <t>GpYQX/OFPMmj3LfV</t>
  </si>
  <si>
    <t>a8ZFE2qcSDcNi+yW</t>
  </si>
  <si>
    <t>LineString (8.57462914000000076 53.18135417999999959, 8.57462779282689169 53.18144734505414561)</t>
  </si>
  <si>
    <t>OM1MW6eRPbRaqvG+</t>
  </si>
  <si>
    <t>gU45ukNi2QLgZqKB</t>
  </si>
  <si>
    <t>LineString (8.57086980220929995 53.18211083389579841, 8.57086875658979963 53.18211091745740049)</t>
  </si>
  <si>
    <t>c0uYTFakvqs1NjGf</t>
  </si>
  <si>
    <t>0.07049262</t>
  </si>
  <si>
    <t>Sa9G2PNty5gLTdmA</t>
  </si>
  <si>
    <t>LineString (8.57086980220929995 53.18211083389579841, 8.57086202500939009 53.18207571501790198)</t>
  </si>
  <si>
    <t>JI0FgHw5npLeIqRI</t>
  </si>
  <si>
    <t>LineString (8.56720894117196963 53.18582326001310179, 8.56705863908602971 53.18583269209160136)</t>
  </si>
  <si>
    <t>kuvCaCEr4vHrD0Ql</t>
  </si>
  <si>
    <t>LineString (8.57702850000000083 53.18189660000000174, 8.57711946666280056 53.18200682456009787)</t>
  </si>
  <si>
    <t>U5VQ5pw1ZODsgwN8</t>
  </si>
  <si>
    <t>LineString (8.5757089850362096 53.18322350613659921, 8.57574469999999955 53.18325089999999733, 8.5758340000000004 53.18336049999999915, 8.57587730000000015 53.18345850000000041)</t>
  </si>
  <si>
    <t>dfA25jiqklJQnGk3</t>
  </si>
  <si>
    <t>VNZ51/ONYnJHypBY</t>
  </si>
  <si>
    <t>LineString (8.56693959999999954 53.18515020000000249, 8.56694560000000038 53.18510380000000026, 8.56703489999999945 53.18506049999999874)</t>
  </si>
  <si>
    <t>b2yxhuvKwFiVA+JZ</t>
  </si>
  <si>
    <t>LineString (8.57360614357997086 53.18310888262750069, 8.57360042500048003 53.18303640500469953)</t>
  </si>
  <si>
    <t>Aiubl01P41bEXfbG</t>
  </si>
  <si>
    <t>hIftgbD7QavHW0bG</t>
  </si>
  <si>
    <t>LineString (8.57951790000000081 53.18473670000000197, 8.57921594501125995 53.18484923500069783)</t>
  </si>
  <si>
    <t>fvCMZdAFn/c33B99</t>
  </si>
  <si>
    <t>Dm2ooHN/PHCro9N2</t>
  </si>
  <si>
    <t>LineString (8.57746030000000026 53.18224279999999737, 8.57738789999999973 53.18213910000000055)</t>
  </si>
  <si>
    <t>EsqaHW4qN5p52jsi</t>
  </si>
  <si>
    <t>ebFInGZL5J9L4Y5N</t>
  </si>
  <si>
    <t>LineString (8.57507470000000005 53.17779910000000143, 8.57534770000000002 53.17769950000000279)</t>
  </si>
  <si>
    <t>p4Q7JSxC9LHb3Nq6</t>
  </si>
  <si>
    <t>h3UE+tTrL6+e5duI</t>
  </si>
  <si>
    <t>LineString (8.56890194339706035 53.18572296352380135, 8.56890998001088988 53.1857729600310023)</t>
  </si>
  <si>
    <t>Q1jqhGCj2JiYWYgw</t>
  </si>
  <si>
    <t>ojQ2N1kw8SE8OW8E</t>
  </si>
  <si>
    <t>LineString (8.57694885395122064 53.18350860779219857, 8.57680079999999911 53.18349789999999899, 8.57674400865514919 53.18349434630579964)</t>
  </si>
  <si>
    <t>c3/AtlI/Y9N9JJVp</t>
  </si>
  <si>
    <t>WtE2temdBTfPKcDU</t>
  </si>
  <si>
    <t>LineString (8.57578168668161034 53.18145990355669994, 8.57578022000006968 53.18152448500269713)</t>
  </si>
  <si>
    <t>igZ7K8g3bBrPyniS</t>
  </si>
  <si>
    <t>nJqTjnA3UUFwb+LS</t>
  </si>
  <si>
    <t>LineString (8.57259981704183005 53.18238987373140247, 8.57260107381875969 53.18238784052360302)</t>
  </si>
  <si>
    <t>4hzqlNzXj8S26Qrg</t>
  </si>
  <si>
    <t>0.24127667</t>
  </si>
  <si>
    <t>9EFakwuNUMdHLYp5</t>
  </si>
  <si>
    <t>LineString (8.57447859000000001 53.18153894000000292, 8.57447994538318881 53.18144520716990797)</t>
  </si>
  <si>
    <t>6qYA9b7ZFzaFqWx0</t>
  </si>
  <si>
    <t>gbS/oifto8REaNq7</t>
  </si>
  <si>
    <t>LineString (8.5763354222319208 53.18628611723350019, 8.57619246001329039 53.18624031500230132)</t>
  </si>
  <si>
    <t>UYmXKqE7Khu90YE/</t>
  </si>
  <si>
    <t>epzwq9Or8xtybtKx</t>
  </si>
  <si>
    <t>LineString (8.57783909994425997 53.17906710971639939, 8.57780919002109066 53.17899905502549984)</t>
  </si>
  <si>
    <t>GlyLmUfs742yFb05</t>
  </si>
  <si>
    <t>hwl4WiuqWCmfKvcu</t>
  </si>
  <si>
    <t>LineString (8.56479445992438926 53.18644976325720108, 8.56485269999999943 53.18653900000000334)</t>
  </si>
  <si>
    <t>MwDYt+2xt3PEDEy4</t>
  </si>
  <si>
    <t>LineString (8.57244653292364056 53.18265627325580169, 8.57252680000000034 53.18250799999999856, 8.57253882351981034 53.1824885485132981)</t>
  </si>
  <si>
    <t>xF6RVYBz4Ccw/XzD</t>
  </si>
  <si>
    <t>i+dk/sxWJubtAfgA</t>
  </si>
  <si>
    <t>LineString (8.57889459405514998 53.17889626342930143, 8.57894519530498911 53.17900728535509813)</t>
  </si>
  <si>
    <t>RCYt0uDGSqUpDT9x</t>
  </si>
  <si>
    <t>1kFqmPhVpCkCkldI</t>
  </si>
  <si>
    <t>LineString (8.56505173220977944 53.18488995244079831, 8.56515510894675991 53.18489047205819986)</t>
  </si>
  <si>
    <t>5VoW5mGed7mYb+Pd</t>
  </si>
  <si>
    <t>2jdQTX+bCpN76asN</t>
  </si>
  <si>
    <t>LineString (8.57527355750401021 53.18177747853849979, 8.57527356433966936 53.18177750033819962)</t>
  </si>
  <si>
    <t>0.0024677822</t>
  </si>
  <si>
    <t>/mHbODgIP8iJt//5</t>
  </si>
  <si>
    <t>LineString (8.58780430000000017 53.17850849999999951, 8.58828109999999967 53.17899129999999985, 8.58840020000000059 53.17911360000000087)</t>
  </si>
  <si>
    <t>hvymHhNKR+7UU3AX</t>
  </si>
  <si>
    <t>X5gd+7QuQH5kONIR</t>
  </si>
  <si>
    <t>LineString (8.59073655218088028 53.17940322543589815, 8.59070029999440976 53.17941230000069908)</t>
  </si>
  <si>
    <t>Ow9gQscJjCoyr5dg</t>
  </si>
  <si>
    <t>OIDDVUUeolCLsDxx</t>
  </si>
  <si>
    <t>LineString (8.56621610000000011 53.1832611999999969, 8.56636566999785032 53.1834648300120989)</t>
  </si>
  <si>
    <t>bHwpPuRFspQJOQdJ</t>
  </si>
  <si>
    <t>qbHJviaFHYJIc4Ng</t>
  </si>
  <si>
    <t>LineString (8.57663819421517992 53.18150063650340087, 8.57657078499945946 53.18151991500320008)</t>
  </si>
  <si>
    <t>sXvSqSqaXrn+kM9X</t>
  </si>
  <si>
    <t>LineString (8.57265624111090929 53.18566954511570088, 8.57271352999383929 53.18566723000029839)</t>
  </si>
  <si>
    <t>0UibJ23tlRBzKpZr</t>
  </si>
  <si>
    <t>XsGLFd9KDHsX/Ldk</t>
  </si>
  <si>
    <t>LineString (8.56546811246439077 53.18591981720410189, 8.56546133500263984 53.18587028500959946)</t>
  </si>
  <si>
    <t>suudKZGsKB7/JNFh</t>
  </si>
  <si>
    <t>O+AKdTeglW/G2PxI</t>
  </si>
  <si>
    <t>LineString (8.56726901886839975 53.18309059901719849, 8.56740439999999914 53.18307529999999872, 8.5675164532798096 53.18306258844670253)</t>
  </si>
  <si>
    <t>0.67</t>
  </si>
  <si>
    <t>8QEx7xN6vEB7nMmu</t>
  </si>
  <si>
    <t>NyW2mlVM3OJHtyzr</t>
  </si>
  <si>
    <t>LineString (8.57040056465267952 53.18119997608069838, 8.57056730434262981 53.18121580611710186)</t>
  </si>
  <si>
    <t>MRvedIW1OBo8+OZy</t>
  </si>
  <si>
    <t>G78O69Q7aACYGU9k</t>
  </si>
  <si>
    <t>LineString (8.5743995232081005 53.18252142719519782, 8.57445919999999973 53.18238389999999782)</t>
  </si>
  <si>
    <t>RjDQWuPWYQznSTCv</t>
  </si>
  <si>
    <t>pTgQh56Qh8no/3rM</t>
  </si>
  <si>
    <t>LineString (8.57486348345265981 53.18247754226619861, 8.57484556999454917 53.18252815000749933)</t>
  </si>
  <si>
    <t>7essvyQLpiEFhQV/</t>
  </si>
  <si>
    <t>LineString (8.57049169621975082 53.18213332443080077, 8.57050991500381087 53.18224656500260039)</t>
  </si>
  <si>
    <t>nGoil06oQ/jX95hT</t>
  </si>
  <si>
    <t>YTKUpZzl61/G05U0</t>
  </si>
  <si>
    <t>LineString (8.58780430000000017 53.17850849999999951, 8.58759500000000031 53.17846790000000112, 8.58721420000000002 53.17836669999999799, 8.58700229999999998 53.1783489999999972, 8.58680110000000063 53.17836340000000206, 8.5866965000000004 53.1783803000000006, 8.58662029999999987 53.17841980000000035, 8.58650429999999965 53.17845520000000192, 8.5863536000000007 53.1784906000000035, 8.58631353313580981 53.17849509292110355)</t>
  </si>
  <si>
    <t>MZIf6Fzn2H6LzTR8</t>
  </si>
  <si>
    <t>LineString (8.5734479600932243 53.18144947727152783, 8.57362821470661984 53.1814490239314992)</t>
  </si>
  <si>
    <t>pTGmC7X4FiJRN4jW</t>
  </si>
  <si>
    <t>yVohsziqOWd03KiA</t>
  </si>
  <si>
    <t>LineString (8.56980521846126919 53.18536863282479743, 8.56969868996634965 53.18540586500439815)</t>
  </si>
  <si>
    <t>ZNYc9QAJr3gmucck</t>
  </si>
  <si>
    <t>40FhbCx66x8VNY+p</t>
  </si>
  <si>
    <t>LineString (8.56601738927371059 53.18589175275379688, 8.56590115424694076 53.18589771230229957)</t>
  </si>
  <si>
    <t>CycsnemhR/IMvY0t</t>
  </si>
  <si>
    <t>1v76FNgzq8mKNFlh</t>
  </si>
  <si>
    <t>LineString (8.57052490000000056 53.18419709999999867, 8.57042663948013939 53.18419992039689959)</t>
  </si>
  <si>
    <t>SNxIOhE0+fT+fOEO</t>
  </si>
  <si>
    <t>LineString (8.57121579999999916 53.18461190000000016, 8.57139630998941016 53.18448744000809825)</t>
  </si>
  <si>
    <t>Q9oxsvczKMR3hQpp</t>
  </si>
  <si>
    <t>pW06xOwRB+bSj9IR</t>
  </si>
  <si>
    <t>LineString (8.57544289144225935 53.18283152942679948, 8.57533894500036986 53.18283079500000099)</t>
  </si>
  <si>
    <t>+GE9yyme5+8sgdfF</t>
  </si>
  <si>
    <t>c4Vf7dV9RfZGngno</t>
  </si>
  <si>
    <t>LineString (8.57428575830357076 53.18460234381699792, 8.5741031999999997 53.18457010000000196)</t>
  </si>
  <si>
    <t>m/gkBPD8M/gcbbya</t>
  </si>
  <si>
    <t>N6LZjf6iWEgBMx4Q</t>
  </si>
  <si>
    <t>LineString (8.56720894117196963 53.18582326001310179, 8.56721735500492976 53.18587163501519655)</t>
  </si>
  <si>
    <t>Tcqy2swXTS0aYLQZ</t>
  </si>
  <si>
    <t>LineString (8.57655000269359924 53.1826394348708007, 8.57637701649560924 53.18262586088329869)</t>
  </si>
  <si>
    <t>0.7022817957177127</t>
  </si>
  <si>
    <t>HXRia7RDvjR23Fhs</t>
  </si>
  <si>
    <t>hwDTM7JPdfKtLo8A</t>
  </si>
  <si>
    <t>LineString (8.56758083130083925 53.18410707685880112, 8.56755491353258947 53.18410506886370115)</t>
  </si>
  <si>
    <t>FGmsy5D4uG/m8UB2</t>
  </si>
  <si>
    <t>D9OtyYtR4KtQNkI2</t>
  </si>
  <si>
    <t>LineString (8.57888499857694065 53.18036748296839988, 8.57885653723617914 53.18029837511719649)</t>
  </si>
  <si>
    <t>12pj1HKWRUti8JkA</t>
  </si>
  <si>
    <t>8AA6b3agzaaTFN3b</t>
  </si>
  <si>
    <t>LineString (8.58902589999999933 53.17948030000000159, 8.58917070000000038 53.17951300000000003)</t>
  </si>
  <si>
    <t>8tZTwcS0GDqxm9C2</t>
  </si>
  <si>
    <t>qlYvzLLWETklpIH5</t>
  </si>
  <si>
    <t>LineString (8.57562830461050929 53.18483899028650086, 8.57523129050943922 53.18476919942619929)</t>
  </si>
  <si>
    <t>hMD2MPlzraTjsSjM</t>
  </si>
  <si>
    <t>4bFn4JEHKt60R9Y5</t>
  </si>
  <si>
    <t>LineString (8.57261197020817001 53.18664857302000115, 8.57250846502492081 53.18663603000189966)</t>
  </si>
  <si>
    <t>p7CH3ImF14UVCc9p</t>
  </si>
  <si>
    <t>+02mFuPg9R9Cx+DL</t>
  </si>
  <si>
    <t>LineString (8.57462779282689169 53.18144734505414561, 8.57469656264098212 53.18144833947039984)</t>
  </si>
  <si>
    <t>LineString (8.56835475548400005 53.1836382058843995, 8.56823666498851999 53.18365318000080322)</t>
  </si>
  <si>
    <t>OwA5BSK8toeHXmgX</t>
  </si>
  <si>
    <t>3ZqfztVvxdMEPVdc</t>
  </si>
  <si>
    <t>LineString (8.56804582080594912 53.18577336086099905, 8.56805405000914 53.18582323502700149)</t>
  </si>
  <si>
    <t>97Dmf02TCXNLaUdA</t>
  </si>
  <si>
    <t>Li2SYpOS0cKtYrdS</t>
  </si>
  <si>
    <t>LineString (8.57131870000000085 53.18480550000000306, 8.57192399999999921 53.18495490000000103)</t>
  </si>
  <si>
    <t>4ZCzCA0NHyxHkMD9</t>
  </si>
  <si>
    <t>z+5FiNQm7tlEvV9m</t>
  </si>
  <si>
    <t>LineString (8.56877065931747062 53.18573057760119838, 8.56870819999999966 53.18573419999999885, 8.56866833904343039 53.18573655620090079)</t>
  </si>
  <si>
    <t>w3Sa19YHes8iwHQN</t>
  </si>
  <si>
    <t>ZCoIOyrQJpFQwvMe</t>
  </si>
  <si>
    <t>LineString (8.57615919999999932 53.17718390000000284, 8.57612788002798077 53.17707466502550062)</t>
  </si>
  <si>
    <t>IiyWl95xbCqRwr/G</t>
  </si>
  <si>
    <t>zdWEYJmO8XZEhdGJ</t>
  </si>
  <si>
    <t>LineString (8.57182122552294068 53.18407508754390278, 8.57162836101909953 53.18409437416730157)</t>
  </si>
  <si>
    <t>IA99yQZuLbTzqED7</t>
  </si>
  <si>
    <t>uy4lnhuayglE0wMc</t>
  </si>
  <si>
    <t>LineString (8.58578619999999937 53.18084319999999821, 8.58649920000000044 53.18053280000000171, 8.58673150000000085 53.18043730000000124)</t>
  </si>
  <si>
    <t>WQUZqzRDnPuaWnC4</t>
  </si>
  <si>
    <t>OgLFNTCx7xJ28si4</t>
  </si>
  <si>
    <t>LineString (8.57241863833503004 53.18339193733199721, 8.57240499999999983 53.18332420000000127, 8.57240331941027023 53.18329964480459893)</t>
  </si>
  <si>
    <t>kKBp6Sa1JwJNj11Y</t>
  </si>
  <si>
    <t>LineString (8.56947263770539003 53.18387444460950064, 8.56942639999999933 53.18376479999999873, 8.56939380000000028 53.18370749999999703, 8.56928989999999935 53.18370050000000049, 8.5692061000000006 53.18370850000000161, 8.56915590000000016 53.18367839999999802, 8.56913909999999923 53.18362119999999749, 8.56913610363180922 53.18361561715960306)</t>
  </si>
  <si>
    <t>KygCXp5yIMcDbPmJ</t>
  </si>
  <si>
    <t>ug6Tmo4CF1t4NDli</t>
  </si>
  <si>
    <t>LineString (8.57892442588707915 53.18203871606309718, 8.57879509993611933 53.18208717501219951)</t>
  </si>
  <si>
    <t>ep3LQybj+xpRBSJO</t>
  </si>
  <si>
    <t>LineString (8.57630072821621958 53.18146415637870206, 8.57629943500037939 53.18152113001600156)</t>
  </si>
  <si>
    <t>KR990QRCIoSO8u8U</t>
  </si>
  <si>
    <t>uL4F30hGIadGMrhl</t>
  </si>
  <si>
    <t>LineString (8.57656115761728088 53.18603216206769702, 8.57642513001361984 53.18598803000229935)</t>
  </si>
  <si>
    <t>0VhPSAPVp+toTcJR</t>
  </si>
  <si>
    <t>2xRn6Cr0Kby/OROD</t>
  </si>
  <si>
    <t>LineString (8.57486063526173048 53.18512464115020322, 8.57483441594991014 53.18518109751740042)</t>
  </si>
  <si>
    <t>9SkowvwkrebdQhQV</t>
  </si>
  <si>
    <t>EKFtFKUPD396HaKu</t>
  </si>
  <si>
    <t>LineString (8.57430202552115972 53.18369943430089819, 8.57426733501836935 53.18362325501850307)</t>
  </si>
  <si>
    <t>zPSTD4RPnYF+zwM1</t>
  </si>
  <si>
    <t>xTzRkLfTdmOResOz</t>
  </si>
  <si>
    <t>LineString (8.57220539999999964 53.18485760000000084, 8.57214690617021979 53.18487782556969989)</t>
  </si>
  <si>
    <t>W/CL9YTjH28nLlvW</t>
  </si>
  <si>
    <t>Z98fZIuqwaQPCAhm</t>
  </si>
  <si>
    <t>LineString (8.58844266274721058 53.1808981894000965, 8.58856980000000014 53.18087059999999866)</t>
  </si>
  <si>
    <t>M/lcikztNhbobaZ8</t>
  </si>
  <si>
    <t>0bdTxgVb26ZfQRqN</t>
  </si>
  <si>
    <t>LineString (8.57290629999999965 53.18502749999999679, 8.57306729999999995 53.18500480000000152, 8.57304739999998944 53.18496329999999972, 8.57302589125045067 53.18493490738809726)</t>
  </si>
  <si>
    <t>63TgFpKTHU2QXdDo</t>
  </si>
  <si>
    <t>dtJxXkK/GsveD7TZ</t>
  </si>
  <si>
    <t>LineString (8.5688906384613901 53.18506495032590209, 8.56889294500141929 53.18512189501689846)</t>
  </si>
  <si>
    <t>zrEQWJV5Oqyn0yvG</t>
  </si>
  <si>
    <t>g9Acl8xJMf3XCwjM</t>
  </si>
  <si>
    <t>LineString (8.57315769999999944 53.18617569999999972, 8.5730132999999995 53.18613330000000161)</t>
  </si>
  <si>
    <t>nQXk05AOdsLPTjsY</t>
  </si>
  <si>
    <t>mWkrpoH11lENKjzH</t>
  </si>
  <si>
    <t>LineString (8.57950089999999932 53.18269300000000044, 8.5795587585752493 53.18275977238889851)</t>
  </si>
  <si>
    <t>pK1b6jBS2TB6cABy</t>
  </si>
  <si>
    <t>ttKy1otNFpzwB3BD</t>
  </si>
  <si>
    <t>LineString (8.56533880793669944 53.18592620074110044, 8.56535287501528941 53.18602901005009898)</t>
  </si>
  <si>
    <t>jQoywPUDKskczISr</t>
  </si>
  <si>
    <t>5t6uKRBHTHZE/tvu</t>
  </si>
  <si>
    <t>LineString (8.57696519689410941 53.18454512857429961, 8.57699384499762019 53.18449577000200179)</t>
  </si>
  <si>
    <t>YlZ7ZrD+s0g9sIIT</t>
  </si>
  <si>
    <t>Rz3O40/GPq+Q6hqs</t>
  </si>
  <si>
    <t>LineString (8.57344900808515042 53.18311309532560216, 8.57345225000280031 53.18315886001310133)</t>
  </si>
  <si>
    <t>ologOhsQufxjVVNm</t>
  </si>
  <si>
    <t>pUvKRTlJpnrF7sk9</t>
  </si>
  <si>
    <t>LineString (8.57520009961224972 53.18198814299829991, 8.57507070998988041 53.18199905000059857)</t>
  </si>
  <si>
    <t>U64SV8ngZ329m7c3</t>
  </si>
  <si>
    <t>8BBvEwg046KIRQWf</t>
  </si>
  <si>
    <t>LineString (8.57938620000000007 53.18451830000000058, 8.57938620000000007 53.18451830000000058, 8.5791472916676792 53.18452948455450269)</t>
  </si>
  <si>
    <t>Tb8e5+a4UuV29D+y</t>
  </si>
  <si>
    <t>LineString (8.56989104005475966 53.18258800452370139, 8.56999464499383024 53.18255129500109746)</t>
  </si>
  <si>
    <t>9dW/VxZY/jduqF3C</t>
  </si>
  <si>
    <t>zooi2QKDpbf+AYHL</t>
  </si>
  <si>
    <t>LineString (8.5794816544912802 53.1846379642652991, 8.57944939999999967 53.18455010000000271, 8.57938620000000007 53.18451830000000058)</t>
  </si>
  <si>
    <t>TzJbxGGUCHRFB/cd</t>
  </si>
  <si>
    <t>LineString (8.57467019999999991 53.18384729999999649, 8.57473228000377929 53.18394169000470129)</t>
  </si>
  <si>
    <t>MRSqx07nIYEIml/F</t>
  </si>
  <si>
    <t>VapPxytT5L4N6n6n</t>
  </si>
  <si>
    <t>LineString (8.56995666222105079 53.18420379477979765, 8.56982060331812967 53.18420226564249731)</t>
  </si>
  <si>
    <t>wbE8cGH4A23VJ8vC</t>
  </si>
  <si>
    <t>Ml9gMiC5ACKt8WZF</t>
  </si>
  <si>
    <t>LineString (8.5777439227068708 53.18355875605470118, 8.57774031999790942 53.18362587500499927)</t>
  </si>
  <si>
    <t>E9gYRdZiRH0l7sRY</t>
  </si>
  <si>
    <t>k6KFBHwPkvVY5APS</t>
  </si>
  <si>
    <t>LineString (8.56906490630490048 53.18345583637150042, 8.56898560496784079 53.18346230500279859)</t>
  </si>
  <si>
    <t>9Vo/67IJh7OsJLG5</t>
  </si>
  <si>
    <t>w/Dl3yhMFqX5rzaN</t>
  </si>
  <si>
    <t>LineString (8.57909970000000044 53.18338380000000143, 8.57894600000000018 53.18334839999999986, 8.57886019999999938 53.18334200000000322, 8.57874310000000051 53.18336029999999681, 8.57866930415418949 53.18338166038510195)</t>
  </si>
  <si>
    <t>7iwZ7lu9sNQBeig8</t>
  </si>
  <si>
    <t>b7qWkULkkUECOx+7</t>
  </si>
  <si>
    <t>LineString (8.56518108031434977 53.18593398728369692, 8.56517437500592038 53.18588498002090148)</t>
  </si>
  <si>
    <t>XId37gynt4b8OjD9</t>
  </si>
  <si>
    <t>2LrBSL5hFC6IcJSz</t>
  </si>
  <si>
    <t>LineString (8.57239645767407943 53.18148639487740326, 8.57253459999999912 53.1815884999999966, 8.57249416280792964 53.18181282822180123)</t>
  </si>
  <si>
    <t>ndpPMM96zNml7KGP</t>
  </si>
  <si>
    <t>suiIQSM3b1hzmBkh</t>
  </si>
  <si>
    <t>LineString (8.57220976262311929 53.18310870939370005, 8.5722071700148792 53.18309747502630103)</t>
  </si>
  <si>
    <t>fAhnlwVGnX45obFe</t>
  </si>
  <si>
    <t>2LiOEZdnONPpiRgi</t>
  </si>
  <si>
    <t>LineString (8.5736484872033305 53.18310767702160291, 8.57365092000324935 53.1831385100184022)</t>
  </si>
  <si>
    <t>u5Jwd/MYxWE80mMZ</t>
  </si>
  <si>
    <t>B7q4iMmuqr4NeNvw</t>
  </si>
  <si>
    <t>LineString (8.5722246999999907 53.18511879999999792, 8.57204970000000088 53.18509540000000158)</t>
  </si>
  <si>
    <t>9LngfZCWsqCtTEHp</t>
  </si>
  <si>
    <t>J+qua4XqO4XQsx4n</t>
  </si>
  <si>
    <t>LineString (8.5760337266916693 53.18567889514979896, 8.57608278998629991 53.18562073000909862)</t>
  </si>
  <si>
    <t>fUEF7PBPGQmNwGhw</t>
  </si>
  <si>
    <t>6mrWhsg4aXk3vEKo</t>
  </si>
  <si>
    <t>LineString (8.57259640000000012 53.18523480000000347, 8.57258249999999933 53.18513269999999693)</t>
  </si>
  <si>
    <t>UMv6oi4zAx6alUN7</t>
  </si>
  <si>
    <t>73v9tRRQwetyEEqS</t>
  </si>
  <si>
    <t>LineString (8.57507558497126965 53.18752480220479839, 8.57515270000000029 53.18746749999999679, 8.57549900000000065 53.18718350000000328)</t>
  </si>
  <si>
    <t>hZcmA0iYqq3C+Ywa</t>
  </si>
  <si>
    <t>LineString (8.57119592776236061 53.18520693302060209, 8.57115942504142048 53.18516921502209982)</t>
  </si>
  <si>
    <t>4BuLFnmdGAPpe/vC</t>
  </si>
  <si>
    <t>LiQflG//jmHWsQ5b</t>
  </si>
  <si>
    <t>LineString (8.57510381079679007 53.18546961492670277, 8.57515798504906002 53.18548024052589795)</t>
  </si>
  <si>
    <t>dt4n0LUSYEgT6jMa</t>
  </si>
  <si>
    <t>LineString (8.56456981842226917 53.1837956538244967, 8.56463443999910012 53.18379478500030189)</t>
  </si>
  <si>
    <t>joUqsBZSLTCYoXgZ</t>
  </si>
  <si>
    <t>3vLT16FoF9IXxc0E</t>
  </si>
  <si>
    <t>LineString (8.56546551440204951 53.18391360034109994, 8.56544095999442057 53.18408511002390071)</t>
  </si>
  <si>
    <t>JAf3xflVDAVAbkFc</t>
  </si>
  <si>
    <t>pbKCciP3LtojMWnw</t>
  </si>
  <si>
    <t>LineString (8.57380187227483503 53.18144812428509738, 8.57399315661816175 53.18144659776793048)</t>
  </si>
  <si>
    <t>70zmxNJhu06Bn6fa</t>
  </si>
  <si>
    <t>7ZmjbwWpq5MB25nf</t>
  </si>
  <si>
    <t>LineString (8.56594587804993957 53.18275288040810267, 8.56588996002079917 53.18268749501270065)</t>
  </si>
  <si>
    <t>mocAcpO7LoNnMm6y</t>
  </si>
  <si>
    <t>ZFI1rVdgyKG+34w3</t>
  </si>
  <si>
    <t>LineString (8.5743916716683195 53.18236038473939686, 8.57443331999503044 53.18231722501799652)</t>
  </si>
  <si>
    <t>TOlGd8qkji024q8i</t>
  </si>
  <si>
    <t>w5jJsAembKRJ1O0A</t>
  </si>
  <si>
    <t>LineString (8.57605714392317964 53.18260076024139948, 8.57606688499670078 53.18255596500669924)</t>
  </si>
  <si>
    <t>to+4L8YMKhqkUdkD</t>
  </si>
  <si>
    <t>TDOyzmO0eEQtgH0r</t>
  </si>
  <si>
    <t>LineString (8.57130165773230956 53.18404154728290223, 8.57126715579905962 53.18400589713829874)</t>
  </si>
  <si>
    <t>NABVKUlXJ1dYv4E6</t>
  </si>
  <si>
    <t>fT3vmPexnMUTqr6w</t>
  </si>
  <si>
    <t>LineString (8.56764510000000001 53.18171040000000005, 8.56777220000000028 53.18167009999999806, 8.56793030000000044 53.18161990000000117, 8.56815570000000015 53.18154839999999695)</t>
  </si>
  <si>
    <t>TZonfR1tpXArS+hL</t>
  </si>
  <si>
    <t>pYKij0kFRY4j8lQ4</t>
  </si>
  <si>
    <t>LineString (8.57253882351981034 53.1824885485132981, 8.57266303504082039 53.18251625500369784)</t>
  </si>
  <si>
    <t>dVy2GCg81d/S3yVT</t>
  </si>
  <si>
    <t>LineString (8.57182088408026921 53.18395070722559836, 8.57187009999999994 53.18407020000000074)</t>
  </si>
  <si>
    <t>IlLmqFkq1Z3xU6HF</t>
  </si>
  <si>
    <t>oTMpLUlWbkCa9NxH</t>
  </si>
  <si>
    <t>LineString (8.57880566342529072 53.1828312753014032, 8.57879709999999918 53.18283089999999902, 8.5786691187423294 53.18282621487600181)</t>
  </si>
  <si>
    <t>Epd8rRgsaAp38QUQ</t>
  </si>
  <si>
    <t>DwqDSnCzmZly/Ezp</t>
  </si>
  <si>
    <t>LineString (8.5707126790583601 53.1821204942916026, 8.5706002535926693 53.18212702170300332)</t>
  </si>
  <si>
    <t>LineString (8.5692283712136792 53.18570390346830123, 8.5692368100052807 53.18575335001609972)</t>
  </si>
  <si>
    <t>C3CWrLgI20TnnG6d</t>
  </si>
  <si>
    <t>nwUf23CJuGfNn7xx</t>
  </si>
  <si>
    <t>LineString (8.57217101410032001 53.1818096841396013, 8.57214229497141922 53.18182207000670303)</t>
  </si>
  <si>
    <t>v1oTG9BX7x+BpwL5</t>
  </si>
  <si>
    <t>oqaO+gp8nU151hBI</t>
  </si>
  <si>
    <t>LineString (8.57863160817175974 53.17968459407949666, 8.57854088877106946 53.17946302166910044)</t>
  </si>
  <si>
    <t>0.7</t>
  </si>
  <si>
    <t>OavIKEtjwM9JrZgF</t>
  </si>
  <si>
    <t>LineString (8.56830224342031066 53.18348877119080242, 8.56818521998848048 53.18350361000079829)</t>
  </si>
  <si>
    <t>4j1ZpK/bIE9fm3Q9</t>
  </si>
  <si>
    <t>lwV58veMk8FE0yoz</t>
  </si>
  <si>
    <t>LineString (8.5656403000000001 53.18727119999999786, 8.56625629999999916 53.18767199999999917)</t>
  </si>
  <si>
    <t>x4PYlp0cN7cQGnHb</t>
  </si>
  <si>
    <t>jjqd5LW4y1TPl6X7</t>
  </si>
  <si>
    <t>LineString (8.57223177346276088 53.18402735316789887, 8.57193469999999991 53.18406370000000294, 8.57187009999999994 53.18407020000000074)</t>
  </si>
  <si>
    <t>AqgzTBWhSDPrzgu8</t>
  </si>
  <si>
    <t>LineString (8.5655256237007098 53.18489288100339962, 8.56563117927959006 53.1848946529201001)</t>
  </si>
  <si>
    <t>cjqdaHefhbw+T/j4</t>
  </si>
  <si>
    <t>ePcJRVaCc81g2exU</t>
  </si>
  <si>
    <t>LineString (8.56652843061698022 53.1844728843679988, 8.5665316081114895 53.18450399263259953)</t>
  </si>
  <si>
    <t>cq9GART0DmSJDyPa</t>
  </si>
  <si>
    <t>n2YneJYsBR8qkJi7</t>
  </si>
  <si>
    <t>LineString (8.56529044969311038 53.18489115220530294, 8.5652894899994898 53.18496006502110163)</t>
  </si>
  <si>
    <t>xL6NNuuWCE3r5WlG</t>
  </si>
  <si>
    <t>leflFFuBaDE288mf</t>
  </si>
  <si>
    <t>LineString (8.57009458224830034 53.184205344675199, 8.56995666222105079 53.18420379477979765)</t>
  </si>
  <si>
    <t>205B8FJDBfH7f/BW</t>
  </si>
  <si>
    <t>LineString (8.57257961099968924 53.1831353159672986, 8.5732545515801295 53.18311806593000313)</t>
  </si>
  <si>
    <t>wENpmiDfTbj4kGFy</t>
  </si>
  <si>
    <t>EB1uq6by/Vv6+gpb</t>
  </si>
  <si>
    <t>LineString (8.57857259999999933 53.18489660000000185, 8.57863410000000037 53.18463489999999894)</t>
  </si>
  <si>
    <t>44zeJ4OKYWJ9HrhO</t>
  </si>
  <si>
    <t>73yFdSu2aEcniUzt</t>
  </si>
  <si>
    <t>LineString (8.56323513949575954 53.18395874761390019, 8.56341185497736923 53.18388209500500352)</t>
  </si>
  <si>
    <t>YyWvD2FZmXoLWX39</t>
  </si>
  <si>
    <t>VdW5VH0H4D3vcNp6</t>
  </si>
  <si>
    <t>LineString (8.57276007200679935 53.181806551911599, 8.57278275500281062 53.18180699500020125)</t>
  </si>
  <si>
    <t>mPzLUQ9nw82wZ6Jw</t>
  </si>
  <si>
    <t>iQiPdZl8gM6EuGxd</t>
  </si>
  <si>
    <t>LineString (8.56434469999999948 53.18272569999999888, 8.5648844000000004 53.18257470000000353, 8.56583889999999926 53.1822923000000003, 8.56682690000000058 53.18196789999999652)</t>
  </si>
  <si>
    <t>Nn6Kb+KZvNC/28uR</t>
  </si>
  <si>
    <t>xbsi1fO89MOLWRzb</t>
  </si>
  <si>
    <t>LineString (8.57449880000000064 53.18366710000000097, 8.57453779999999988 53.18374529999999822, 8.5745483999999994 53.18376680000000079, 8.57463890000000006 53.18377629999999812)</t>
  </si>
  <si>
    <t>tPUWufP2k4hvcvv0</t>
  </si>
  <si>
    <t>MG/QAiI9ysaONDsR</t>
  </si>
  <si>
    <t>LineString (8.56965287086718064 53.18521194684159781, 8.56967189999999945 53.1852310000000017, 8.56980521846126919 53.18536863282479743)</t>
  </si>
  <si>
    <t>y9a6zFsfbR1U3EuU</t>
  </si>
  <si>
    <t>LineString (8.5679464000000003 53.18633489999999853, 8.56802404999499956 53.18626346500079904)</t>
  </si>
  <si>
    <t>6sgtvDZxrUP0+EAN</t>
  </si>
  <si>
    <t>Vu+7FTnIzYkYoKpz</t>
  </si>
  <si>
    <t>LineString (8.57120959999999954 53.18301009999999707, 8.57133491998228969 53.18277760500239992)</t>
  </si>
  <si>
    <t>LxC5ZTrLhRV3++AC</t>
  </si>
  <si>
    <t>bOd6qtGGaJ+n0R+x</t>
  </si>
  <si>
    <t>LineString (8.57041019999999953 53.18312039999999996, 8.57078414048836912 53.18299204319829698)</t>
  </si>
  <si>
    <t>hBX4uH27mfjfNBdF</t>
  </si>
  <si>
    <t>LineString (8.57192399999999921 53.18495490000000103, 8.57167535251833002 53.18504081505759729)</t>
  </si>
  <si>
    <t>LineString (8.57630033388982049 53.18346824308829923, 8.57629131798053024 53.18346784566109875)</t>
  </si>
  <si>
    <t>6bU6Pni4W0b6Lgbh</t>
  </si>
  <si>
    <t>0.60411894</t>
  </si>
  <si>
    <t>sDLvvOkWCpSZPty1</t>
  </si>
  <si>
    <t>LineString (8.57549937125794948 53.1862845371025017, 8.57598834402589993 53.18640325384620127)</t>
  </si>
  <si>
    <t>a3+I1jN1E6nPv5fo</t>
  </si>
  <si>
    <t>Ocqd/Gy46Y5Slugy</t>
  </si>
  <si>
    <t>LineString (8.58020179999999932 53.18024510000000049, 8.58028050000000064 53.1803157000000013, 8.58035830000000033 53.18036699999999684, 8.5805258000000002 53.18045180000000016, 8.58074769999999987 53.18055900000000236)</t>
  </si>
  <si>
    <t>K3LzQBaaDaJUqkEG</t>
  </si>
  <si>
    <t>P/nuu1JZXvQdaqRr</t>
  </si>
  <si>
    <t>LineString (8.57203179999999954 53.17814320000000095, 8.57242620000000066 53.1785829000000021, 8.57285970000000042 53.17865979999999837)</t>
  </si>
  <si>
    <t>aNAo1/OoJyqIAFx/</t>
  </si>
  <si>
    <t>wsa3obLKgf2dGnJ5</t>
  </si>
  <si>
    <t>LineString (8.57608519599549979 53.18569455976800242, 8.57612469084777018 53.18570657995410045)</t>
  </si>
  <si>
    <t>LineString (8.57556387873323978 53.17870180327079765, 8.57554773000254045 53.17877671000560014)</t>
  </si>
  <si>
    <t>/Klw1tmnuNJycQZC</t>
  </si>
  <si>
    <t>/EoDfL0SHZ0HOTk1</t>
  </si>
  <si>
    <t>LineString (8.57281715056632088 53.18163247153489692, 8.57284849001012006 53.18164282500149653)</t>
  </si>
  <si>
    <t>oIrq8waWvyguX1sU</t>
  </si>
  <si>
    <t>3G3aIiCF75aEMYj2</t>
  </si>
  <si>
    <t>LineString (8.57667066909291975 53.18501803856800336, 8.57663232545533027 53.18501172937539678)</t>
  </si>
  <si>
    <t>rvJa1/eybHlxb36q</t>
  </si>
  <si>
    <t>5B89uwKT47xjU2Qe</t>
  </si>
  <si>
    <t>LineString (8.57255113563982007 53.18246863011349745, 8.57259981704183005 53.18238987373140247)</t>
  </si>
  <si>
    <t>q/mm3qo2LYK7fyhA</t>
  </si>
  <si>
    <t>LineString (8.57938620000000007 53.18451830000000058, 8.57938384500323004 53.18444838501449823)</t>
  </si>
  <si>
    <t>aM1pa5vzWpeMOPxU</t>
  </si>
  <si>
    <t>LineString (8.5682084250708197 53.18414242550330329, 8.56819538000030079 53.18428283501300058)</t>
  </si>
  <si>
    <t>rap1FZkiH1EMXXY1</t>
  </si>
  <si>
    <t>AUiZkElUgzmQ02jn</t>
  </si>
  <si>
    <t>LineString (8.57012830738415055 53.18420572364180288, 8.57012991499962951 53.18415410002830157)</t>
  </si>
  <si>
    <t>NchFCD2rToQQDL+j</t>
  </si>
  <si>
    <t>AshRGsY1FXsagqnj</t>
  </si>
  <si>
    <t>LineString (8.56654086400842019 53.18480945348309774, 8.56654081483505969 53.18481369684280224)</t>
  </si>
  <si>
    <t>0.47206983</t>
  </si>
  <si>
    <t>wquTPkNHbdM7BpFZ</t>
  </si>
  <si>
    <t>LineString (8.57885653723617914 53.18029837511719649, 8.57875259999999962 53.18004599999999726, 8.57875259999999962 53.17998010000000164, 8.57870433639448038 53.17986222327319723)</t>
  </si>
  <si>
    <t>VLC+K6kMAVMafuM5</t>
  </si>
  <si>
    <t>LineString (8.58964210000000072 53.18046050000000236, 8.58950899999999073 53.18046480000000287, 8.58932410000000068 53.18047289999999805, 8.58913249999999984 53.18049810000000122, 8.58898010000000056 53.18052970000000101, 8.58878100000000089 53.18058820000000253, 8.58865300000000076 53.18066610000000338, 8.58859209999999074 53.18073059999999685, 8.58856770000000047 53.18079999999999785, 8.58856980000000014 53.18087059999999866)</t>
  </si>
  <si>
    <t>IUZfX3HMZniA7kWV</t>
  </si>
  <si>
    <t>LineString (8.57478251836663929 53.18529284480540298, 8.57473410000000058 53.18539710000000298)</t>
  </si>
  <si>
    <t>72SSCDRVp6l6cde/</t>
  </si>
  <si>
    <t>DOZHCQ0phq+q8RIA</t>
  </si>
  <si>
    <t>LineString (8.57208530180526118 53.18137082119270787, 8.57259990000000016 53.18142540000000196, 8.57277340000000088 53.18143899999999746)</t>
  </si>
  <si>
    <t>kIVPjIHQ35dtkRnv</t>
  </si>
  <si>
    <t>hbJ7aLoGqZRiLjGX</t>
  </si>
  <si>
    <t>LineString (8.57806448178661007 53.17766335301300273, 8.57777941119326925 53.17770594711630139)</t>
  </si>
  <si>
    <t>nC7H0D6037vynS0X</t>
  </si>
  <si>
    <t>uVjdEuCGgrTcz+md</t>
  </si>
  <si>
    <t>LineString (8.57957460000000083 53.17878439999999785, 8.57994339999999944 53.17967440000000323, 8.58008976742226004 53.18001655361779711)</t>
  </si>
  <si>
    <t>/ueDSlh6sqR8LUka</t>
  </si>
  <si>
    <t>sL3jy44blDL3+JHY</t>
  </si>
  <si>
    <t>LineString (8.57629420023008038 53.18495604418279754, 8.57611254960304947 53.18492411331369851)</t>
  </si>
  <si>
    <t>XmlMK1141+XpRvnC</t>
  </si>
  <si>
    <t>gY/UBDvaTRRaNPKH</t>
  </si>
  <si>
    <t>LineString (8.57611254960304947 53.18492411331369851, 8.57608572499037081 53.18497917501009908)</t>
  </si>
  <si>
    <t>5GD49HGiMSDqiDiu</t>
  </si>
  <si>
    <t>LineString (8.57500940702952974 53.18483236750360277, 8.5749472000140603 53.18482032500129719)</t>
  </si>
  <si>
    <t>lvNfgTsH7AEnf/bR</t>
  </si>
  <si>
    <t>n60sDBz30JlB8BFu</t>
  </si>
  <si>
    <t>LineString (8.57459222742422078 53.18242686352620296, 8.57449079999999952 53.18239830000000268, 8.57445919999999973 53.18238389999999782)</t>
  </si>
  <si>
    <t>LineString (8.57468446937959072 53.18310685762030232, 8.57468170999760027 53.18314586501980301)</t>
  </si>
  <si>
    <t>p4colDhp1cBXMlMD</t>
  </si>
  <si>
    <t>bQHDkhlotgHI114g</t>
  </si>
  <si>
    <t>LineString (8.59073655218088028 53.17940322543589815, 8.59088260000000048 53.17961379999999849)</t>
  </si>
  <si>
    <t>vxgt/y+16F6igIM5</t>
  </si>
  <si>
    <t>LineString (8.57748980103442982 53.18253994166560261, 8.57749650000000052 53.18257650000000325, 8.57749240000000057 53.1826324000000028, 8.57745410000000064 53.18273969999999906)</t>
  </si>
  <si>
    <t>B53wocM8w5MlygLD</t>
  </si>
  <si>
    <t>to7Iph0jr5kiL6gv</t>
  </si>
  <si>
    <t>LineString (8.57655000269359924 53.1826394348708007, 8.57653532499434945 53.1827069350147994)</t>
  </si>
  <si>
    <t>xqWYj+7lBwW7oWNX</t>
  </si>
  <si>
    <t>LineString (8.5757417177127806 53.18428889023810058, 8.57570954997781065 53.18434431002010143)</t>
  </si>
  <si>
    <t>D/Gsy48fKrFxuWbK</t>
  </si>
  <si>
    <t>LineString (8.57406865666584928 53.18227014790200258, 8.57403148573090057 53.18226307902269667)</t>
  </si>
  <si>
    <t>J/4bestndlqKllVw</t>
  </si>
  <si>
    <t>Uqt74WwQF3xsyhz7</t>
  </si>
  <si>
    <t>LineString (8.5649502543994096 53.18666322808630298, 8.56504294998073057 53.18663696500269822)</t>
  </si>
  <si>
    <t>y1BSOP2dH+6+AOvJ</t>
  </si>
  <si>
    <t>8tERT/Y8GFkvKl29</t>
  </si>
  <si>
    <t>LineString (8.57657230795465075 53.18500185386319856, 8.57654471998954016 53.18506235000990046)</t>
  </si>
  <si>
    <t>pI6bHWCd9zxmYkxy</t>
  </si>
  <si>
    <t>ISSak8xbiXk0Z2IC</t>
  </si>
  <si>
    <t>LineString (8.57330730210165015 53.18464467183910216, 8.57335738000618974 53.18470903500359981)</t>
  </si>
  <si>
    <t>dojOcW+RpmFiFsbN</t>
  </si>
  <si>
    <t>FC1MB0V2SHJztuTG</t>
  </si>
  <si>
    <t>LineString (8.57710360145592965 53.1826952823933965, 8.57704304590932054 53.18268760826079955)</t>
  </si>
  <si>
    <t>PR2b5WJjA4PKjIyA</t>
  </si>
  <si>
    <t>OlIUAjZCwV5BK0Oz</t>
  </si>
  <si>
    <t>LineString (8.57599562839182994 53.18259593296949816, 8.57598416999197077 53.18264862502039847)</t>
  </si>
  <si>
    <t>TJt62P2cm+ZhBsF6</t>
  </si>
  <si>
    <t>hRNhtYKSKiQtk7PX</t>
  </si>
  <si>
    <t>LineString (8.57449880000000064 53.18366710000000097, 8.57430202552115972 53.18369943430089819)</t>
  </si>
  <si>
    <t>LineString (8.5732545515801295 53.18311806593000313, 8.57325669000328006 53.1831482550224024)</t>
  </si>
  <si>
    <t>y6Xm05QzGrRWVoam</t>
  </si>
  <si>
    <t>LineString (8.56922589999999929 53.18418419999999713, 8.56911933396430925 53.1841794440924005)</t>
  </si>
  <si>
    <t>LineString (8.56788776091709003 53.1863504761114001, 8.5679464000000003 53.18633489999999853)</t>
  </si>
  <si>
    <t>Pv3uoyDp+sskrfQo</t>
  </si>
  <si>
    <t>LineString (8.56908604935257046 53.18165482044420145, 8.56909539031332912 53.18166690562230059)</t>
  </si>
  <si>
    <t>iDAq1cemXlQ9T5r+</t>
  </si>
  <si>
    <t>mzMs4w7bB1ACV/yl</t>
  </si>
  <si>
    <t>LineString (8.57754377661632006 53.18354839751729912, 8.57745106504619059 53.18354247496859699)</t>
  </si>
  <si>
    <t>zR6wdtDnGWOJFeP1</t>
  </si>
  <si>
    <t>LineString (8.56942531610206082 53.18114940750370323, 8.56947940000000052 53.18114109999999783, 8.56972750000000083 53.1811380999999983)</t>
  </si>
  <si>
    <t>/ETyD8kJNVgd5hEM</t>
  </si>
  <si>
    <t>K1JxoyKTpy2usRq7</t>
  </si>
  <si>
    <t>LineString (8.57563507479138032 53.1854121237981019, 8.57566021272037915 53.18535672618300225)</t>
  </si>
  <si>
    <t>KHTbO+1T01r3/fAD</t>
  </si>
  <si>
    <t>DR99EH7ascO1k3c2</t>
  </si>
  <si>
    <t>LineString (8.57555627167021051 53.18256145463450224, 8.57547019999999982 53.18255469999999718)</t>
  </si>
  <si>
    <t>WzWm6VDWlvh+H0B2</t>
  </si>
  <si>
    <t>fGHehgns8uDUnYNa</t>
  </si>
  <si>
    <t>LineString (8.57244060978884015 53.18350106220359663, 8.57253622999222031 53.18349411500049939)</t>
  </si>
  <si>
    <t>yQSIXGH7vSu3n9KR</t>
  </si>
  <si>
    <t>LineString (8.57504522709838923 53.182500756849997, 8.57494987886362026 53.18248857781220096)</t>
  </si>
  <si>
    <t>TQ42wO3CejmePadp</t>
  </si>
  <si>
    <t>yyce2Np7wgdYI/Xd</t>
  </si>
  <si>
    <t>LineString (8.57223177346276088 53.18402735316789887, 8.5722167700106997 53.18398310501439852)</t>
  </si>
  <si>
    <t>PTZHgcUXFT4ea2wZ</t>
  </si>
  <si>
    <t>LineString (8.5732438137191096 53.18466356297670217, 8.57329938500613054 53.18472733500350103)</t>
  </si>
  <si>
    <t>MEGNi0gk1x5jdMW0</t>
  </si>
  <si>
    <t>tnfZGZxl/+3CkliJ</t>
  </si>
  <si>
    <t>LineString (8.56774270000000016 53.18020620000000065, 8.56771870000000035 53.18018119999999982)</t>
  </si>
  <si>
    <t>cUyk6A1s3wh2OKK9</t>
  </si>
  <si>
    <t>hPcg3aDsIeeQszRX</t>
  </si>
  <si>
    <t>LineString (8.57404984791897995 53.18527909022640188, 8.57411342658168074 53.18528910692339906)</t>
  </si>
  <si>
    <t>2JbqxM5Pi/nIjkNC</t>
  </si>
  <si>
    <t>pWkTo7vKAcxNteMO</t>
  </si>
  <si>
    <t>LineString (8.5733589543059896 53.18136539513920269, 8.57335895555043948 53.18136541462460087)</t>
  </si>
  <si>
    <t>P2MSBHD8MvpYWAEc</t>
  </si>
  <si>
    <t>0.002169271</t>
  </si>
  <si>
    <t>d4oj3AmTtQbZBpUE</t>
  </si>
  <si>
    <t>LineString (8.56720741190673962 53.1840737343147012, 8.56703049999999955 53.18405709999999686, 8.56702518046570916 53.18405655660470188)</t>
  </si>
  <si>
    <t>OTOWP8NF8JrremOF</t>
  </si>
  <si>
    <t>VW1e1c+KBGrMwycy</t>
  </si>
  <si>
    <t>LineString (8.58090679999999928 53.17711520000000291, 8.58070050000000073 53.17719730000000311)</t>
  </si>
  <si>
    <t>H7imRaAIJvBCo3WE</t>
  </si>
  <si>
    <t>LineString (8.5720255059189796 53.18201125624840131, 8.57203985000496971 53.18206501500809935)</t>
  </si>
  <si>
    <t>vhv3+emnYPr2KInP</t>
  </si>
  <si>
    <t>LineString (8.57605714392317964 53.18260076024139948, 8.57599562839182994 53.18259593296949816)</t>
  </si>
  <si>
    <t>LineString (8.5696033000000007 53.18218490000000287, 8.56949769999999944 53.18218739999999656)</t>
  </si>
  <si>
    <t>5HDDCbMR7o3PFm+y</t>
  </si>
  <si>
    <t>1GOdoM69oT5bpeXp</t>
  </si>
  <si>
    <t>LineString (8.57387333423594988 53.18223300284609678, 8.57384466998838057 53.18228739501039826)</t>
  </si>
  <si>
    <t>v5mAsP+TeaQnaCse</t>
  </si>
  <si>
    <t>LineString (8.57403148573090057 53.18226307902269667, 8.57404617498283983 53.18223520501729951)</t>
  </si>
  <si>
    <t>zTWffrGNAq3O71W3</t>
  </si>
  <si>
    <t>LineString (8.57476405197837011 53.18610600535910038, 8.57483096732953953 53.18612225231149893)</t>
  </si>
  <si>
    <t>q44t0DX49x8OD019</t>
  </si>
  <si>
    <t>LineString (8.57826689188519076 53.18281148929739999, 8.57816166755267062 53.18280763679489809)</t>
  </si>
  <si>
    <t>cI1/YVFJIdMyP1y7</t>
  </si>
  <si>
    <t>U0DZodRZ7BwTYsbt</t>
  </si>
  <si>
    <t>LineString (8.57403009929945981 53.18309681109540321, 8.57415340000000015 53.18309330000000301)</t>
  </si>
  <si>
    <t>xYCtQo03z2Zx2A+3</t>
  </si>
  <si>
    <t>LineString (8.5712089174087307 53.18208373271210121, 8.57122303501162008 53.18214748002139913)</t>
  </si>
  <si>
    <t>nc8EZn0j5vpTPqab</t>
  </si>
  <si>
    <t>Gs2eGmoskrIUN/lt</t>
  </si>
  <si>
    <t>LineString (8.56709979400933008 53.18229524247630025, 8.56712630499750993 53.18228862000029977)</t>
  </si>
  <si>
    <t>hJ5jn+Mbdo41Wmy1</t>
  </si>
  <si>
    <t>GZBltX2mpuqiNUDo</t>
  </si>
  <si>
    <t>LineString (8.56812809999999914 53.18299319999999852, 8.56817546411511977 53.18312798827579968)</t>
  </si>
  <si>
    <t>G2wlgzvN3PiQDJZg</t>
  </si>
  <si>
    <t>LineString (8.57182088408026921 53.18395070722559836, 8.57193366997118922 53.1839339450026003)</t>
  </si>
  <si>
    <t>OK3+1/P2S5m8B8at</t>
  </si>
  <si>
    <t>LineString (8.57981996983937911 53.17735005178170127, 8.57901640000000043 53.17747169999999812)</t>
  </si>
  <si>
    <t>kCEOUxpXFshrZsWb</t>
  </si>
  <si>
    <t>rEwE0txiAzwB7xd7</t>
  </si>
  <si>
    <t>LineString (8.57854088877106946 53.17946302166910044, 8.57842108494966027 53.17948072500419698)</t>
  </si>
  <si>
    <t>FYilV5/a50bSz0J6</t>
  </si>
  <si>
    <t>LineString (8.56682846372459039 53.18403646163559984, 8.56683997499088967 53.18399580002189708)</t>
  </si>
  <si>
    <t>V4UKUKkEahf4vWPA</t>
  </si>
  <si>
    <t>Urms6QGPq335pe2P</t>
  </si>
  <si>
    <t>LineString (8.56823495583149963 53.18329728792679845, 8.56809026499325022 53.18331563500049697)</t>
  </si>
  <si>
    <t>1VrML1MmaHH0bikN</t>
  </si>
  <si>
    <t>iYgQ4hFuIbPjdbXs</t>
  </si>
  <si>
    <t>LineString (8.5748542086717805 53.18542065821910114, 8.57510381079679007 53.18546961492670277)</t>
  </si>
  <si>
    <t>LineString (8.58133010000000063 53.18476419999999649, 8.58110214915098979 53.18463028262060277)</t>
  </si>
  <si>
    <t>EEE4s96OI3OCOlN5</t>
  </si>
  <si>
    <t>EIof7boOJMwOqz+H</t>
  </si>
  <si>
    <t>LineString (8.57241994627806925 53.18478343521169904, 8.57238561000466071 53.18474759500239912)</t>
  </si>
  <si>
    <t>5knTqFvru4QRuS2V</t>
  </si>
  <si>
    <t>laP8z5ewNsXQAyXz</t>
  </si>
  <si>
    <t>LineString (8.56467772500604063 53.18301420054370254, 8.5644916999999996 53.18303370000000285)</t>
  </si>
  <si>
    <t>JPEjhjIynQqeK8BM</t>
  </si>
  <si>
    <t>/UE4ri0+DVeXRO0w</t>
  </si>
  <si>
    <t>LineString (8.57925110540583979 53.18239927741679907, 8.57932102449836087 53.18248149268939784)</t>
  </si>
  <si>
    <t>HIE6tN/asw0hyDLl</t>
  </si>
  <si>
    <t>zP1aBSQKs4c60LPl</t>
  </si>
  <si>
    <t>LineString (8.57726928054417925 53.1827162785365033, 8.57728301998309917 53.1826771550222972)</t>
  </si>
  <si>
    <t>YoycHfD1dvuo4X51</t>
  </si>
  <si>
    <t>lbW6L9eesmvNVFFP</t>
  </si>
  <si>
    <t>LineString (8.56908604935257046 53.18165482044420145, 8.56915414997834013 53.18163582500299924)</t>
  </si>
  <si>
    <t>/lu12TEf5B5dqv6z</t>
  </si>
  <si>
    <t>LineString (8.57244653292364056 53.18265627325580169, 8.57258711004856977 53.18268373500440305)</t>
  </si>
  <si>
    <t>RwCbqMmI0hmuBU6z</t>
  </si>
  <si>
    <t>LineString (8.57250216647084073 53.18443647912580019, 8.57236725999892002 53.18444025500019734)</t>
  </si>
  <si>
    <t>s1Pi3HLb2LciUPDN</t>
  </si>
  <si>
    <t>PwHwJdkzpU4FKLQ3</t>
  </si>
  <si>
    <t>LineString (8.5720255059189796 53.18201125624840131, 8.57170954665754969 53.18204167910030122)</t>
  </si>
  <si>
    <t>GHo8FpHp8m/oPGsX</t>
  </si>
  <si>
    <t>LineString (8.57099641331378059 53.1852766015504983, 8.57078227554191052 53.18535137577959659)</t>
  </si>
  <si>
    <t>XfI3ZAiLBdS17JUw</t>
  </si>
  <si>
    <t>Jb9/RjVj1IoHyzRL</t>
  </si>
  <si>
    <t>LineString (8.56677761736698962 53.18314236945339957, 8.56701149999999956 53.18311969999999889, 8.56704852795389016 53.18311551568370277)</t>
  </si>
  <si>
    <t>ZyeuOQm70Omt4Gca</t>
  </si>
  <si>
    <t>YPvKh/h08piadHJT</t>
  </si>
  <si>
    <t>LineString (8.56899972236282004 53.18220074661940089, 8.56900304500423005 53.1822515750149023)</t>
  </si>
  <si>
    <t>a8Dvrhr+60UFkdbf</t>
  </si>
  <si>
    <t>1eexWJxgxWHHsJQr</t>
  </si>
  <si>
    <t>LineString (8.56932465148605971 53.18505860645900185, 8.56949610000000028 53.18505609999999706)</t>
  </si>
  <si>
    <t>o/e3+FQ6jqETMVo3</t>
  </si>
  <si>
    <t>unSwir/unTh1yJx/</t>
  </si>
  <si>
    <t>LineString (8.56533880793669944 53.18592620074110044, 8.56518108031434977 53.18593398728369692)</t>
  </si>
  <si>
    <t>LineString (8.57039631590190076 53.18213886202929785, 8.57039151000726918 53.18210899002710335)</t>
  </si>
  <si>
    <t>04nniVcq6EeTNzqy</t>
  </si>
  <si>
    <t>A2U4QsHU4+Lq1J0A</t>
  </si>
  <si>
    <t>LineString (8.57317514261461078 53.17878266132260023, 8.57286140000000074 53.17871039999999994)</t>
  </si>
  <si>
    <t>4tL4Im/FtpOBA+Qj</t>
  </si>
  <si>
    <t>3o5fduuRBeS97OkY</t>
  </si>
  <si>
    <t>LineString (8.57877320659273046 53.18405870494090237, 8.57856192001120021 53.18403907500069749)</t>
  </si>
  <si>
    <t>cqH54/UV7o+sHWlk</t>
  </si>
  <si>
    <t>qUbbNZJijaqYyoin</t>
  </si>
  <si>
    <t>LineString (8.57473410000000058 53.18539710000000298, 8.57480046719016009 53.18541011733640289)</t>
  </si>
  <si>
    <t>LineString (8.56875276707610034 53.18220657199510271, 8.56861334189260049 53.18220986063929701)</t>
  </si>
  <si>
    <t>Djpoq8xugzxHfIhz</t>
  </si>
  <si>
    <t>Rtcjly2GvEh8qdH7</t>
  </si>
  <si>
    <t>LineString (8.57758161510768957 53.17978671516549838, 8.57737635499685958 53.1798148350002009)</t>
  </si>
  <si>
    <t>luWQAJ3YUlb3dWd9</t>
  </si>
  <si>
    <t>tM25+4Z26g4zcipR</t>
  </si>
  <si>
    <t>LineString (8.57732917674135997 53.18226095989690094, 8.57719810499541957 53.18229999000070052)</t>
  </si>
  <si>
    <t>wIE4rl76k4K6xdLW</t>
  </si>
  <si>
    <t>D+28lFcpXdHhIkJ0</t>
  </si>
  <si>
    <t>LineString (8.57629131798053024 53.18346784566109875, 8.57629969999809916 53.18339923000510083)</t>
  </si>
  <si>
    <t>Bg8kIC4v/KE/ZrxE</t>
  </si>
  <si>
    <t>LineString (8.56702421816074988 53.18219715557739846, 8.56696930995902939 53.18221449000650125)</t>
  </si>
  <si>
    <t>SJlwUZCRbutfPYup</t>
  </si>
  <si>
    <t>u5Df/6y79mvuODQ/</t>
  </si>
  <si>
    <t>LineString (8.5712089174087307 53.18208373271210121, 8.57108701932613037 53.18209347459740144)</t>
  </si>
  <si>
    <t>erydrHJKURqsQBF9</t>
  </si>
  <si>
    <t>LineString (8.56806303266455949 53.18282601851350222, 8.56807832047019957 53.18286529852760225)</t>
  </si>
  <si>
    <t>uYDtxI08WlEzN8Uv</t>
  </si>
  <si>
    <t>3fuPVbQ7KVj4ZrpT</t>
  </si>
  <si>
    <t>LineString (8.56600011207078005 53.18490084530269968, 8.5660510378226693 53.18490169998020178)</t>
  </si>
  <si>
    <t>7zd0iFIvlAu0tzaH</t>
  </si>
  <si>
    <t>5fB9wgtz3g0OFkz7</t>
  </si>
  <si>
    <t>LineString (8.57445919999999973 53.18238389999999782, 8.5743916716683195 53.18236038473939686)</t>
  </si>
  <si>
    <t>LineString (8.57456553563543977 53.18465175801890155, 8.57438276379281028 53.18461947698929748)</t>
  </si>
  <si>
    <t>vGR+uVeTIvAIcM8D</t>
  </si>
  <si>
    <t>ZuQE/6cJrmJ3Bv1w</t>
  </si>
  <si>
    <t>LineString (8.57722583444254028 53.18352808660579711, 8.57721236997963032 53.18360414004609993)</t>
  </si>
  <si>
    <t>O1+JyC9ROC/TbUpv</t>
  </si>
  <si>
    <t>vgDDTIiWc/EEVyXr</t>
  </si>
  <si>
    <t>LineString (8.57946333856510002 53.18511131506299705, 8.5795067300008796 53.18511356999999862)</t>
  </si>
  <si>
    <t>5Dkc1Jy6hrQkGtrt</t>
  </si>
  <si>
    <t>bxMVLZCzEVlyBLh0</t>
  </si>
  <si>
    <t>LineString (8.57866930415418949 53.18338166038510195, 8.57862782507386967 53.18332995004850261)</t>
  </si>
  <si>
    <t>JuWmWkzkXVielmpA</t>
  </si>
  <si>
    <t>LineString (8.5655256237007098 53.18489288100339962, 8.56552938499969052 53.18481203500609666)</t>
  </si>
  <si>
    <t>Mkf2Fb7qsaSIVTnQ</t>
  </si>
  <si>
    <t>LineString (8.56736715507820001 53.18232735511239895, 8.56732333001082047 53.18226160001039915)</t>
  </si>
  <si>
    <t>V2w04SzxpqzwGQUJ</t>
  </si>
  <si>
    <t>M522uHm4vNKUJwYx</t>
  </si>
  <si>
    <t>LineString (8.56543208624120034 53.18489186382689837, 8.56547909999999924 53.184892099999999, 8.5655256237007098 53.18489288100339962)</t>
  </si>
  <si>
    <t>9V2u1vJOj2KN//Wa</t>
  </si>
  <si>
    <t>LineString (8.57497399999999921 53.18152033999999873, 8.57497498291672855 53.18145236544679477)</t>
  </si>
  <si>
    <t>UW4JEpr82+O52wLd</t>
  </si>
  <si>
    <t>zBk4sdCcHBOjzgPT</t>
  </si>
  <si>
    <t>LineString (8.57284982746275936 53.18402339033750081, 8.57292862499742014 53.18401075000029721)</t>
  </si>
  <si>
    <t>U4iW0WV2dCUvBGlk</t>
  </si>
  <si>
    <t>uAnHsAHdF6iDvtWZ</t>
  </si>
  <si>
    <t>LineString (8.58256809999999959 53.18232059999999706, 8.58280910000000041 53.18216290000000157)</t>
  </si>
  <si>
    <t>/Mpej+rO2fpOJhxo</t>
  </si>
  <si>
    <t>LineString (8.57726928054417925 53.1827162785365033, 8.57710360145592965 53.1826952823933965)</t>
  </si>
  <si>
    <t>LineString (8.56651060000000086 53.18257859999999937, 8.56634956400350944 53.18262829818370108)</t>
  </si>
  <si>
    <t>bCIa4ifDdPA8Jkaw</t>
  </si>
  <si>
    <t>rVJb71EcokSr2Qwf</t>
  </si>
  <si>
    <t>LineString (8.56721172396973074 53.18650356826039882, 8.56732170000000082 53.18649039999999673, 8.5674783935468799 53.18645507018389651)</t>
  </si>
  <si>
    <t>76ys4Abqm24YBCtC</t>
  </si>
  <si>
    <t>LineString (8.57932102449836087 53.18248149268939784, 8.57941006686604979 53.18258619379889751)</t>
  </si>
  <si>
    <t>7hGuCQ0SQYTTlEek</t>
  </si>
  <si>
    <t>LineString (8.57473472402143955 53.18310814044330215, 8.57473638499532953 53.18308466002599744)</t>
  </si>
  <si>
    <t>o+w/LeHX5mx6dc0s</t>
  </si>
  <si>
    <t>w6A7PmvwV5n/goII</t>
  </si>
  <si>
    <t>LineString (8.56668915382307006 53.1825234718575004, 8.56673401501680054 53.18257590501539767)</t>
  </si>
  <si>
    <t>5uWEKb/v+2r09P/N</t>
  </si>
  <si>
    <t>mihnlBBYzX+5/FMt</t>
  </si>
  <si>
    <t>LineString (8.5736758824631103 53.18219545245599988, 8.57348155501298059 53.18215849585060084)</t>
  </si>
  <si>
    <t>U5C8MnitRXYlJ8uJ</t>
  </si>
  <si>
    <t>LLgQTrb/NRJLjm9t</t>
  </si>
  <si>
    <t>LineString (8.56590115424694076 53.18589771230229957, 8.56589396500801037 53.18584712002620307)</t>
  </si>
  <si>
    <t>gWxjUmLt5zoeyfD8</t>
  </si>
  <si>
    <t>LineString (8.56783989999999918 53.18225269999999938, 8.56788271657308087 53.18236271439339902)</t>
  </si>
  <si>
    <t>oA9ZqKI4vZuqtF9h</t>
  </si>
  <si>
    <t>LineString (8.57142467446717937 53.18512743086149896, 8.57132260000000024 53.18516269999999935, 8.57119592776236061 53.18520693302060209)</t>
  </si>
  <si>
    <t>HwdymZgEjaL3Pt8m</t>
  </si>
  <si>
    <t>LineString (8.56482724505842974 53.18595145430560223, 8.56459740000000025 53.18596279999999865)</t>
  </si>
  <si>
    <t>5IfrC08sFjs+DHiE</t>
  </si>
  <si>
    <t>fvmsGCzYDRAkg+/K</t>
  </si>
  <si>
    <t>LineString (8.57269569222079042 53.1868104765975005, 8.5725642999999998 53.18679050000000075)</t>
  </si>
  <si>
    <t>1bXq8vFEfqdUqyUB</t>
  </si>
  <si>
    <t>ZSla75MvU2CW1y1w</t>
  </si>
  <si>
    <t>LineString (8.57078227554191052 53.18535137577959659, 8.57074038003752925 53.18530808501969886)</t>
  </si>
  <si>
    <t>HFTWV6vFoz2pwIYK</t>
  </si>
  <si>
    <t>LineString (8.57523993773616056 53.18622154866339713, 8.57544319080951922 53.18627089699059951)</t>
  </si>
  <si>
    <t>9r9c+RGljeEFfqWn</t>
  </si>
  <si>
    <t>Xp0z4/ojZlt0iRts</t>
  </si>
  <si>
    <t>LineString (8.57187009999999994 53.18407020000000074, 8.57182122552294068 53.18407508754390278)</t>
  </si>
  <si>
    <t>LineString (8.56566787462113055 53.18590967256000113, 8.5656145303033604 53.18591240746069815)</t>
  </si>
  <si>
    <t>FTiICaIZvG/Khpc0</t>
  </si>
  <si>
    <t>1IX+BFi4aUrCGaDI</t>
  </si>
  <si>
    <t>LineString (8.5694316734733107 53.18569138448589939, 8.56922966786012985 53.18570382362430138)</t>
  </si>
  <si>
    <t>z/4ahVVrkH14eYfZ</t>
  </si>
  <si>
    <t>8POFYC1vMeAlMns7</t>
  </si>
  <si>
    <t>LineString (8.56456263261982009 53.18360279156259907, 8.56443852999927913 53.18360446000009745)</t>
  </si>
  <si>
    <t>0puKKSvm9ExujEhy</t>
  </si>
  <si>
    <t>LineString (8.57671220445770999 53.18449214459599972, 8.57649159669693084 53.18444594236630252)</t>
  </si>
  <si>
    <t>vgpt0AzyQAT8uLtt</t>
  </si>
  <si>
    <t>yJgrNyJ6ZA4t40BP</t>
  </si>
  <si>
    <t>LineString (8.56742638070480922 53.18231596821750173, 8.56736779999999953 53.18232720000000313, 8.56736715507820001 53.18232735511239895)</t>
  </si>
  <si>
    <t>lMHxE2m4I1TfX9bB</t>
  </si>
  <si>
    <t>LineString (8.57515798504906002 53.18548024052589795, 8.57511998499665928 53.18555014500309852)</t>
  </si>
  <si>
    <t>SzYbZGc0ZrbTZJf/</t>
  </si>
  <si>
    <t>LineString (8.56880002175156008 53.18416519301459999, 8.56853579999999937 53.18415339999999958)</t>
  </si>
  <si>
    <t>qj578xSr4tXzRX3Z</t>
  </si>
  <si>
    <t>xoSpb8oStx9QmorA</t>
  </si>
  <si>
    <t>LineString (8.57276569519055087 53.18170266823349834, 8.57280802001164055 53.1817034950009031)</t>
  </si>
  <si>
    <t>FpE6LzoYT3kQEBhj</t>
  </si>
  <si>
    <t>WnNjBuVoO7pQCeW0</t>
  </si>
  <si>
    <t>LineString (8.57637041373999054 53.181464727182302, 8.57661129999999083 53.18146670000000142)</t>
  </si>
  <si>
    <t>jyOnxyg7qKzB33qp</t>
  </si>
  <si>
    <t>LineString (8.5777277999999999 53.18032780000000059, 8.57773579999999924 53.18019290000000154)</t>
  </si>
  <si>
    <t>sMlG0LUFbpSc8Dl0</t>
  </si>
  <si>
    <t>LineString (8.57243635677816052 53.18267507105019831, 8.57244653292364056 53.18265627325580169)</t>
  </si>
  <si>
    <t>N3kSsjTOMcAmXUBd</t>
  </si>
  <si>
    <t>LineString (8.5772011999999993 53.18330850000000254, 8.57713039498881002 53.18323963008300126)</t>
  </si>
  <si>
    <t>3dHYg17d2BsvfALw</t>
  </si>
  <si>
    <t>lo4+y5oIK9SFKIuG</t>
  </si>
  <si>
    <t>LineString (8.57650546449552031 53.18582975311930028, 8.57668800000000076 53.1858910999999992)</t>
  </si>
  <si>
    <t>MXyFO5sn8Gd3w2bI</t>
  </si>
  <si>
    <t>rdklJfvPWwaZOEMp</t>
  </si>
  <si>
    <t>LineString (8.57313049999999954 53.1790403999999981, 8.57306039999999925 53.17897119999999944)</t>
  </si>
  <si>
    <t>h4XfjXU+Yc4H5nZO</t>
  </si>
  <si>
    <t>IhmaGNq5UzZnCiCV</t>
  </si>
  <si>
    <t>LineString (8.56819591238144085 53.18318617946049898, 8.56821388781760973 53.18323733339219928)</t>
  </si>
  <si>
    <t>eHGY9X+T2bMEWySr</t>
  </si>
  <si>
    <t>LineString (8.57523129050943922 53.18476919942619929, 8.57525982997425018 53.18471062002650029)</t>
  </si>
  <si>
    <t>iV8QFhQqO2xZB0mP</t>
  </si>
  <si>
    <t>LineString (8.57656115761728088 53.18603216206769702, 8.57668800000000076 53.1858910999999992)</t>
  </si>
  <si>
    <t>LineString (8.57436760000000042 53.18792729999999835, 8.57464429999999922 53.18779690000000215, 8.57488569999999939 53.18766589999999894, 8.57507558497126965 53.18752480220479839)</t>
  </si>
  <si>
    <t>Qn4vQ4k11unSpt5e</t>
  </si>
  <si>
    <t>LineString (8.56806303266455949 53.18282601851350222, 8.56818466998815076 53.18280893500089945)</t>
  </si>
  <si>
    <t>cWe9inXmnP3cIDfl</t>
  </si>
  <si>
    <t>LineString (8.57478122676637966 53.18246703530859776, 8.5747571034599197 53.18246395393560277)</t>
  </si>
  <si>
    <t>VFr2SajUCPAPtvP+</t>
  </si>
  <si>
    <t>LineString (8.56877065931747062 53.18573057760119838, 8.56876138500451034 53.18567288001509752)</t>
  </si>
  <si>
    <t>zJ3x9y5s1EPRW4r/</t>
  </si>
  <si>
    <t>LineString (8.57350989508394967 53.18523419291570065, 8.57359375393808065 53.1852373056831027)</t>
  </si>
  <si>
    <t>2BpAqaX5sC9avJfK</t>
  </si>
  <si>
    <t>1aQEQk4bwR2QPljO</t>
  </si>
  <si>
    <t>LineString (8.56802036209825957 53.18271638169409954, 8.56806303266455949 53.18282601851350222)</t>
  </si>
  <si>
    <t>LineString (8.57411342658168074 53.18528910692339906, 8.57414219999613003 53.18522321000420305)</t>
  </si>
  <si>
    <t>hhZlTpbhgjj3lUDV</t>
  </si>
  <si>
    <t>LineString (8.57035119999999928 53.18550189999999844, 8.57021188866730022 53.18555055850949742)</t>
  </si>
  <si>
    <t>TRvrmjZNzPC322xx</t>
  </si>
  <si>
    <t>RIJC17Z9sVydkRMu</t>
  </si>
  <si>
    <t>LineString (8.57524666087060083 53.1825264861513034, 8.57522870499239076 53.18257721501049673)</t>
  </si>
  <si>
    <t>Yav1nBBmIBFRehw7</t>
  </si>
  <si>
    <t>eU1LULtB7tvnePhK</t>
  </si>
  <si>
    <t>LineString (8.57236474741945997 53.18401108359159934, 8.57235021500449967 53.18396822501249943)</t>
  </si>
  <si>
    <t>xwc4sbElyEseHGXx</t>
  </si>
  <si>
    <t>9hxHOFm7ubcguQZL</t>
  </si>
  <si>
    <t>LineString (8.56580167365881984 53.18646367358500271, 8.56622251335297946 53.1864309616124018)</t>
  </si>
  <si>
    <t>uJAnACoOfwu3dsE3</t>
  </si>
  <si>
    <t>aIhTNO45cBfm4HgV</t>
  </si>
  <si>
    <t>LineString (8.57527173405934917 53.18517591188749805, 8.57530076999072044 53.18511794000959725)</t>
  </si>
  <si>
    <t>+O4l7V/9x/99bFhD</t>
  </si>
  <si>
    <t>tUNytv5sQeGMDG5h</t>
  </si>
  <si>
    <t>LineString (8.57170954665754969 53.18204167910030122, 8.57158470000000072 53.18205369999999732, 8.57151390573958949 53.18205935800269657)</t>
  </si>
  <si>
    <t>LineString (8.57668800000000076 53.1858910999999992, 8.57682455973306013 53.18576129979020095)</t>
  </si>
  <si>
    <t>6TtZzpLNFQIIeKbk</t>
  </si>
  <si>
    <t>LineString (8.58100559999999923 53.18065119999999979, 8.58112940000000002 53.18067690000000169, 8.58127909999999972 53.18068679999999659, 8.58140760000000036 53.18068099999999987, 8.58157300000000056 53.1806515000000033, 8.58178659999999915 53.18058880000000244)</t>
  </si>
  <si>
    <t>Xo7PP0Xkyt+nhVGq</t>
  </si>
  <si>
    <t>ItqrCcxztNY4tYG6</t>
  </si>
  <si>
    <t>LineString (8.57271043614498929 53.18459174702120151, 8.57271013500182022 53.1845732650537002)</t>
  </si>
  <si>
    <t>3WKxUl3v4QCKvQKt</t>
  </si>
  <si>
    <t>KX8UbWagSDyrW18t</t>
  </si>
  <si>
    <t>LineString (8.56807832047019957 53.18286529852760225, 8.56812809999999914 53.18299319999999852)</t>
  </si>
  <si>
    <t>LineString (8.57667699273556039 53.18264939943829717, 8.57666259999258962 53.18271559001939863)</t>
  </si>
  <si>
    <t>AFZpWztKcqVczC5B</t>
  </si>
  <si>
    <t>AYcmHPDD/oPfO96p</t>
  </si>
  <si>
    <t>LineString (8.56597237393221 53.18274470353200201, 8.56594587804993957 53.18275288040810267)</t>
  </si>
  <si>
    <t>V/GcMxHieMbIdQQo</t>
  </si>
  <si>
    <t>LineString (8.57815599999999989 53.18165869999999984, 8.57826359999999966 53.18144300000000158)</t>
  </si>
  <si>
    <t>VTorrAFxmLoGKB3K</t>
  </si>
  <si>
    <t>LineString (8.57796288373413951 53.18475930328600043, 8.5777434468958198 53.18471216584549666)</t>
  </si>
  <si>
    <t>JwLZIOA31Gv9C9Y/</t>
  </si>
  <si>
    <t>LineString (8.57081616971946048 53.1841752676848003, 8.57058269702836029 53.18419379711939854)</t>
  </si>
  <si>
    <t>eDNLuv59GW1jFa8w</t>
  </si>
  <si>
    <t>LineString (8.56820319999999924 53.17969670000000093, 8.56814709999999913 53.17961600000000288, 8.56817350000000033 53.17956879999999842, 8.5682381000000003 53.17952640000000031, 8.5691714999999995 53.17917969999999883)</t>
  </si>
  <si>
    <t>rnhx19U66UleR/uN</t>
  </si>
  <si>
    <t>pfAEt49ggaVMH5tA</t>
  </si>
  <si>
    <t>LineString (8.56624258782722059 53.18490491453370339, 8.56624544499912943 53.18484348000590245)</t>
  </si>
  <si>
    <t>s0xNn/M2jMD+u+Zz</t>
  </si>
  <si>
    <t>zhvVDaQtGbTh8bH1</t>
  </si>
  <si>
    <t>LineString (8.57691203811065783 53.1804713515898797, 8.57722279999999948 53.18039650000000051)</t>
  </si>
  <si>
    <t>7VuCj1Im9DjuXVPj</t>
  </si>
  <si>
    <t>o1J1xHBPHaJSC9J/</t>
  </si>
  <si>
    <t>LineString (8.57368785488869989 53.18524302450300212, 8.5737532629014197 53.18524845704410353)</t>
  </si>
  <si>
    <t>wRHrps+FvPsSiZev</t>
  </si>
  <si>
    <t>t+xPwDx47gw1/UwD</t>
  </si>
  <si>
    <t>LineString (8.5777439227068708 53.18355875605470118, 8.57768940000000057 53.18355770000000149, 8.57754377661632006 53.18354839751729912)</t>
  </si>
  <si>
    <t>LineString (8.57548151585664087 53.18302769213210013, 8.57548809999999939 53.18304899999999691, 8.57551899999999989 53.18311320000000109)</t>
  </si>
  <si>
    <t>BztBmgT33hNNyoJO</t>
  </si>
  <si>
    <t>LineString (8.56965287086718064 53.18521194684159781, 8.56951302999972064 53.1852623400000013)</t>
  </si>
  <si>
    <t>JM7vbCsnh90XkTSa</t>
  </si>
  <si>
    <t>LineString (8.57365340973827017 53.18524016360470341, 8.57368785488869989 53.18524302450300212)</t>
  </si>
  <si>
    <t>/Xb+TL5CyBo4tP/l</t>
  </si>
  <si>
    <t>LineString (8.58090679999999928 53.17711520000000291, 8.58151837997404066 53.17707523000210301)</t>
  </si>
  <si>
    <t>7u26nJDLl2G/IUve</t>
  </si>
  <si>
    <t>LineString (8.57449503970451943 53.18310202196050085, 8.57449686999546934 53.18307615002360222)</t>
  </si>
  <si>
    <t>cV1APf2K1GR+1+lX</t>
  </si>
  <si>
    <t>pAoL9tZr4COfe0In</t>
  </si>
  <si>
    <t>LineString (8.57284982746275936 53.18402339033750081, 8.57281399999999927 53.18394279999999696)</t>
  </si>
  <si>
    <t>ys+UXDWSwdtj+oZW</t>
  </si>
  <si>
    <t>LineString (8.57712216404618921 53.18457870472109761, 8.57699180000000005 53.18455070000000262)</t>
  </si>
  <si>
    <t>nSadrTihsbkBsXfc</t>
  </si>
  <si>
    <t>PFOt1wPD2bEyhkA6</t>
  </si>
  <si>
    <t>LineString (8.56455731729887049 53.18346013077439949, 8.56446290999777915 53.18346140000009825)</t>
  </si>
  <si>
    <t>D6JLdvDVrsqLTxat</t>
  </si>
  <si>
    <t>pxDWdcDLcYViYt1/</t>
  </si>
  <si>
    <t>LineString (8.56741351612095059 53.18581100208749746, 8.56724936763876954 53.18582077332030167)</t>
  </si>
  <si>
    <t>g4LKQjM5q/AFD2Eq</t>
  </si>
  <si>
    <t>5m8eOyKqlo/CQj/G</t>
  </si>
  <si>
    <t>LineString (8.57336426435652932 53.1852289724062004, 8.5733700000000006 53.18522899999999964, 8.57344404478694067 53.18523174856849778)</t>
  </si>
  <si>
    <t>WAmTCfpIPqk33Wmd</t>
  </si>
  <si>
    <t>uqvPQOb8hIo3foYu</t>
  </si>
  <si>
    <t>LineString (8.57317514261461078 53.17878266132260023, 8.5732488699809295 53.17866712500340043)</t>
  </si>
  <si>
    <t>jBxG7JvjS9AAGq4p</t>
  </si>
  <si>
    <t>LineString (8.57572287892286056 53.18559914598299798, 8.5756744649957497 53.18566947000289957)</t>
  </si>
  <si>
    <t>jhbshSqCbN+phcHQ</t>
  </si>
  <si>
    <t>Ko5W4ADnMQFMod1u</t>
  </si>
  <si>
    <t>LineString (8.56580167365881984 53.18646367358500271, 8.56579504500134981 53.18643290500340015)</t>
  </si>
  <si>
    <t>MftdMuLu/CMzVPKU</t>
  </si>
  <si>
    <t>LineString (8.57623623748743924 53.1843924614522976, 8.57617743970024016 53.1843801470971016)</t>
  </si>
  <si>
    <t>MpVA/uo0g+CbuVww</t>
  </si>
  <si>
    <t>0fOOuRrYIuWZk6f4</t>
  </si>
  <si>
    <t>LineString (8.57404657714523921 53.18584736169999871, 8.57394327501392084 53.18582697500190193)</t>
  </si>
  <si>
    <t>Y/dyLv0a65NuE2Tc</t>
  </si>
  <si>
    <t>KPxe890cYBIXhXNu</t>
  </si>
  <si>
    <t>LineString (8.57536697061422082 53.18519312300959712, 8.57539630499072025 53.18513455500959708)</t>
  </si>
  <si>
    <t>eTGZipcxI+9RHzsC</t>
  </si>
  <si>
    <t>Fi/8PXYG8wchqJen</t>
  </si>
  <si>
    <t>LineString (8.57404657714523921 53.18584736169999871, 8.57401969999999913 53.18589649999999835)</t>
  </si>
  <si>
    <t>kH3AJ/R5DhqRwxn5</t>
  </si>
  <si>
    <t>LineString (8.57362821470661984 53.1814490239314992, 8.57371720000000082 53.1814487999999983, 8.57380187227483503 53.18144812428509738)</t>
  </si>
  <si>
    <t>LineString (8.57000941264941929 53.18295117525320137, 8.57018389999999997 53.1831339000000014)</t>
  </si>
  <si>
    <t>Lu2R7Wm1VTsuAv/p</t>
  </si>
  <si>
    <t>hVD9dALOetgvg+dK</t>
  </si>
  <si>
    <t>LineString (8.56832368356534069 53.18354978399400323, 8.56846097499325055 53.18353237500050312)</t>
  </si>
  <si>
    <t>xAFgAX7MOhT7KuYd</t>
  </si>
  <si>
    <t>4YU7ie/N532FgFrc</t>
  </si>
  <si>
    <t>LineString (8.57406865666584928 53.18227014790200258, 8.57403910998914043 53.18232621500980173)</t>
  </si>
  <si>
    <t>S5fqfIknOwgmT6Oo</t>
  </si>
  <si>
    <t>LineString (8.5748704999999994 53.18510340000000269, 8.57494709999999927 53.1849484999999973, 8.57500940702952974 53.18483236750360277)</t>
  </si>
  <si>
    <t>72Uer3y2INQGHnwS</t>
  </si>
  <si>
    <t>LineString (8.57733859999999915 53.17914650000000165, 8.57783909994425997 53.17906710971639939)</t>
  </si>
  <si>
    <t>zpOMRbKbrDVu94Dq</t>
  </si>
  <si>
    <t>LineString (8.56745929507463089 53.18580827697199709, 8.56745027500934064 53.18575360502850202)</t>
  </si>
  <si>
    <t>YBqufZYZiDVusKRR</t>
  </si>
  <si>
    <t>Hm4vMxDK2VpgkzDc</t>
  </si>
  <si>
    <t>LineString (8.57344404478694067 53.18523174856849778, 8.57343638999847002 53.18530615500449699)</t>
  </si>
  <si>
    <t>GMxUJ9DPwzIdcnjg</t>
  </si>
  <si>
    <t>LineString (8.57009019999999921 53.18634889999999871, 8.5692768000000008 53.18661879999999798, 8.56756799999999963 53.18721579999999705)</t>
  </si>
  <si>
    <t>A7iC6dEAN+cYSmvc</t>
  </si>
  <si>
    <t>8ST2fdqzucCf9p9u</t>
  </si>
  <si>
    <t>LineString (8.56715699999999991 53.18237789999999876, 8.56697136270810944 53.18243574890539804)</t>
  </si>
  <si>
    <t>Y70kyg5S5erHVWTi</t>
  </si>
  <si>
    <t>i2jXqtr2sCWgmm+8</t>
  </si>
  <si>
    <t>LineString (8.57598834402589993 53.18640325384620127, 8.5761883000000001 53.18645180000000039)</t>
  </si>
  <si>
    <t>Z8hHahycnbOBJ1lE</t>
  </si>
  <si>
    <t>LineString (8.57108701932613037 53.18209347459740144, 8.57108008001680943 53.18206214003269849)</t>
  </si>
  <si>
    <t>49y9MDpzPj1yFCiO</t>
  </si>
  <si>
    <t>LineString (8.57175078942040081 53.18313092955850152, 8.57182560503427027 53.18293486002119863)</t>
  </si>
  <si>
    <t>HEvRbvH50WOk4TNo</t>
  </si>
  <si>
    <t>LineString (8.56922589999999929 53.18418419999999713, 8.5692149999999998 53.18423899999999804, 8.56921840000000046 53.18427429999999845)</t>
  </si>
  <si>
    <t>LineString (8.56909539031332912 53.18166690562230059, 8.56905410996147054 53.18167842000529788)</t>
  </si>
  <si>
    <t>M13PdfM4qGS39jdi</t>
  </si>
  <si>
    <t>LineString (8.57385500229720954 53.1837749664480981, 8.57367187592575952 53.18380591244849853)</t>
  </si>
  <si>
    <t>v95EemOMLVv0azvP</t>
  </si>
  <si>
    <t>ISscV69ZMoK01jhj</t>
  </si>
  <si>
    <t>LineString (8.56537499999999952 53.18298099999999806, 8.56536919999999924 53.18296209999999746, 8.56535620000000009 53.18291969999999935)</t>
  </si>
  <si>
    <t>NYvIvIcjNhkgYyf/</t>
  </si>
  <si>
    <t>S2HNdN1BjABjIoGW</t>
  </si>
  <si>
    <t>LineString (8.5700175999999999 53.18271690000000262, 8.56989104005475966 53.18258800452370139)</t>
  </si>
  <si>
    <t>wLObRUfFXYwH34L6</t>
  </si>
  <si>
    <t>LineString (8.57281715056632088 53.18163247153489692, 8.57282572285474309 53.18144134677390156)</t>
  </si>
  <si>
    <t>g7zIKzuQL9JgKwvT</t>
  </si>
  <si>
    <t>LineString (8.58423419999999027 53.181486900000003, 8.58435270000000017 53.18143380000000064)</t>
  </si>
  <si>
    <t>MO/UjmtsdPu2aQjX</t>
  </si>
  <si>
    <t>LineString (8.56847598214664963 53.18398317913329976, 8.56853579999999937 53.18415339999999958)</t>
  </si>
  <si>
    <t>8vXpSvNyOGvmq9Lc</t>
  </si>
  <si>
    <t>LineString (8.57134365019093991 53.18207296494929892, 8.57132350862358017 53.18207457466129995)</t>
  </si>
  <si>
    <t>Zemeh8WGAefvRncy</t>
  </si>
  <si>
    <t>JkM1/ZkcJ4v1wjKg</t>
  </si>
  <si>
    <t>LineString (8.57401969999999913 53.18589649999999835, 8.57401969999999913 53.18589649999999835, 8.57407869999999939 53.18593959999999754, 8.57418013978047 53.18596423018939845)</t>
  </si>
  <si>
    <t>cTJYgaFbMrFTuvYe</t>
  </si>
  <si>
    <t>LineString (8.56821388781760973 53.18323733339219928, 8.56868175998761039 53.18317800500110337)</t>
  </si>
  <si>
    <t>AGkYxypNHuLlDdUN</t>
  </si>
  <si>
    <t>LineString (8.56460070947161967 53.1839043731714014, 8.56461115499046954 53.18402658506239788)</t>
  </si>
  <si>
    <t>JlRemTZKsgR2amVi</t>
  </si>
  <si>
    <t>XdP3hQsc1k7imcTe</t>
  </si>
  <si>
    <t>LineString (8.56537669999999984 53.18299340000000086, 8.56537499999999952 53.18298099999999806)</t>
  </si>
  <si>
    <t>5VN6jDhxIc6IMliV</t>
  </si>
  <si>
    <t>LineString (8.56982060331812967 53.18420226564249731, 8.56970800000000033 53.18420100000000161, 8.56961792747967976 53.18419787159500345)</t>
  </si>
  <si>
    <t>TRs/TfH/QRCvenZC</t>
  </si>
  <si>
    <t>LineString (8.57595762085374957 53.18259295040999746, 8.57596699999668033 53.18254982000750175)</t>
  </si>
  <si>
    <t>r00hAVXHqOYzwUqB</t>
  </si>
  <si>
    <t>NR5GMd4dTWidGAB+</t>
  </si>
  <si>
    <t>LineString (8.57503631360381036 53.18703121418919721, 8.57499571490548007 53.18707395504920044)</t>
  </si>
  <si>
    <t>1dDO6SzwDywK63A3</t>
  </si>
  <si>
    <t>LineString (8.56797213520314926 53.18259246787619787, 8.56799489784411961 53.18265095412409948)</t>
  </si>
  <si>
    <t>rQOFmfAaRdTqcrH2</t>
  </si>
  <si>
    <t>LineString (8.57362821452132984 53.18144899735540321, 8.57362821470661984 53.1814490239314992)</t>
  </si>
  <si>
    <t>0.0029565166</t>
  </si>
  <si>
    <t>V6liXPaRKzfMcSUP</t>
  </si>
  <si>
    <t>LineString (8.5658146110505804 53.18279339049360033, 8.5659320350129704 53.18293069502310288)</t>
  </si>
  <si>
    <t>97+yGCJJ1/8uVxyd</t>
  </si>
  <si>
    <t>X/rl5rEmCTA7MLGI</t>
  </si>
  <si>
    <t>LineString (8.56504097364502037 53.18677875141020195, 8.56513177498045941 53.18675302500280111)</t>
  </si>
  <si>
    <t>QoEHzcf1W5tEUEKa</t>
  </si>
  <si>
    <t>DKAHhMJ/r/XbZjtF</t>
  </si>
  <si>
    <t>LineString (8.58095340000000029 53.18304650000000322, 8.58081199999999988 53.18302719999999795)</t>
  </si>
  <si>
    <t>/ugd9fyjkMBh9H1o</t>
  </si>
  <si>
    <t>kohheYegQFxe1Fyh</t>
  </si>
  <si>
    <t>LineString (8.56882310213523013 53.18220491292869667, 8.56882785501309918 53.18227762502500156)</t>
  </si>
  <si>
    <t>HndjWYLq1pLXvK2u</t>
  </si>
  <si>
    <t>LineString (8.5722407662839597 53.18189368464030053, 8.57221799999999945 53.18184899999999971, 8.57217101410032001 53.1818096841396013)</t>
  </si>
  <si>
    <t>P7qmcj+s7Xkw/C6T</t>
  </si>
  <si>
    <t>LineString (8.57805229305501982 53.18101283917339828, 8.57804110000000009 53.18099200000000337)</t>
  </si>
  <si>
    <t>B7IhDFyB1P/4Zd4U</t>
  </si>
  <si>
    <t>LineString (8.58132197456147061 53.18483080970570143, 8.58133010000000063 53.18476419999999649)</t>
  </si>
  <si>
    <t>cLYThER2HM6tA7qR</t>
  </si>
  <si>
    <t>LineString (8.57197400087913941 53.18493761121980157, 8.57195182501662956 53.18491447000670291)</t>
  </si>
  <si>
    <t>TNfwgCpb7VZdB6VE</t>
  </si>
  <si>
    <t>NGdY7VQlEzrlpYdL</t>
  </si>
  <si>
    <t>LineString (8.56488063133664035 53.18488909221470351, 8.56490939278340946 53.18488923683280234)</t>
  </si>
  <si>
    <t>4PCg4pefE2KPT7Ez</t>
  </si>
  <si>
    <t>i9AXGBmgh4VZYouJ</t>
  </si>
  <si>
    <t>LineString (8.58068830000000027 53.18406019999999756, 8.58078070000000004 53.18418450000000064)</t>
  </si>
  <si>
    <t>XAZejvp2qXoRpw4/</t>
  </si>
  <si>
    <t>qeie2CVR1RvM/7YZ</t>
  </si>
  <si>
    <t>LineString (8.57566021272037915 53.18535672618300225, 8.57568569879692966 53.18530056118640204)</t>
  </si>
  <si>
    <t>2TZYAw1z0/AMZhgE</t>
  </si>
  <si>
    <t>LineString (8.56702518046570916 53.18405655660470188, 8.56703832498999951 53.18401012502550174)</t>
  </si>
  <si>
    <t>i3UQxz7QOc35W0GV</t>
  </si>
  <si>
    <t>LineString (8.56367095256666033 53.18312507150670143, 8.56371436000243058 53.18325947500419915)</t>
  </si>
  <si>
    <t>CQWqGjxQsJblXWM5</t>
  </si>
  <si>
    <t>mPFyi305FeqsDyFi</t>
  </si>
  <si>
    <t>LineString (8.57745106504619059 53.18354247496859699, 8.57722583444254028 53.18352808660579711)</t>
  </si>
  <si>
    <t>LineString (8.56724290913257036 53.18393750780320062, 8.56726518499963063 53.18385202000359868)</t>
  </si>
  <si>
    <t>HysYQyZ/NjaK1ObW</t>
  </si>
  <si>
    <t>LsMzG8ijzprE7758</t>
  </si>
  <si>
    <t>LineString (8.57259981704183005 53.18238987373140247, 8.57270943501704963 53.18241432500160215)</t>
  </si>
  <si>
    <t>iei8OMq3aWtQLISB</t>
  </si>
  <si>
    <t>LineString (8.57401641330183928 53.18374768979450096, 8.57386181077582066 53.18377381589650099)</t>
  </si>
  <si>
    <t>SgQxyaGclDuvcJgw</t>
  </si>
  <si>
    <t>LineString (8.56183189999999961 53.18265610000000265, 8.56177059999999912 53.18286129999999901, 8.5617447999999996 53.18292660000000183, 8.56175020000000053 53.18298839999999927, 8.56177459999999968 53.1830477999999971)</t>
  </si>
  <si>
    <t>2C2T7nRIPbifAEDF</t>
  </si>
  <si>
    <t>8DsHwuYOFudQf6Ex</t>
  </si>
  <si>
    <t>LineString (8.56622251335297946 53.1864309616124018, 8.56621598500136017 53.1864006600033008)</t>
  </si>
  <si>
    <t>msr1cycPl7i2LgJ1</t>
  </si>
  <si>
    <t>LineString (8.57275173544961078 53.18191430000739928, 8.57275489999999962 53.18190210000000206, 8.57276007200679935 53.181806551911599)</t>
  </si>
  <si>
    <t>Ve9e6geO+2/d99z6</t>
  </si>
  <si>
    <t>LineString (8.56652843061698022 53.1844728843679988, 8.56639193499844076 53.18447791500010169)</t>
  </si>
  <si>
    <t>8X0WyBKbVf7+Zi+5</t>
  </si>
  <si>
    <t>LineString (8.56755491353258947 53.18410506886370115, 8.5674740000000007 53.18409880000000101, 8.56745214478860007 53.1840967451085973)</t>
  </si>
  <si>
    <t>JD8+2NhziX3CK+vs</t>
  </si>
  <si>
    <t>LineString (8.56199830000000084 53.18331529999999674, 8.56219160000000024 53.18325759999999747)</t>
  </si>
  <si>
    <t>R963JwJqNioMLzXc</t>
  </si>
  <si>
    <t>D47IrPpj3zMGWUCT</t>
  </si>
  <si>
    <t>LineString (8.56492571984274065 53.18488931892539995, 8.56492655499996047 53.18482938500209656)</t>
  </si>
  <si>
    <t>gsxDb6MeAkuv0gMj</t>
  </si>
  <si>
    <t>qeiQ/v9UaPeh/XN4</t>
  </si>
  <si>
    <t>LineString (8.56651060000000086 53.18257859999999937, 8.56655828073447978 53.1827593091097981)</t>
  </si>
  <si>
    <t>kZnQbi/Jb8j7v7Ne</t>
  </si>
  <si>
    <t>LineString (8.57236474741945997 53.18401108359159934, 8.57225917176747032 53.18402400095460081)</t>
  </si>
  <si>
    <t>btKSM9akm67oGaw3</t>
  </si>
  <si>
    <t>LineString (8.57607959999999991 53.1792086000000026, 8.57605419999999974 53.17915320000000179, 8.57600051206373948 53.17903597859650233)</t>
  </si>
  <si>
    <t>SEV5DwOP9F260t27</t>
  </si>
  <si>
    <t>6EMPDkMSZKVOtVOS</t>
  </si>
  <si>
    <t>LineString (8.5706002535926693 53.18212702170300332, 8.57049169621975082 53.18213332443080077)</t>
  </si>
  <si>
    <t>LineString (8.57348733834079013 53.18383572969170103, 8.5734873534872893 53.18383576522649747)</t>
  </si>
  <si>
    <t>0.0040806364</t>
  </si>
  <si>
    <t>DEBQVWdhb3UcoH0Q</t>
  </si>
  <si>
    <t>LineString (8.57137709999999942 53.18411950000000132, 8.57130165773230956 53.18404154728290223)</t>
  </si>
  <si>
    <t>LineString (8.56830238225293073 53.18575818745279804, 8.56831049500365083 53.18580771001209939)</t>
  </si>
  <si>
    <t>39pPqrdP8nDUOzD0</t>
  </si>
  <si>
    <t>LineString (8.5734873534872893 53.18383576522649747, 8.57338309999999915 53.18385179999999934, 8.57336046167067956 53.18385541996440224)</t>
  </si>
  <si>
    <t>LG4bW1ElFChTqpp4</t>
  </si>
  <si>
    <t>LineString (8.57702363899863052 53.18189071169049953, 8.57702850000000083 53.18189660000000174)</t>
  </si>
  <si>
    <t>0.73117983</t>
  </si>
  <si>
    <t>PmegMkITV9GjOV1g</t>
  </si>
  <si>
    <t>LineString (8.57650143022291012 53.18582839726809652, 8.57656011997887013 53.18576539000989811)</t>
  </si>
  <si>
    <t>mrgN7OaGoRxHPRh3</t>
  </si>
  <si>
    <t>LineString (8.57587730000000015 53.18345850000000041, 8.57567079999999926 53.18347920000000073, 8.57546999999999926 53.1835086999999973, 8.57534361206461071 53.18352923807670152)</t>
  </si>
  <si>
    <t>2FszB5rlf/ROG80t</t>
  </si>
  <si>
    <t>LineString (8.56541831444764057 53.18290430205080099, 8.56535620000000009 53.18291969999999935)</t>
  </si>
  <si>
    <t>hMbTfKXKQWTalpM4</t>
  </si>
  <si>
    <t>LineString (8.56741133710283087 53.18409290823849744, 8.56750039000436914 53.18375114501409939)</t>
  </si>
  <si>
    <t>6gBWnjqZlcro0Bwp</t>
  </si>
  <si>
    <t>R8ztzeHAPmHXUIw7</t>
  </si>
  <si>
    <t>LineString (8.56837558034806968 53.18208366946159771, 8.56832630498501047 53.18208867000090123)</t>
  </si>
  <si>
    <t>IN8FTrNBf8rKfWGb</t>
  </si>
  <si>
    <t>F5uA7aZGtCKMVLF4</t>
  </si>
  <si>
    <t>LineString (8.5769522473014792 53.185080436571603, 8.57691457498789056 53.18513897500920251)</t>
  </si>
  <si>
    <t>TuKOJr7yQeNqzxRN</t>
  </si>
  <si>
    <t>yA/y1bPGb6SkGLOn</t>
  </si>
  <si>
    <t>LineString (8.5751577999999995 53.18179059999999936, 8.57527356433966936 53.18177750033819962)</t>
  </si>
  <si>
    <t>tGfAzxdGxWVqEXNd</t>
  </si>
  <si>
    <t>LineString (8.57142467446717937 53.18512743086149896, 8.57140126004017056 53.18510298001979919)</t>
  </si>
  <si>
    <t>fx67eAhXSjMqU6oA</t>
  </si>
  <si>
    <t>LineString (8.5748704999999994 53.18510340000000269, 8.57486063526173048 53.18512464115020322)</t>
  </si>
  <si>
    <t>LineString (8.5665593609195696 53.18409465839940253, 8.56651940000000067 53.18430539999999951, 8.56652006160341983 53.18435211941969953)</t>
  </si>
  <si>
    <t>cq6GGlgCuSpQtqIt</t>
  </si>
  <si>
    <t>3xfug1yTUrDm/MLR</t>
  </si>
  <si>
    <t>LineString (8.57264664366065965 53.18231411770919692, 8.57272119999998949 53.18219349999999679)</t>
  </si>
  <si>
    <t>Q8fK3HW2TLlq1nK9</t>
  </si>
  <si>
    <t>9sTgnDNJrFJaZIZk</t>
  </si>
  <si>
    <t>LineString (8.57811943773653951 53.18113784835770019, 8.57803440999749967 53.18115433000029668)</t>
  </si>
  <si>
    <t>scnzm5tJcHIHbXjp</t>
  </si>
  <si>
    <t>0hrXfbHd+yjdn8WX</t>
  </si>
  <si>
    <t>LineString (8.57777941119326925 53.17770594711630139, 8.57775647530169927 53.17765054036470218)</t>
  </si>
  <si>
    <t>6hsc1s7WE6fU+NDx</t>
  </si>
  <si>
    <t>LineString (8.56848489654342949 53.18574739940279983, 8.56833639027114025 53.18575617732930283)</t>
  </si>
  <si>
    <t>njEgqHOy/LhF7hj5</t>
  </si>
  <si>
    <t>hGCD7dEo2fVmYA6D</t>
  </si>
  <si>
    <t>LineString (8.57253200000000071 53.18474470000000309, 8.57241994627806925 53.18478343521169904)</t>
  </si>
  <si>
    <t>rNFS5PAyjPLleLk6</t>
  </si>
  <si>
    <t>LineString (8.57094105413479923 53.18210513971470021, 8.57086980220929995 53.18211083389579841)</t>
  </si>
  <si>
    <t>LineString (8.56590585607190036 53.18394375068299951, 8.56591725999868991 53.18389425500770074)</t>
  </si>
  <si>
    <t>W7799mXde0JboTLc</t>
  </si>
  <si>
    <t>U2m79SpNTKXhwnV9</t>
  </si>
  <si>
    <t>LineString (8.57527356433966936 53.18177750033819962, 8.57528040000000047 53.18179930000000155, 8.57532959999999989 53.18179549999999978)</t>
  </si>
  <si>
    <t>MpifPOc5khmx4i+o</t>
  </si>
  <si>
    <t>LineString (8.56942531610206082 53.18114940750370323, 8.56953280005173035 53.18140193503140267)</t>
  </si>
  <si>
    <t>3ndBW7B7Id21NT8b</t>
  </si>
  <si>
    <t>LineString (8.57220976262311929 53.18310870939370005, 8.57182320000000075 53.18314089999999794, 8.57175078942040081 53.18313092955850152)</t>
  </si>
  <si>
    <t>LineString (8.56537270029816966 53.18592452754860034, 8.56533880793669944 53.18592620074110044)</t>
  </si>
  <si>
    <t>il1+CabBKnEGobIx</t>
  </si>
  <si>
    <t>LineString (8.57241029999999959 53.18711160000000149, 8.57245520000000027 53.18701399999999779)</t>
  </si>
  <si>
    <t>3ZrSJYE/EshcmRIC</t>
  </si>
  <si>
    <t>11LJ6ZkzJJx+IjfP</t>
  </si>
  <si>
    <t>LineString (8.5767357999999998 53.181623799999997, 8.57666103500880972 53.18165694500670071)</t>
  </si>
  <si>
    <t>Q8ou8e/Er1h1Obwa</t>
  </si>
  <si>
    <t>qUwIdxIKpIl5VenQ</t>
  </si>
  <si>
    <t>LineString (8.5826948999999999 53.18047140000000184, 8.58256519999999945 53.18036239999999992)</t>
  </si>
  <si>
    <t>wiffUQqUAjACqX7B</t>
  </si>
  <si>
    <t>COuALUNSFavgL7ac</t>
  </si>
  <si>
    <t>LineString (8.56825549430535993 53.18335573535320293, 8.56826057133475061 53.18337018330060317)</t>
  </si>
  <si>
    <t>M7XmKS6OIaZQgBgi</t>
  </si>
  <si>
    <t>6xuD52DBCF06KdSZ</t>
  </si>
  <si>
    <t>LineString (8.56780352651164989 53.18578778509409943, 8.5678118100080205 53.18583799002610135)</t>
  </si>
  <si>
    <t>Ljx7FCicP+/87PvN</t>
  </si>
  <si>
    <t>s+KCwtTl5PFwVneQ</t>
  </si>
  <si>
    <t>LineString (8.57716029999999918 53.1835238999999973, 8.57694885395122064 53.18350860779219857)</t>
  </si>
  <si>
    <t>cYwDplOIM3cX2e3F</t>
  </si>
  <si>
    <t>LineString (8.56630130120126942 53.18587719566890115, 8.56629389500226068 53.18582508000920228)</t>
  </si>
  <si>
    <t>hc/qgtf1y72oE2Ag</t>
  </si>
  <si>
    <t>EX1pIkAJVKK93wvz</t>
  </si>
  <si>
    <t>LineString (8.57399315661816175 53.18144659776793048, 8.57407686457135121 53.18144592974866214)</t>
  </si>
  <si>
    <t>obfFXrO8RdAnG6jG</t>
  </si>
  <si>
    <t>LineString (8.58919278173686962 53.1799563956213035, 8.58953400000000045 53.17991200000000163)</t>
  </si>
  <si>
    <t>xWMDPxsvOAJKvnG6</t>
  </si>
  <si>
    <t>G1xDgtU7/oixVvW6</t>
  </si>
  <si>
    <t>LineString (8.57680870000000084 53.18147179999999707, 8.57679620000000043 53.18159839999999861, 8.57680990000000065 53.18163179999999812)</t>
  </si>
  <si>
    <t>/nBz4lFNDCjUN3kx</t>
  </si>
  <si>
    <t>8pEBRiwu+8K+t/Nd</t>
  </si>
  <si>
    <t>LineString (8.57941006686604979 53.18258619379889751, 8.57950089999999932 53.18269300000000044)</t>
  </si>
  <si>
    <t>LineString (8.56264700000000012 53.18324439999999953, 8.56258859999999977 53.18328819999999979, 8.56224409999999914 53.1833305999999979)</t>
  </si>
  <si>
    <t>wXmTY0iCwbPXQ3+l</t>
  </si>
  <si>
    <t>LineString (8.5649625849290203 53.18389930005090349, 8.56496258499450036 53.18394077503229767)</t>
  </si>
  <si>
    <t>bddrVapOEHN0Qa1M</t>
  </si>
  <si>
    <t>jnZy2MmQvPMJrfao</t>
  </si>
  <si>
    <t>LineString (8.57661129999999083 53.18146670000000142, 8.57680870000000084 53.18147179999999707)</t>
  </si>
  <si>
    <t>LineString (8.57804110000000009 53.18099200000000337, 8.5779595999999998 53.18084029999999984)</t>
  </si>
  <si>
    <t>LineString (8.57617743970024016 53.1843801470971016, 8.57620981997193965 53.18432436002250085)</t>
  </si>
  <si>
    <t>AO9wPrnOVUDdBSzT</t>
  </si>
  <si>
    <t>LineString (8.57717760000000062 53.18149480000000295, 8.57738780000000034 53.18151890000000037, 8.57747395735303009 53.18153088714449694)</t>
  </si>
  <si>
    <t>ekwTnAE3R5afqeTV</t>
  </si>
  <si>
    <t>LineString (8.56593237319649958 53.18489970841969949, 8.56593603499934986 53.18482098500479793)</t>
  </si>
  <si>
    <t>Mnrb6BXKYYa+k5Ho</t>
  </si>
  <si>
    <t>3hGlmp6JzHsuMH/O</t>
  </si>
  <si>
    <t>LineString (8.57336046167067956 53.18385541996440224, 8.57329711000154049 53.18371246000199903)</t>
  </si>
  <si>
    <t>oOjZRlfJME0af3Bo</t>
  </si>
  <si>
    <t>LineString (8.56622251335297946 53.1864309616124018, 8.56626190000000065 53.1864278999999982, 8.56640600000000063 53.18647130000000089)</t>
  </si>
  <si>
    <t>f1xQHqflW0sp8p0C</t>
  </si>
  <si>
    <t>LineString (8.57880566342529072 53.1828312753014032, 8.57879979499709933 53.18287959501810036)</t>
  </si>
  <si>
    <t>QVMA9gLCCQlYR2jF</t>
  </si>
  <si>
    <t>LineString (8.56925527991496061 53.18187376693710178, 8.56949769999999944 53.18218739999999656)</t>
  </si>
  <si>
    <t>C0umMMFz79uW80R8</t>
  </si>
  <si>
    <t>LineString (8.5716615201585693 53.18362504145719782, 8.57171050000000001 53.18368269999999853, 8.57182088408026921 53.18395070722559836)</t>
  </si>
  <si>
    <t>WCfY02OAHSEa+p+Y</t>
  </si>
  <si>
    <t>LineString (8.56848489654342949 53.18574739940279983, 8.56849301000436014 53.18579692501349854)</t>
  </si>
  <si>
    <t>cRrbyH74uT2QGkj9</t>
  </si>
  <si>
    <t>LineString (8.5761883000000001 53.18645180000000039, 8.57629058699884972 53.1863366089113967)</t>
  </si>
  <si>
    <t>LineString (8.57271043614498929 53.18459174702120151, 8.57251429999999992 53.18459289999999839)</t>
  </si>
  <si>
    <t>LineString (8.56868429999999925 53.18138069999999828, 8.56882949999999965 53.18131720000000229)</t>
  </si>
  <si>
    <t>14UwV+UML4VBFUR9</t>
  </si>
  <si>
    <t>pdS1T8WEgKDXjrn4</t>
  </si>
  <si>
    <t>LineString (8.57484646986925014 53.18470137577750023, 8.57483288059357918 53.18469897569840299)</t>
  </si>
  <si>
    <t>P4fELVOfz6r8jwrb</t>
  </si>
  <si>
    <t>0.9465322</t>
  </si>
  <si>
    <t>AFZ0gljFO5ZNhPPh</t>
  </si>
  <si>
    <t>LineString (8.57388692725793078 53.18525955858189747, 8.57390345999828085 53.18518773500439778)</t>
  </si>
  <si>
    <t>lRGqNi4lKAAfl35T</t>
  </si>
  <si>
    <t>HAMl5YSP+71zbcjh</t>
  </si>
  <si>
    <t>LineString (8.57386181077582066 53.18377381589650099, 8.57385500229720954 53.1837749664480981)</t>
  </si>
  <si>
    <t>0.47264242</t>
  </si>
  <si>
    <t>LineString (8.56444396318816992 53.18518140554459706, 8.56449966437356913 53.18546507345180174)</t>
  </si>
  <si>
    <t>uA0jJCW+VkjnNhrK</t>
  </si>
  <si>
    <t>NbX/QvDWKE1hQS5b</t>
  </si>
  <si>
    <t>LineString (8.57890109955178914 53.18369244264039963, 8.5787768400411597 53.18367220500380199)</t>
  </si>
  <si>
    <t>LeD/LAHrQc14hTek</t>
  </si>
  <si>
    <t>LineString (8.56837558034806968 53.18208366946159771, 8.56836239999999982 53.18203679999999878, 8.56817030000000024 53.18157699999999721, 8.56815570000000015 53.18154839999999695)</t>
  </si>
  <si>
    <t>LineString (8.5645688555074706 53.18376980991089908, 8.56456981842226917 53.1837956538244967)</t>
  </si>
  <si>
    <t>ISno3nojsmvtvYIP</t>
  </si>
  <si>
    <t>LineString (8.57430202552115972 53.18369943430089819, 8.57429980000000036 53.18369979999999941, 8.57408759180128932 53.18373566134400221)</t>
  </si>
  <si>
    <t>LineString (8.57549900000000065 53.18718350000000328, 8.57576369999999955 53.18691230000000303)</t>
  </si>
  <si>
    <t>0.8317240013098871</t>
  </si>
  <si>
    <t>6l3BOwRrSlrJExwl</t>
  </si>
  <si>
    <t>LineString (8.57680350000000047 53.17775009999999725, 8.57552289999999928 53.17820499999999839)</t>
  </si>
  <si>
    <t>ui7QzmFy+NiAfWwY</t>
  </si>
  <si>
    <t>LineString (8.56621610000000011 53.1832611999999969, 8.56639269999999975 53.18318250000000091, 8.56651360732464973 53.18316945690889952)</t>
  </si>
  <si>
    <t>CuGjvTI/stM/ZMnH</t>
  </si>
  <si>
    <t>LineString (8.56788889236917939 53.18237858265130313, 8.56797213520314926 53.18259246787619787)</t>
  </si>
  <si>
    <t>LineString (8.56412730000000089 53.1827810999999997, 8.56434469999999948 53.18272569999999888)</t>
  </si>
  <si>
    <t>LineString (8.57748980103442982 53.18253994166560261, 8.57760967500352933 53.18253201500029803)</t>
  </si>
  <si>
    <t>h+dmjexP+mcC/Pwt</t>
  </si>
  <si>
    <t>LineString (8.57270439999999923 53.1862591000000009, 8.5727007000000004 53.1860779000000008, 8.57269780000000026 53.18604059999999834)</t>
  </si>
  <si>
    <t>WlIsBz9EdiEx3RV6</t>
  </si>
  <si>
    <t>LineString (8.57704304590932054 53.18268760826079955, 8.57692814391823966 53.1826730467756974)</t>
  </si>
  <si>
    <t>CJHoCm1XlV9ts8yW</t>
  </si>
  <si>
    <t>LineString (8.57417636325813959 53.18229322948160132, 8.57414359999999931 53.18228440000000035, 8.57406865666584928 53.18227014790200258)</t>
  </si>
  <si>
    <t>FhqCAfY10Sgh403n</t>
  </si>
  <si>
    <t>LineString (8.57687068872218994 53.18572442915979792, 8.57693221081454915 53.18567888197709692)</t>
  </si>
  <si>
    <t>roX5svhpTsu3A9Kb</t>
  </si>
  <si>
    <t>hxPGqiIjPcwWqrpf</t>
  </si>
  <si>
    <t>LineString (8.57167535251833002 53.18504081505759729, 8.57142467446717937 53.18512743086149896)</t>
  </si>
  <si>
    <t>LineString (8.57227687901304058 53.18512576770349654, 8.57227229999999984 53.18512470000000292, 8.5722246999999907 53.18511879999999792)</t>
  </si>
  <si>
    <t>LineString (8.57554035766091971 53.18522445723459668, 8.57536697061422082 53.18519312300959712)</t>
  </si>
  <si>
    <t>hC1Rwa62AnkDm2SB</t>
  </si>
  <si>
    <t>LineString (8.56323513949575954 53.18395874761390019, 8.56357659999999932 53.18424279999999982)</t>
  </si>
  <si>
    <t>Xgfm1Ii4dtMX+grQ</t>
  </si>
  <si>
    <t>LineString (8.57944854928052081 53.18521399914150294, 8.57944250000000075 53.18525600000000253, 8.57942530000000048 53.18528729999999882, 8.57935969999999948 53.18529130000000293, 8.57922908358125014 53.18527887301620183)</t>
  </si>
  <si>
    <t>WE6NhmsfGTco/qRN</t>
  </si>
  <si>
    <t>/vsX9ZSISIhBlk9E</t>
  </si>
  <si>
    <t>LineString (8.56653969999999987 53.18490990000000096, 8.56654735876382034 53.1849101164074014)</t>
  </si>
  <si>
    <t>0.5123551</t>
  </si>
  <si>
    <t>rxOmaSdYnj1xK2hL</t>
  </si>
  <si>
    <t>LineString (8.56682690000000058 53.18196789999999652, 8.56686009999999953 53.18200879999999842, 8.56686949999999925 53.1820202999999978, 8.56702421816074988 53.18219715557739846)</t>
  </si>
  <si>
    <t>LineString (8.5743995232081005 53.18252142719519782, 8.57440605503085074 53.1825224500036029)</t>
  </si>
  <si>
    <t>/QPKIwD6VqgjSs0F</t>
  </si>
  <si>
    <t>0.45109275</t>
  </si>
  <si>
    <t>LineString (8.56802274890170068 53.18507701903539697, 8.56829869999999971 53.18507360000000261, 8.56845594003724997 53.18507130262420191)</t>
  </si>
  <si>
    <t>Ccjxeo7S5CcXxbL+</t>
  </si>
  <si>
    <t>7KUL0AjVw7qS8Gg7</t>
  </si>
  <si>
    <t>LineString (8.58989955313472997 53.17974054005009776, 8.5899599999999996 53.1798525999999967)</t>
  </si>
  <si>
    <t>rT+5Fa0G+xahndBj</t>
  </si>
  <si>
    <t>ck8k6s3tLZNkVRFW</t>
  </si>
  <si>
    <t>LineString (8.56499246123047087 53.18297804231490034, 8.56483799999999995 53.18299739999999787, 8.56467772500604063 53.18301420054370254)</t>
  </si>
  <si>
    <t>u84CVeuXtNUw14hc</t>
  </si>
  <si>
    <t>LineString (8.57039631590190076 53.18213886202929785, 8.57020926947797967 53.18214972136029672)</t>
  </si>
  <si>
    <t>LMR5YPen7Ld4iWUZ</t>
  </si>
  <si>
    <t>LineString (8.56682846372459039 53.18403646163559984, 8.56675957395981058 53.18402942434089908)</t>
  </si>
  <si>
    <t>L/25EnzOPPMPGm7B</t>
  </si>
  <si>
    <t>LineString (8.56934092792769952 53.18443544088530217, 8.56942639999999933 53.18454719999999725, 8.56945220000000063 53.18460720000000208, 8.56945559999999951 53.18467330000000004, 8.56945009999999918 53.18476210000000037, 8.56945919718356919 53.18489898372170188)</t>
  </si>
  <si>
    <t>YMTPrmRUa7UEaS6X</t>
  </si>
  <si>
    <t>LineString (8.58081199999999988 53.18302719999999795, 8.5802349729513594 53.18299535612800355)</t>
  </si>
  <si>
    <t>LineString (8.57376492306632088 53.1831043617864978, 8.5738368440631394 53.18310231394949739)</t>
  </si>
  <si>
    <t>6emOjIOBY79X8jcG</t>
  </si>
  <si>
    <t>LineString (8.57536916698089691 53.18145652170490933, 8.57557629205773075 53.18145822000929712)</t>
  </si>
  <si>
    <t>uzq2L6TX6s81g1Bb</t>
  </si>
  <si>
    <t>I6dw9lf17npjGTCb</t>
  </si>
  <si>
    <t>LineString (8.57264664366065965 53.18231411770919692, 8.57255883001275087 53.18229453000139983)</t>
  </si>
  <si>
    <t>3e4LlwrwMLePc8+A</t>
  </si>
  <si>
    <t>LineString (8.56832368356534069 53.18354978399400323, 8.56835475548400005 53.1836382058843995)</t>
  </si>
  <si>
    <t>LineString (8.56704852795389016 53.18311551568370277, 8.56709610000068977 53.18326742500249793)</t>
  </si>
  <si>
    <t>Sd885Iv67otg+vby</t>
  </si>
  <si>
    <t>LineString (8.57523129050943922 53.18476919942619929, 8.57505950000000006 53.18473900000000043)</t>
  </si>
  <si>
    <t>TMh8yAtT/3reP9l6</t>
  </si>
  <si>
    <t>LineString (8.5656145303033604 53.18591240746069815, 8.5655190999999995 53.18591729999999984, 8.56546811246439077 53.18591981720410189)</t>
  </si>
  <si>
    <t>LineString (8.56399680297396948 53.18405546693030317, 8.56396920000000073 53.18406540000000149, 8.56391469999999977 53.18409350000000302, 8.56390765507294915 53.18409984043859851)</t>
  </si>
  <si>
    <t>W4N72ndVGMLZ1kUT</t>
  </si>
  <si>
    <t>cAdCj5Pg3v5FELGk</t>
  </si>
  <si>
    <t>LineString (8.56853733839180087 53.18574429961859806, 8.56852783500674953 53.18568629002029979)</t>
  </si>
  <si>
    <t>3zEViNy58tULQTqM</t>
  </si>
  <si>
    <t>byWcn3S9HTMaD08M</t>
  </si>
  <si>
    <t>LineString (8.57033643651563004 53.18119388777849821, 8.57040056465267952 53.18119997608069838)</t>
  </si>
  <si>
    <t>LineString (8.56725492368708075 53.1830921918620021, 8.56729728500205923 53.18322746000300327)</t>
  </si>
  <si>
    <t>4YN4K3iuwbNOagb1</t>
  </si>
  <si>
    <t>Cg0xNYx7IsMAesL8</t>
  </si>
  <si>
    <t>LineString (8.56788271657308087 53.18236271439339902, 8.5677809999915393 53.18237700000059931)</t>
  </si>
  <si>
    <t>/1IXEIz0U4nyLl2l</t>
  </si>
  <si>
    <t>LineString (8.57524666087060083 53.1825264861513034, 8.57514662484313028 53.18251370851370297)</t>
  </si>
  <si>
    <t>eDrF1jfFtpnBa8YI</t>
  </si>
  <si>
    <t>LineString (8.56682400095055918 53.18584741621909728, 8.56683229500482923 53.18589510501490025)</t>
  </si>
  <si>
    <t>ncU2D/vqia3S8Exm</t>
  </si>
  <si>
    <t>yVRNsJIMueZMXwtZ</t>
  </si>
  <si>
    <t>LineString (8.57685835819614972 53.1850586350775032, 8.57682086498796004 53.1851168950092017)</t>
  </si>
  <si>
    <t>M51lcNv0kfbVz2ib</t>
  </si>
  <si>
    <t>i4cj98IHa10IKKwi</t>
  </si>
  <si>
    <t>LineString (8.57146852270991921 53.18130540497529779, 8.57144848996074948 53.18137356501129887)</t>
  </si>
  <si>
    <t>6/4e4qTCOTOJeexY</t>
  </si>
  <si>
    <t>RhM0aNJo93XAPCeo</t>
  </si>
  <si>
    <t>LineString (8.57851572647152949 53.18282059932599992, 8.57850532500076923 53.18292312502259733)</t>
  </si>
  <si>
    <t>H5ITLJMo2jWvLmW1</t>
  </si>
  <si>
    <t>ouUnDmPnjm75oLaR</t>
  </si>
  <si>
    <t>LineString (8.57020926947797967 53.18214972136029672, 8.5696033000000007 53.18218490000000287)</t>
  </si>
  <si>
    <t>LineString (8.56725492368708075 53.1830921918620021, 8.56726901886839975 53.18309059901719849)</t>
  </si>
  <si>
    <t>0.95845854</t>
  </si>
  <si>
    <t>LineString (8.57326665234105079 53.18522850275930125, 8.57326569499971924 53.18530029000449844)</t>
  </si>
  <si>
    <t>wdhZgBnrnG35h7To</t>
  </si>
  <si>
    <t>LineString (8.56995666222105079 53.18420379477979765, 8.56995871000211018 53.18413804501160058)</t>
  </si>
  <si>
    <t>jLGZmyx7FIe3klJJ</t>
  </si>
  <si>
    <t>LineString (8.56821388781760973 53.18323733339219928, 8.56823495583149963 53.18329728792679845)</t>
  </si>
  <si>
    <t>LineString (8.57491851441080044 53.18248457154410147, 8.57486348345265981 53.18247754226619861)</t>
  </si>
  <si>
    <t>i5pe7wvX5QiaUn82</t>
  </si>
  <si>
    <t>LineString (8.56408530000000034 53.18438890000000185, 8.56417328830906044 53.1844832190847967)</t>
  </si>
  <si>
    <t>dR4xlzLtx1iDUITt</t>
  </si>
  <si>
    <t>2EGi2UnYpN+8czpf</t>
  </si>
  <si>
    <t>LineString (8.56631668593981921 53.18587640682390116, 8.56630130120126942 53.18587719566890115)</t>
  </si>
  <si>
    <t>/3QDuPDXyCQ06o1o</t>
  </si>
  <si>
    <t>LineString (8.57469656264098212 53.18144833947039984, 8.57483037290568006 53.18145027437606132)</t>
  </si>
  <si>
    <t>KG9iQAJDgSCkLUBe</t>
  </si>
  <si>
    <t>LineString (8.56682690000000058 53.18196789999999652, 8.56761867587771064 53.18171871621009927)</t>
  </si>
  <si>
    <t>6dKHcl+r1vZa21EF</t>
  </si>
  <si>
    <t>LineString (8.56709979400933008 53.18229524247630025, 8.56712600000000002 53.18233310000000102, 8.56715699999999991 53.18237789999999876)</t>
  </si>
  <si>
    <t>LineString (8.57722279999999948 53.18039650000000051, 8.57722279999999948 53.18039650000000051, 8.5777277999999999 53.18032780000000059)</t>
  </si>
  <si>
    <t>0.9360846900192229</t>
  </si>
  <si>
    <t>LineString (8.57560934647598927 53.18546882232009665, 8.57563507479138032 53.1854121237981019)</t>
  </si>
  <si>
    <t>XwJJnLQ2l2194ZsS</t>
  </si>
  <si>
    <t>LineString (8.56812809999999914 53.18299319999999852, 8.5682333149886194 53.18297919500079729)</t>
  </si>
  <si>
    <t>dgBY7SkcQ5jRH/Q7</t>
  </si>
  <si>
    <t>LineString (8.5649502543994096 53.18666322808630298, 8.56504097364502037 53.18677875141020195)</t>
  </si>
  <si>
    <t>LineString (8.57382204292948913 53.18525416961170293, 8.57388692725793078 53.18525955858189747)</t>
  </si>
  <si>
    <t>wLJU577m2nQtehLV</t>
  </si>
  <si>
    <t>LineString (8.56652006160341983 53.18435211941969953, 8.56652045517870953 53.18437991187470004)</t>
  </si>
  <si>
    <t>BK/zbnlhOUxGwTNt</t>
  </si>
  <si>
    <t>LineString (8.57812720000000084 53.18115230000000082, 8.57811943773653951 53.18113784835770019)</t>
  </si>
  <si>
    <t>6tsuAfpQD9wOXG/0</t>
  </si>
  <si>
    <t>LineString (8.56702379248481982 53.18583487883250172, 8.56686074055843072 53.18584511074830345)</t>
  </si>
  <si>
    <t>d+BBRSdfMU4EdI97</t>
  </si>
  <si>
    <t>AmfyAmsraDwMIOw2</t>
  </si>
  <si>
    <t>LineString (8.5619455999999996 53.18324690000000032, 8.56199830000000084 53.18331529999999674)</t>
  </si>
  <si>
    <t>QNtpxU6Z0RY73dHK</t>
  </si>
  <si>
    <t>LineString (8.57615725022401953 53.18260861575380005, 8.57605714392317964 53.18260076024139948)</t>
  </si>
  <si>
    <t>38+N/FdsUAp6HnU5</t>
  </si>
  <si>
    <t>LineString (8.56597237393221 53.18274470353200201, 8.56607462000211939 53.18286426000530298)</t>
  </si>
  <si>
    <t>m2rNtsTcuZfzC04f</t>
  </si>
  <si>
    <t>LineString (8.57636846385100071 53.1862489069729989, 8.57649377729664053 53.18610778288989849)</t>
  </si>
  <si>
    <t>sxWk0mDkCi2wu3Vk</t>
  </si>
  <si>
    <t>pZR5MmXvO/a79uu8</t>
  </si>
  <si>
    <t>LineString (8.57401969999999913 53.18589649999999835, 8.57385276499709015 53.18591533000199689)</t>
  </si>
  <si>
    <t>mZliGd1L+A0kSuhV</t>
  </si>
  <si>
    <t>LineString (8.57057460000000049 53.18623159999999928, 8.57028460000000081 53.1862909999999971, 8.57009019999999921 53.18634889999999871)</t>
  </si>
  <si>
    <t>Y9p4MJIZ4LsrF6mL</t>
  </si>
  <si>
    <t>LineString (8.56581379665031939 53.18489771821929679, 8.56593237319649958 53.18489970841969949)</t>
  </si>
  <si>
    <t>BVeygLt2pmEl5rLc</t>
  </si>
  <si>
    <t>LineString (8.57336046167067956 53.18385541996440224, 8.57302608894202045 53.18390888666206706)</t>
  </si>
  <si>
    <t>LineString (8.56686074055843072 53.18584511074830345, 8.56682400095055918 53.18584741621909728)</t>
  </si>
  <si>
    <t>LineString (8.57473472402143955 53.18310814044330215, 8.57494415214761929 53.18311348617250189)</t>
  </si>
  <si>
    <t>tX8l3j33oib2KRNs</t>
  </si>
  <si>
    <t>LineString (8.57241029999999959 53.18711160000000149, 8.57311480000000081 53.18740669999999682, 8.57320299999999946 53.187426600000002, 8.57436760000000042 53.18792729999999835)</t>
  </si>
  <si>
    <t>LineString (8.58118349999999985 53.18305310000000219, 8.58095340000000029 53.18304650000000322)</t>
  </si>
  <si>
    <t>vwFQ8GoSxyMuBdzn</t>
  </si>
  <si>
    <t>LineString (8.56802201147704068 53.18507702817129967, 8.56802274890170068 53.18507701903539697)</t>
  </si>
  <si>
    <t>0.04928794</t>
  </si>
  <si>
    <t>LineString (8.56906490630490048 53.18345583637150042, 8.56906369999999917 53.18345049999999929)</t>
  </si>
  <si>
    <t>oglLJk+QJy1Ir8Pi</t>
  </si>
  <si>
    <t>0.59910005</t>
  </si>
  <si>
    <t>LineString (8.57056730434262981 53.18121580611710186, 8.57054955001128072 53.18128329500569862)</t>
  </si>
  <si>
    <t>5t+6Wcsyh0bAb8Gx</t>
  </si>
  <si>
    <t>LineString (8.56845594003724997 53.18507130262420191, 8.56845705742727937 53.18507128629769909)</t>
  </si>
  <si>
    <t>8gj5MYbfqjB2Kec/</t>
  </si>
  <si>
    <t>0.07469026</t>
  </si>
  <si>
    <t>LineString (8.57657550000000057 53.17726410000000214, 8.57712560000000046 53.17714229999999986, 8.57729490000000006 53.17711659999999796, 8.57738860000000081 53.17710629999999838, 8.57745659999999965 53.1770976000000033, 8.57768809999999959 53.177079599999999, 8.57792710000000014 53.17707209999999662, 8.57811820000000047 53.1770818000000034, 8.57829890000000006 53.17710590000000082, 8.57846229999999998 53.17713859999999926)</t>
  </si>
  <si>
    <t>WrUJlzhnrV3K/JAw</t>
  </si>
  <si>
    <t>hHFQbeDOw0FuLlxO</t>
  </si>
  <si>
    <t>LineString (8.57600051206373948 53.17903597859650233, 8.57613213999574953 53.17901422000019807)</t>
  </si>
  <si>
    <t>ZxjXvPwN++D6ECE8</t>
  </si>
  <si>
    <t>LineString (8.56989104005475966 53.18258800452370139, 8.56949769999999944 53.18218739999999656)</t>
  </si>
  <si>
    <t>LineString (8.57245855171676929 53.18361110901039979, 8.57245299999999943 53.18356260000000191, 8.57244318743033062 53.18351386445169737)</t>
  </si>
  <si>
    <t>Wg09b7s0hngwDko4</t>
  </si>
  <si>
    <t>LineString (8.57509993673381921 53.18514486449829803, 8.57511641499064048 53.1851119650095967)</t>
  </si>
  <si>
    <t>AMS67eVTatloYBwo</t>
  </si>
  <si>
    <t>Y8MdiDVUgx+W4Gzn</t>
  </si>
  <si>
    <t>LineString (8.57222421807908042 53.18310750560510058, 8.57222949000606071 53.18313035002510247)</t>
  </si>
  <si>
    <t>MlJ5yZmIorzRRCES</t>
  </si>
  <si>
    <t>zN+GXYj47urZJR2g</t>
  </si>
  <si>
    <t>LineString (8.56771419413136925 53.18411740913489894, 8.5676989549992193 53.18418838500370072)</t>
  </si>
  <si>
    <t>MkBxdVtz6weiKHT4</t>
  </si>
  <si>
    <t>P6kKpPkXetIdQbU2</t>
  </si>
  <si>
    <t>LineString (8.57272119999998949 53.18219349999999679, 8.57278740505475945 53.18220575000380279)</t>
  </si>
  <si>
    <t>MmYNg4dD95m4i/3D</t>
  </si>
  <si>
    <t>LineString (8.56430480000000038 53.1830512000000013, 8.56384538010837915 53.1831047432774966)</t>
  </si>
  <si>
    <t>sXx8xyA83V7VcytN</t>
  </si>
  <si>
    <t>LineString (8.57269497094331001 53.18601534121550145, 8.5725845099931508 53.18601980500029924)</t>
  </si>
  <si>
    <t>AQTDLnLLEVHnzKXz</t>
  </si>
  <si>
    <t>LineString (8.56162869999999998 53.18234790000000345, 8.56189209999999967 53.1824452999999977)</t>
  </si>
  <si>
    <t>WKRTQ9FsPWHnIv4O</t>
  </si>
  <si>
    <t>LineString (8.57021188866730022 53.18555055850949742, 8.57003970000000059 53.18561069999999802)</t>
  </si>
  <si>
    <t>H3FeWIqsD8b08N7j</t>
  </si>
  <si>
    <t>LineString (8.57563538140608017 53.18524162964489932, 8.57565371499051921 53.18520502500950187)</t>
  </si>
  <si>
    <t>7zoxJu1xTQfYLPgn</t>
  </si>
  <si>
    <t>bEZwXrh7BqsFxh8H</t>
  </si>
  <si>
    <t>LineString (8.57692814391823966 53.1826730467756974, 8.57687577498908915 53.18282216502129955)</t>
  </si>
  <si>
    <t>akx79LP0mSY+xVNF</t>
  </si>
  <si>
    <t>LineString (8.56807832047019957 53.18286529852760225, 8.56797139998779933 53.18288031500090085)</t>
  </si>
  <si>
    <t>aRMT9jKa0RjGk3/f</t>
  </si>
  <si>
    <t>LineString (8.57209512000000018 53.18127824999999831, 8.57208530180526118 53.18137082119270787)</t>
  </si>
  <si>
    <t>oaHDRORapEvVnbZy</t>
  </si>
  <si>
    <t>LineString (8.57386181077582066 53.18377381589650099, 8.57389045501398073 53.18383498001229981)</t>
  </si>
  <si>
    <t>jrqxBSa/QdnJCeVK</t>
  </si>
  <si>
    <t>LineString (8.57674400865514919 53.18349434630579964, 8.57652267111240008 53.18348049593979709)</t>
  </si>
  <si>
    <t>3aoHdvLdAEQHQ2Qy</t>
  </si>
  <si>
    <t>LineString (8.57344900808515042 53.18311309532560216, 8.57353879999999968 53.18311080000000146, 8.57360614357997086 53.18310888262750069)</t>
  </si>
  <si>
    <t>0.6810177022234281</t>
  </si>
  <si>
    <t>LineString (8.57255113563982007 53.18246863011349745, 8.57246761503376931 53.18245000000379719)</t>
  </si>
  <si>
    <t>FALsGya2DXe3x9+m</t>
  </si>
  <si>
    <t>LineString (8.5660510378226693 53.18490169998020178, 8.56619412930522017 53.18490410134170077)</t>
  </si>
  <si>
    <t>i7P1hI8YIwvHRHBY</t>
  </si>
  <si>
    <t>LineString (8.56861334189260049 53.18220986063929701, 8.56861740500762004 53.1822720250257035)</t>
  </si>
  <si>
    <t>8eNvnqnFG7PF0a82</t>
  </si>
  <si>
    <t>LineString (8.56042644042561918 53.18232024187089735, 8.56063589999999941 53.18230770000000263, 8.56066389999999977 53.1823629000000011, 8.56080410000000036 53.18237729999999885, 8.56129699999999971 53.18228009999999983)</t>
  </si>
  <si>
    <t>V6iJUlX8+jPVDBBk</t>
  </si>
  <si>
    <t>5lUMl9RG0bZbLtfl</t>
  </si>
  <si>
    <t>LineString (8.57663232545533027 53.18501172937539678, 8.57665817498368988 53.18495504501689908)</t>
  </si>
  <si>
    <t>rOcALJ2IxpGIzmZ4</t>
  </si>
  <si>
    <t>LineString (8.57851572647152949 53.18282059932599992, 8.57837306316421078 53.1828153763748972)</t>
  </si>
  <si>
    <t>LineString (8.57815620000000045 53.1812139999999971, 8.57812720000000084 53.18115230000000082)</t>
  </si>
  <si>
    <t>LineString (8.56702409783899022 53.18405644601340043, 8.56699856998569942 53.18414662003100091)</t>
  </si>
  <si>
    <t>pqH/4qz9t2ds6lXA</t>
  </si>
  <si>
    <t>bDU24VTcmhv2GF88</t>
  </si>
  <si>
    <t>LineString (8.57787896492028956 53.1815990198834001, 8.57815599999999989 53.18165869999999984)</t>
  </si>
  <si>
    <t>LineString (8.56183189999999961 53.18265610000000265, 8.56187669999999912 53.18253820000000331, 8.56189209999999967 53.1824452999999977)</t>
  </si>
  <si>
    <t>LineString (8.57544289144225935 53.18283152942679948, 8.57544279999999937 53.18283619999999701, 8.57545720000000067 53.18294900000000069, 8.57548151585664087 53.18302769213210013)</t>
  </si>
  <si>
    <t>LineString (8.57649377729664053 53.18610778288989849, 8.57654259999999979 53.1860527999999988)</t>
  </si>
  <si>
    <t>v3ZT5jFK9+rn0cwt</t>
  </si>
  <si>
    <t>LineString (8.57357490000000055 53.18382230000000277, 8.5736258000000003 53.18392519999999735, 8.57371619999999979 53.18407770000000312)</t>
  </si>
  <si>
    <t>ZKNeCRPQ1UTTn452</t>
  </si>
  <si>
    <t>4fNoZeRdJCtOTKEM</t>
  </si>
  <si>
    <t>LineString (8.56219160000000024 53.18325759999999747, 8.56227921466432917 53.18323390042330345)</t>
  </si>
  <si>
    <t>xCL3dMwh8jdMdBUi</t>
  </si>
  <si>
    <t>LineString (8.56837163340109065 53.18368623550669838, 8.56847163498840025 53.18367355500080151)</t>
  </si>
  <si>
    <t>Bp4ipMKMw8/Po9iC</t>
  </si>
  <si>
    <t>c4lKOaw3oFI2Qv8y</t>
  </si>
  <si>
    <t>LineString (8.5751577999999995 53.18179059999999936, 8.57517930000000028 53.18189910000000253, 8.57519579534286969 53.18196971648080051)</t>
  </si>
  <si>
    <t>6L473VUCva8g6Xsb</t>
  </si>
  <si>
    <t>LineString (8.57527913403948006 53.18224710764700092, 8.57521672499722065 53.18225430500019968)</t>
  </si>
  <si>
    <t>q23VWa3x9wnKfwQa</t>
  </si>
  <si>
    <t>P1uC6IUGPF0dMRNe</t>
  </si>
  <si>
    <t>LineString (8.5813492999999994 53.18302810000000136, 8.58118349999999985 53.18305310000000219)</t>
  </si>
  <si>
    <t>DtGAxsMlpjj9GQSs</t>
  </si>
  <si>
    <t>LineString (8.5739953335527499 53.18527050156119884, 8.57404984791897995 53.18527909022640188)</t>
  </si>
  <si>
    <t>IX24Wv8Vzvxa2SVW</t>
  </si>
  <si>
    <t>LineString (8.57013174652150944 53.18117445434199908, 8.56996098833954001 53.18142352190449884)</t>
  </si>
  <si>
    <t>AajxqYPaxSM2GxjD</t>
  </si>
  <si>
    <t>LineString (8.57891440000000038 53.18116810000000072, 8.57897600000000082 53.18112579999999667, 8.57903409999999944 53.18106029999999862, 8.57906820000000003 53.18099019999999655, 8.57909270000000035 53.18091929999999934, 8.57908130000000035 53.18083190000000116, 8.57894950000000023 53.18052409999999952)</t>
  </si>
  <si>
    <t>a7pa8CMgPOg/S+vG</t>
  </si>
  <si>
    <t>LineString (8.56590585607190036 53.18394375068299951, 8.56579771524589084 53.18393476000319708)</t>
  </si>
  <si>
    <t>MlsVtL8C0q3JdO4v</t>
  </si>
  <si>
    <t>LineString (8.57148727266451083 53.18327593446839785, 8.57127871989071011 53.18335366501940342)</t>
  </si>
  <si>
    <t>QukQpFscmQWGUx1B</t>
  </si>
  <si>
    <t>dZCadOy8tZQ3P3Fr</t>
  </si>
  <si>
    <t>LineString (8.57846879999999956 53.17654310000000351, 8.57846420000000087 53.17651010000000156, 8.57844290000000065 53.17614019999999897, 8.57845280000000088 53.17613659999999953)</t>
  </si>
  <si>
    <t>iffPFuZKz43ElMzU</t>
  </si>
  <si>
    <t>lJcwa4+XWSHvPFUw</t>
  </si>
  <si>
    <t>LineString (8.57514630098586927 53.18251366714719808, 8.57504522709838923 53.182500756849997)</t>
  </si>
  <si>
    <t>3kfRGiBUZk82rAWM</t>
  </si>
  <si>
    <t>LineString (8.57433299999999932 53.18532369999999787, 8.57428750017995078 53.18540688740039712)</t>
  </si>
  <si>
    <t>VMwTzVIpdx/93KuS</t>
  </si>
  <si>
    <t>gZm16Zy0ctSCpOg0</t>
  </si>
  <si>
    <t>LineString (8.57041809205012051 53.18547854260980046, 8.57035119999999928 53.18550189999999844)</t>
  </si>
  <si>
    <t>v4DgNPwU1CdgYtTK</t>
  </si>
  <si>
    <t>LineString (8.57922908358125014 53.18527887301620183, 8.5790594986639892 53.18526273830399731)</t>
  </si>
  <si>
    <t>nmUjo5pygMQL7SxZ</t>
  </si>
  <si>
    <t>LineString (8.57268851251333075 53.1859576780376031, 8.57274574999694039 53.18595536500019705)</t>
  </si>
  <si>
    <t>RGe+beZqfc50WJOR</t>
  </si>
  <si>
    <t>LineString (8.5774709993349596 53.18247286268910301, 8.57755631000065932 53.18245304500000259)</t>
  </si>
  <si>
    <t>PMZyhV/4Cz6T/HXI</t>
  </si>
  <si>
    <t>KhYKiQPLo2uSxVXR</t>
  </si>
  <si>
    <t>LineString (8.57519579534286969 53.18196971648080051, 8.57526829499795973 53.18196360500009945)</t>
  </si>
  <si>
    <t>cOdVPHuE+BBiNDrg</t>
  </si>
  <si>
    <t>LineString (8.5802349729513594 53.18299535612800355, 8.58027162999776039 53.18275567000579684)</t>
  </si>
  <si>
    <t>Xw7xeyknDjRayuE2</t>
  </si>
  <si>
    <t>LineString (8.56504097364502037 53.18677875141020195, 8.56511640000000085 53.18687479999999823, 8.56521399999999922 53.18696620000000053, 8.56531249999999922 53.18705020000000161)</t>
  </si>
  <si>
    <t>siZNPzhC3djxYTnB</t>
  </si>
  <si>
    <t>LineString (8.56456355985318041 53.1836276779927033, 8.5645688555074706 53.18376980991089908)</t>
  </si>
  <si>
    <t>NLDqwwX0+stnVCba</t>
  </si>
  <si>
    <t>LineString (8.57809089541139969 53.18454631687590251, 8.57812114999316044 53.18447937501510125)</t>
  </si>
  <si>
    <t>9BS1hqlYhWtYgk3v</t>
  </si>
  <si>
    <t>Sbvwsd/8CTMDP+en</t>
  </si>
  <si>
    <t>LineString (8.57885653723617914 53.18029837511719649, 8.57873539989316924 53.18031638000879724)</t>
  </si>
  <si>
    <t>uUrlSC2WcQQi4KsV</t>
  </si>
  <si>
    <t>LineString (8.57544524128820029 53.18271150653689716, 8.57552004502377052 53.18271203500130184)</t>
  </si>
  <si>
    <t>nyBC9GIRXqhkFZZT</t>
  </si>
  <si>
    <t>5zhcCHq7iibCq3BM</t>
  </si>
  <si>
    <t>LineString (8.56961792747967976 53.18419787159500345, 8.56960984499814948 53.18428184001319892)</t>
  </si>
  <si>
    <t>99ITnL4NyCI7F/q5</t>
  </si>
  <si>
    <t>LineString (8.56815570000000015 53.18154839999999695, 8.56830334566557994 53.18150155932040235)</t>
  </si>
  <si>
    <t>VHREYofbjE2RJ7OR</t>
  </si>
  <si>
    <t>LineString (8.57257961099968924 53.1831353159672986, 8.57258216500630077 53.18317138002959865)</t>
  </si>
  <si>
    <t>zRYsqlYd2UwkYVfk</t>
  </si>
  <si>
    <t>LineString (8.57261587135410075 53.18537173071030111, 8.57250303499379918 53.18537752000030139)</t>
  </si>
  <si>
    <t>DtpYX3Wm2eeJ8/nb</t>
  </si>
  <si>
    <t>V+hC2sZ7Ue5+HQiw</t>
  </si>
  <si>
    <t>LineString (8.57773579999999924 53.18019290000000154, 8.57758161510768957 53.17978671516549838)</t>
  </si>
  <si>
    <t>LineString (8.56882949999999965 53.18131720000000229, 8.56886150000000058 53.18136429999999848, 8.56908604935257046 53.18165482044420145)</t>
  </si>
  <si>
    <t>LineString (8.5646442603680395 53.18615275646150309, 8.56475111499170083 53.1861410450003973)</t>
  </si>
  <si>
    <t>93ge2crp59OgS8UF</t>
  </si>
  <si>
    <t>mwDSxSWNpIzdLul0</t>
  </si>
  <si>
    <t>LineString (8.56899916896398928 53.18571732464150159, 8.56890194339706035 53.18572296352380135)</t>
  </si>
  <si>
    <t>hIQ/XaFQlHMNbXnf</t>
  </si>
  <si>
    <t>LineString (8.56826057133475061 53.18337018330060317, 8.5683997499931408 53.18335253500050186)</t>
  </si>
  <si>
    <t>rElo0GW5twaIfeUG</t>
  </si>
  <si>
    <t>LineString (8.57596585519731036 53.18489832687450303, 8.57599486498473951 53.18483878001570275)</t>
  </si>
  <si>
    <t>bkiTOLU+YwgNvsfn</t>
  </si>
  <si>
    <t>0J83GD1N9ils/SFe</t>
  </si>
  <si>
    <t>LineString (8.5688906384613901 53.18506495032590209, 8.56932465148605971 53.18505860645900185)</t>
  </si>
  <si>
    <t>LineString (8.57407686457135121 53.18144592974866214, 8.57436880000000023 53.18144360000000148)</t>
  </si>
  <si>
    <t>BEzE2GzuY6uJnunS</t>
  </si>
  <si>
    <t>LineString (8.57837306316421078 53.1828153763748972, 8.57826689188519076 53.18281148929739999)</t>
  </si>
  <si>
    <t>LineString (8.5736758824631103 53.18219545245599988, 8.57364730998095936 53.1822496700184999)</t>
  </si>
  <si>
    <t>4k5UdTwO3aj9Rr4m</t>
  </si>
  <si>
    <t>LineString (8.57547019999999982 53.18255469999999718, 8.57544539999999955 53.18270340000000118, 8.57544524128820029 53.18271150653689716)</t>
  </si>
  <si>
    <t>LineString (8.56756799999999963 53.18721579999999705, 8.56625629999999916 53.18767199999999917)</t>
  </si>
  <si>
    <t>LineString (8.57438276379281028 53.18461947698929748, 8.57428575830357076 53.18460234381699792)</t>
  </si>
  <si>
    <t>LineString (8.57222421807908042 53.18310750560510058, 8.57220976262311929 53.18310870939370005)</t>
  </si>
  <si>
    <t>0.9752497</t>
  </si>
  <si>
    <t>LineString (8.57289465781899018 53.18408241942749726, 8.57285569999999986 53.18403659999999888, 8.57284982746275936 53.18402339033750081)</t>
  </si>
  <si>
    <t>Z1UsW2BXP5F49OwL</t>
  </si>
  <si>
    <t>LineString (8.57033628773126033 53.18420251371450291, 8.57019739999999963 53.18420650000000194, 8.57012830738415055 53.18420572364180288)</t>
  </si>
  <si>
    <t>LineString (8.57146852270991921 53.18130540497529779, 8.5717435879830628 53.18133457867759262)</t>
  </si>
  <si>
    <t>LineString (8.58944800000000086 53.17956680000000347, 8.5896757000000008 53.1796110000000013, 8.58978869999999972 53.17965240000000193, 8.58989910000000023 53.17973969999999895, 8.58989955313472997 53.17974054005009776)</t>
  </si>
  <si>
    <t>LineString (8.57732917674135997 53.18226095989690094, 8.57735379999999914 53.18229079999999698)</t>
  </si>
  <si>
    <t>har9Qmq83tHJz8k1</t>
  </si>
  <si>
    <t>LineString (8.57336426435652932 53.1852289724062004, 8.57336519999953062 53.18515880000450124)</t>
  </si>
  <si>
    <t>mLzDjzgQtXByfFsD</t>
  </si>
  <si>
    <t>LineString (8.57601450113939023 53.18490687804629857, 8.57596585519731036 53.18489832687450303)</t>
  </si>
  <si>
    <t>OfGpn/4TU4BxYB7N</t>
  </si>
  <si>
    <t>LineString (8.57478251836663929 53.18529284480540298, 8.57470867000975012 53.1852804700009969)</t>
  </si>
  <si>
    <t>AdoA3t9rx7+THd6y</t>
  </si>
  <si>
    <t>LineString (8.5763107357265902 53.18495881334899877, 8.57633790998625933 53.18489922501390055)</t>
  </si>
  <si>
    <t>TsQ5k1Rc3XY00QMX</t>
  </si>
  <si>
    <t>sBFl6rxpMXvp1R0N</t>
  </si>
  <si>
    <t>LineString (8.57254960000000032 53.18489110000000153, 8.57290180000000035 53.18477109999999897)</t>
  </si>
  <si>
    <t>8rA0zCTQyPI2Fnp+</t>
  </si>
  <si>
    <t>Ewk9heOFo3qVozd1</t>
  </si>
  <si>
    <t>LineString (8.57630072821621958 53.18146415637870206, 8.57637041373999054 53.181464727182302)</t>
  </si>
  <si>
    <t>LineString (8.57523993773616056 53.18622154866339713, 8.57516324267720975 53.18633551986940233)</t>
  </si>
  <si>
    <t>2RQaAllae8RvoLXK</t>
  </si>
  <si>
    <t>LineString (8.5742517434051102 53.18547226133389927, 8.5741187750382597 53.18544602000339694)</t>
  </si>
  <si>
    <t>ZVbzU+WBOrQg8qUo</t>
  </si>
  <si>
    <t>zmHol3Ij/m+Lw9Ug</t>
  </si>
  <si>
    <t>LineString (8.57483357056129059 53.17754767006189809, 8.57474053449102946 53.17757987508989714)</t>
  </si>
  <si>
    <t>lFB+WshawjqPbLQj</t>
  </si>
  <si>
    <t>ceppiuOUNi3KE92s</t>
  </si>
  <si>
    <t>LineString (8.57481579255797044 53.18433727419100165, 8.57459079999999929 53.18436369999999869, 8.57442925269250011 53.18438701854110207)</t>
  </si>
  <si>
    <t>EdJldqQMNB3fq3v4</t>
  </si>
  <si>
    <t>Keep/tUD9Le9QD3i</t>
  </si>
  <si>
    <t>LineString (8.57764470000000046 53.1815568999999968, 8.57781109999999991 53.18158439999999842, 8.57787896492028956 53.1815990198834001)</t>
  </si>
  <si>
    <t>LineString (8.57857259999999933 53.18489660000000185, 8.57838789999999918 53.1848505999999972, 8.57832637088912087 53.1848373831985981)</t>
  </si>
  <si>
    <t>LineString (8.57578168668161034 53.18145990355669994, 8.5759521640444607 53.18146130063060184)</t>
  </si>
  <si>
    <t>LineString (8.57870433639448038 53.17986222327319723, 8.57863160817175974 53.17968459407949666)</t>
  </si>
  <si>
    <t>LineString (8.57748506298531055 53.18465666149619864, 8.57720905723039984 53.18459737095989937)</t>
  </si>
  <si>
    <t>33HZQhE9x5bbDBR1</t>
  </si>
  <si>
    <t>LineString (8.57289465781899018 53.18408241942749726, 8.57286028498067054 53.18409296500740169)</t>
  </si>
  <si>
    <t>+OwJ5MFSBmnyFw/s</t>
  </si>
  <si>
    <t>LineString (8.5763354222319208 53.18628611723350019, 8.57636846385100071 53.1862489069729989)</t>
  </si>
  <si>
    <t>LineString (8.57869436054902934 53.18187450623199908, 8.57859801999640936 53.18193564500160164)</t>
  </si>
  <si>
    <t>F7voKNVOWQ6TwiP1</t>
  </si>
  <si>
    <t>c9Gpstav8uX9GsNS</t>
  </si>
  <si>
    <t>LineString (8.57566021272037915 53.18535672618300225, 8.57573615500868058 53.18536916000090287)</t>
  </si>
  <si>
    <t>bx4utHcJeUmE/ODa</t>
  </si>
  <si>
    <t>LineString (8.56665122396521994 53.18585825810330192, 8.56664164500815062 53.18580318002479856)</t>
  </si>
  <si>
    <t>gCnmKJUgx4IJhtuo</t>
  </si>
  <si>
    <t>LineString (8.57909970000000044 53.18338380000000143, 8.57962050000000076 53.18288210000000049)</t>
  </si>
  <si>
    <t>LineString (8.57466267197476917 53.18466891403450347, 8.57456553563543977 53.18465175801890155)</t>
  </si>
  <si>
    <t>EJUWAmwwYCjkZ9Q+</t>
  </si>
  <si>
    <t>LineString (8.56697136270810944 53.18243574890539804, 8.5670867250123095 53.18256934000960001)</t>
  </si>
  <si>
    <t>eJNsGMRHRX8KxGOB</t>
  </si>
  <si>
    <t>LineString (8.56665040000000033 53.18315470000000289, 8.56663539999999912 53.18309299999999951, 8.56658439999999999 53.18285829999999947)</t>
  </si>
  <si>
    <t>7+ZQG7XfDjXbgIJV</t>
  </si>
  <si>
    <t>jd2gVOWqQLk8+qOF</t>
  </si>
  <si>
    <t>LineString (8.56619412930522017 53.18490410134170077, 8.56619134999728082 53.18496386002119891)</t>
  </si>
  <si>
    <t>L5A0mnkzFGtrupy9</t>
  </si>
  <si>
    <t>LineString (8.57484646986925014 53.18470137577750023, 8.57481787499063053 53.18475979500990292)</t>
  </si>
  <si>
    <t>UaEj7AZKgbhUhWim</t>
  </si>
  <si>
    <t>LineString (8.57620640000000023 53.176469400000002, 8.57657550000000057 53.17726410000000214)</t>
  </si>
  <si>
    <t>74+ZpsvNJxNipI9u</t>
  </si>
  <si>
    <t>LineString (8.56984079022329936 53.18540535556250148, 8.57003250488222967 53.18533835002010335)</t>
  </si>
  <si>
    <t>eB9WFg5bEnW+kZO2</t>
  </si>
  <si>
    <t>/iEeGuw2/aRDA04B</t>
  </si>
  <si>
    <t>LineString (8.57078414048836912 53.18299204319829698, 8.57082827005548964 53.1830384350286991)</t>
  </si>
  <si>
    <t>XW9SgNpFpl4E3Oei</t>
  </si>
  <si>
    <t>LineString (8.5646442603680395 53.18615275646150309, 8.56464640000000088 53.18615979999999865, 8.56469270000000016 53.18627610000000061, 8.56470053572527945 53.18629028539989889)</t>
  </si>
  <si>
    <t>lcdjjOHa9UBRTXSV</t>
  </si>
  <si>
    <t>LineString (8.57527373435553031 53.18223021143349882, 8.57527913403948006 53.18224710764700092)</t>
  </si>
  <si>
    <t>i1V8xO2HFtOhIaCb</t>
  </si>
  <si>
    <t>LineString (8.56853733839180087 53.18574429961859806, 8.56848489654342949 53.18574739940279983)</t>
  </si>
  <si>
    <t>LineString (8.57273529999999973 53.18216360000000265, 8.57275229999999944 53.18210959999999687, 8.57276120000000041 53.18202680000000271)</t>
  </si>
  <si>
    <t>lFES3g97LW0ELrNw</t>
  </si>
  <si>
    <t>LineString (8.57013174652150944 53.18117445434199908, 8.57033643651563004 53.18119388777849821)</t>
  </si>
  <si>
    <t>LineString (8.57512302302136042 53.18159825726760204, 8.57513349999999974 53.1816607000000019, 8.5751577999999995 53.18179059999999936)</t>
  </si>
  <si>
    <t>a8uRGRO6A3ZeAxpO</t>
  </si>
  <si>
    <t>LineString (8.57544554889495991 53.18427707525960102, 8.57545905997726088 53.18434167502309862)</t>
  </si>
  <si>
    <t>/Ym9orNsi+ffyySZ</t>
  </si>
  <si>
    <t>LineString (8.56961792747967976 53.18419787159500345, 8.56956980000000001 53.18419620000000236)</t>
  </si>
  <si>
    <t>LineString (8.57326055613557081 53.18311791244919817, 8.57325892500245956 53.18309488501910209)</t>
  </si>
  <si>
    <t>srqWGfpy7zVmtPOV</t>
  </si>
  <si>
    <t>TfU/s+rhlenJrJq2</t>
  </si>
  <si>
    <t>LineString (8.5676244504486192 53.18579844550450275, 8.56763252000459019 53.18584735501499949)</t>
  </si>
  <si>
    <t>pH6m5XFcRH4tx8Ub</t>
  </si>
  <si>
    <t>Rm/1TzYvuoTS4mY6</t>
  </si>
  <si>
    <t>LineString (8.57094105413479923 53.18210513971470021, 8.57088320440758977 53.18184391282161272)</t>
  </si>
  <si>
    <t>imFXDyiP/t1zA/JR</t>
  </si>
  <si>
    <t>LineString (8.57272119999998949 53.18219349999999679, 8.57272119999998949 53.18219349999999679, 8.57273529999999973 53.18216360000000265)</t>
  </si>
  <si>
    <t>LineString (8.56417328830906044 53.1844832190847967, 8.56418120000000016 53.18449170000000237, 8.56429849999999959 53.18466130000000192, 8.56430185934024912 53.18467002967999946)</t>
  </si>
  <si>
    <t>iy/gf0Xkh7f8dHJx</t>
  </si>
  <si>
    <t>LineString (8.57121579999999916 53.18461190000000016, 8.57070820000000033 53.18448649999999844, 8.5706471999999998 53.18442689999999828, 8.57054250000000017 53.18427220000000233, 8.57052490000000056 53.18419709999999867)</t>
  </si>
  <si>
    <t>LineString (8.5725642999999998 53.18679050000000075, 8.57257189959990029 53.18676787402009865)</t>
  </si>
  <si>
    <t>HiGLC8faxu0V0bVj</t>
  </si>
  <si>
    <t>LineString (8.57506974459530014 53.18430741136020146, 8.57486240000000066 53.18433180000000249, 8.57481579255797044 53.18433727419100165)</t>
  </si>
  <si>
    <t>z3Jmf2eML6Vi7yUU</t>
  </si>
  <si>
    <t>LineString (8.58919276691863054 53.17995635451689651, 8.58919278173686962 53.1799563956213035)</t>
  </si>
  <si>
    <t>0.004678713</t>
  </si>
  <si>
    <t>SABQPOrRe5TQY3Vk</t>
  </si>
  <si>
    <t>LineString (8.57816166755267062 53.18280763679489809, 8.57815519999999943 53.18280740000000151, 8.57793044121140014 53.18279105012479846)</t>
  </si>
  <si>
    <t>Fob8XzTcfKdFEZZa</t>
  </si>
  <si>
    <t>LineString (8.57600051206373948 53.17903597859650233, 8.57599040000000024 53.17901390000000106, 8.57589800000000047 53.17881280000000288, 8.57580789999999915 53.17872899999999703, 8.57568850000000005 53.17871149999999858, 8.57556387873323978 53.17870180327079765)</t>
  </si>
  <si>
    <t>LineString (8.56788889236917939 53.18237858265130313, 8.56798926998311039 53.18236448500100266)</t>
  </si>
  <si>
    <t>4DY1GHmc1C0rwpPk</t>
  </si>
  <si>
    <t>LineString (8.57620640000000023 53.176469400000002, 8.57552669999999928 53.1767109999999974, 8.57449869999999947 53.17707699999999704, 8.57442409999999988 53.17712070000000324)</t>
  </si>
  <si>
    <t>4+G5IlVUxunIdgAK</t>
  </si>
  <si>
    <t>LineString (8.57650546449552031 53.18582975311930028, 8.5764458899799898 53.18589371001080224)</t>
  </si>
  <si>
    <t>8lB1uu5e4+UTwwys</t>
  </si>
  <si>
    <t>LineString (8.56675957395981058 53.18402942434089908, 8.56684394999745003 53.18373138001899747)</t>
  </si>
  <si>
    <t>MAZZ/rPYcQIgI+w8</t>
  </si>
  <si>
    <t>LineString (8.5737532629014197 53.18524845704410353, 8.57382204292948913 53.18525416961170293)</t>
  </si>
  <si>
    <t>LineString (8.56593237319649958 53.18489970841969949, 8.56600011207078005 53.18490084530269968)</t>
  </si>
  <si>
    <t>LineString (8.57049169621975082 53.18213332443080077, 8.57039631590190076 53.18213886202929785)</t>
  </si>
  <si>
    <t>LineString (8.57754377661632006 53.18354839751729912, 8.57756244499998033 53.18344294509469705)</t>
  </si>
  <si>
    <t>Mj94aecTu98Iuztw</t>
  </si>
  <si>
    <t>LineString (8.5768593633707102 53.18147495880459985, 8.57686748499149054 53.18142795002560064)</t>
  </si>
  <si>
    <t>2+zZma7k9pDFZNlE</t>
  </si>
  <si>
    <t>9kdrX+w4kyKVQXyq</t>
  </si>
  <si>
    <t>LineString (8.57436880000000023 53.18144360000000148, 8.57447994538318881 53.18144520716990797)</t>
  </si>
  <si>
    <t>LineString (8.57514630098586927 53.18251366714719808, 8.57515856996699988 53.18247900503899928)</t>
  </si>
  <si>
    <t>YOoxmxqtHDAIuc6Q</t>
  </si>
  <si>
    <t>LineString (8.57458450000000028 53.18365310000000079, 8.57462010000000063 53.18373379999999884, 8.57463890000000006 53.18377629999999812)</t>
  </si>
  <si>
    <t>ToPwEYNyK8Ckisik</t>
  </si>
  <si>
    <t>LineString (8.57258249999999933 53.18513269999999693, 8.57254960000000032 53.18489110000000153)</t>
  </si>
  <si>
    <t>LineString (8.57892442588707915 53.18203871606309718, 8.57903519999999986 53.18214540000000312, 8.5790363504852607 53.18214675283400084)</t>
  </si>
  <si>
    <t>OHexQGmKTG2Q8SY8</t>
  </si>
  <si>
    <t>LineString (8.57267421722275991 53.18583004401970271, 8.57273283999717961 53.18582767500009822)</t>
  </si>
  <si>
    <t>yfgJuRbhTNIhq0/f</t>
  </si>
  <si>
    <t>9Q4xAaVfBqDHNFlb</t>
  </si>
  <si>
    <t>LineString (8.56569621896391986 53.1839263216489968, 8.56567051499741083 53.1840378800102016)</t>
  </si>
  <si>
    <t>LgJeJcah+pHCZIIh</t>
  </si>
  <si>
    <t>kNK3ZremoY6zZuCC</t>
  </si>
  <si>
    <t>LineString (8.57504142203491071 53.18357834342160118, 8.57485830000000071 53.18360810000000072, 8.57458450000000028 53.18365310000000079)</t>
  </si>
  <si>
    <t>PLsZiWUd7bzh2LHV</t>
  </si>
  <si>
    <t>LineString (8.57552289999999928 53.17820499999999839, 8.57495019999999997 53.1784181000000018, 8.57433289999999992 53.17863179999999801, 8.57356580000000079 53.17888899999999808, 8.57347629999999938 53.17892109999999661, 8.57313049999999954 53.1790403999999981)</t>
  </si>
  <si>
    <t>LineString (8.58840020000000059 53.17911360000000087, 8.58855239999999931 53.17926990000000131, 8.58877039999999958 53.17939239999999756, 8.58902589999999933 53.17948030000000159)</t>
  </si>
  <si>
    <t>LineString (8.5722407662839597 53.18189368464030053, 8.57227497497233948 53.18188739500300244)</t>
  </si>
  <si>
    <t>3LJUEVETylLy6IVf</t>
  </si>
  <si>
    <t>LineString (8.57442493516595938 53.18602366751110111, 8.57449183786643054 53.18603991164449951)</t>
  </si>
  <si>
    <t>62NWM0jn6RCc/U27</t>
  </si>
  <si>
    <t>YEBHb2/9I6dT7sZi</t>
  </si>
  <si>
    <t>LineString (8.58204830289126974 53.18350700862119851, 8.58194273499887927 53.18350708000009774)</t>
  </si>
  <si>
    <t>qQGaocxN07b3MUnG</t>
  </si>
  <si>
    <t>bx0UfGM/WHakF7VA</t>
  </si>
  <si>
    <t>LineString (8.57250216647084073 53.18443647912580019, 8.57249818408440944 53.18438513946399837)</t>
  </si>
  <si>
    <t>CQfhwCQAK79jpOQ0</t>
  </si>
  <si>
    <t>LineString (8.57599909555423068 53.18434279524719699, 8.57595530499692948 53.18441824000299789)</t>
  </si>
  <si>
    <t>9pTe+3kS2HSpET/0</t>
  </si>
  <si>
    <t>/UpiseGGlPF0dryf</t>
  </si>
  <si>
    <t>LineString (8.5759521640444607 53.18146130063060184, 8.57595075500021942 53.18152335500820271)</t>
  </si>
  <si>
    <t>Xn34vLQ7aBDRwV3z</t>
  </si>
  <si>
    <t>LineString (8.5794816544912802 53.1846379642652991, 8.57960104500278931 53.18462215000010218)</t>
  </si>
  <si>
    <t>4HeIgSnGUInCpYN7</t>
  </si>
  <si>
    <t>LineString (8.58673150000000085 53.18043730000000124, 8.58717429999999915 53.18025540000000007, 8.58761220000000058 53.18016159999999815, 8.58912049999999994 53.17996579999999796, 8.58919278173686962 53.1799563956213035)</t>
  </si>
  <si>
    <t>LineString (8.57612469084777018 53.18570657995410045, 8.57617584998634008 53.18564593000900231)</t>
  </si>
  <si>
    <t>0BjU/+QUIKzhJFE1</t>
  </si>
  <si>
    <t>LineString (8.57685835819614972 53.1850586350775032, 8.57671479999999953 53.1850252999999995, 8.57667066909291975 53.18501803856800336)</t>
  </si>
  <si>
    <t>LineString (8.57712216404618921 53.18457870472109761, 8.57706439984150926 53.18467573013420235)</t>
  </si>
  <si>
    <t>zFX+LuBshWAPBYE8</t>
  </si>
  <si>
    <t>LineString (8.57476405197837011 53.18610600535910038, 8.57479240999355952 53.18606386500469796)</t>
  </si>
  <si>
    <t>yIe9/GRGmQMJZpjr</t>
  </si>
  <si>
    <t>LineString (8.5813492999999994 53.18302810000000136, 8.58144710000000011 53.18300310000000053, 8.58149270000000008 53.18298049999999932, 8.58157639999999944 53.18294120000000191)</t>
  </si>
  <si>
    <t>yqxbsBB4Z8tcAIt4</t>
  </si>
  <si>
    <t>LineString (8.56761867587771064 53.18171871621009927, 8.56764510000000001 53.18171040000000005)</t>
  </si>
  <si>
    <t>LineString (8.56219160000000024 53.18325759999999747, 8.56224409999999914 53.1833305999999979)</t>
  </si>
  <si>
    <t>LineString (8.56562667755969009 53.18285138794310285, 8.56572717001225925 53.18296889502070002)</t>
  </si>
  <si>
    <t>JBdTgjQjSIj0mScS</t>
  </si>
  <si>
    <t>BzNMAopLxqs4ilm4</t>
  </si>
  <si>
    <t>LineString (8.57874709999999929 53.18416009999999972, 8.57877320659273046 53.18405870494090237)</t>
  </si>
  <si>
    <t>QSJdrNwbXJAM0DJ4</t>
  </si>
  <si>
    <t>LineString (8.57514662484313028 53.18251370851370297, 8.57512867499261944 53.18256442001050033)</t>
  </si>
  <si>
    <t>RIg78+q3Z3drjxBB</t>
  </si>
  <si>
    <t>LineString (8.57415340000000015 53.18309330000000301, 8.57425508465670916 53.1830958960819018)</t>
  </si>
  <si>
    <t>Z4LSOHTlJivBv6hA</t>
  </si>
  <si>
    <t>LineString (8.57500461548461956 53.18512763781809838, 8.5748704999999994 53.18510340000000269)</t>
  </si>
  <si>
    <t>iuDTMWJJ8mq1NQXP</t>
  </si>
  <si>
    <t>LineString (8.56705863908602971 53.18583269209160136, 8.56702379248481982 53.18583487883250172)</t>
  </si>
  <si>
    <t>LineString (8.5700175999999999 53.18271690000000262, 8.56984289999999937 53.18277679999999918)</t>
  </si>
  <si>
    <t>0.819214803963771</t>
  </si>
  <si>
    <t>jzvygCtiEozuzP5d</t>
  </si>
  <si>
    <t>LineString (8.57239645767407943 53.18148639487740326, 8.57234210999241064 53.18151293000160251)</t>
  </si>
  <si>
    <t>Hbgga1BQnQDilhxn</t>
  </si>
  <si>
    <t>LineString (8.57239240000000002 53.18309349999999824, 8.57238300000000031 53.1829365999999979, 8.57238560000000049 53.18281389999999931, 8.57239087390716037 53.18279305084740116)</t>
  </si>
  <si>
    <t>gzj/F+1NEPC5tivD</t>
  </si>
  <si>
    <t>FT3bT2LHnKQTnG+p</t>
  </si>
  <si>
    <t>LineString (8.57217101410032001 53.1818096841396013, 8.57206240000000008 53.18171879999999874, 8.57199269999999913 53.18163919999999933, 8.57183840000000075 53.1816802000000024)</t>
  </si>
  <si>
    <t>Pb468UiZTNUijWD5</t>
  </si>
  <si>
    <t>LineString (8.57130165773230956 53.18404154728290223, 8.57139892499047029 53.18400758000060335)</t>
  </si>
  <si>
    <t>bRbt4c698dXJxXUh</t>
  </si>
  <si>
    <t>LineString (8.56562667755969009 53.18285138794310285, 8.56560589999999955 53.18285780000000074, 8.56541831444764057 53.18290430205080099)</t>
  </si>
  <si>
    <t>LineString (8.56833639027114025 53.18575617732930283, 8.56832698500357992 53.18569876501209848)</t>
  </si>
  <si>
    <t>3Xme0yW90WfxCDbJ</t>
  </si>
  <si>
    <t>LineString (8.56844802131695005 53.18390361183799797, 8.56847598214664963 53.18398317913329976)</t>
  </si>
  <si>
    <t>dzvZtzSp0HEWa3gJ</t>
  </si>
  <si>
    <t>LineString (8.56913610363180922 53.18361561715960306, 8.56907550000000029 53.18350269999999824, 8.56906490630490048 53.18345583637150042)</t>
  </si>
  <si>
    <t>LineString (8.57325194397044932 53.18211482862840001, 8.57326431994787086 53.18209134505139701)</t>
  </si>
  <si>
    <t>nysTZ3MErgOK8mwl</t>
  </si>
  <si>
    <t>kCxVZeVCG6rwxruJ</t>
  </si>
  <si>
    <t>LineString (8.5645688555074706 53.18376980991089908, 8.56450078999971076 53.18377072500010172)</t>
  </si>
  <si>
    <t>8uLsFaC5HT8AOi/m</t>
  </si>
  <si>
    <t>LineString (8.57505950000000006 53.18473900000000043, 8.57484646986925014 53.18470137577750023)</t>
  </si>
  <si>
    <t>LineString (8.57175078942040081 53.18313092955850152, 8.57164889999999957 53.18311690000000169, 8.57140440000000048 53.18319569999999885)</t>
  </si>
  <si>
    <t>ZGHeHREvnafMIRSh</t>
  </si>
  <si>
    <t>LineString (8.56654086400842019 53.18480945348309774, 8.56645035500143948 53.18480907500010346)</t>
  </si>
  <si>
    <t>EMmJ8bJeU5BdtBEx</t>
  </si>
  <si>
    <t>LineString (8.56529053312456057 53.18489115262450184, 8.56529160999983041 53.18481382500480237)</t>
  </si>
  <si>
    <t>9q66nJOsEvbxzKIy</t>
  </si>
  <si>
    <t>ofUUsgQfODJc17xc</t>
  </si>
  <si>
    <t>LineString (8.57735169999999947 53.18200370000000277, 8.57715840000000007 53.18205400000000083)</t>
  </si>
  <si>
    <t>fhTNPYAHBFUQVfNf</t>
  </si>
  <si>
    <t>AX47Mu1FjQAxscpC</t>
  </si>
  <si>
    <t>LineString (8.56661374932775033 53.18655172020069699, 8.56660427000439029 53.18648884501089924)</t>
  </si>
  <si>
    <t>ByY8gylq53nQM2ev</t>
  </si>
  <si>
    <t>6pGObcXaF6xlzTQQ</t>
  </si>
  <si>
    <t>LineString (8.5795587585752493 53.18275977238889851, 8.5795723000000006 53.18277539999999703, 8.57962050000000076 53.18288210000000049)</t>
  </si>
  <si>
    <t>LineString (8.57601450113939023 53.18490687804629857, 8.57598743999037083 53.18496242501009874)</t>
  </si>
  <si>
    <t>8DxQ4zMpCEa0v5IG</t>
  </si>
  <si>
    <t>LineString (8.56825549430535993 53.18335573535320293, 8.56811030999321055 53.18337414500049931)</t>
  </si>
  <si>
    <t>UeurdeKrguZ9lELm</t>
  </si>
  <si>
    <t>LineString (8.57680990000000065 53.18163179999999812, 8.57702363899863052 53.18189071169049953)</t>
  </si>
  <si>
    <t>LineString (8.57735169999999947 53.18200370000000277, 8.57738789999999973 53.18213910000000055)</t>
  </si>
  <si>
    <t>LineString (8.56758984009847069 53.18508238148859846, 8.56759195500145054 53.18514399501690093)</t>
  </si>
  <si>
    <t>bruthF+gXQiG1P8K</t>
  </si>
  <si>
    <t>LineString (8.58064530000000047 53.1840635000000006, 8.58068830000000027 53.18406019999999756)</t>
  </si>
  <si>
    <t>rshjeJYkTzY+yjww</t>
  </si>
  <si>
    <t>LineString (8.56842209267447963 53.18382982720910235, 8.56844802131695005 53.18390361183799797)</t>
  </si>
  <si>
    <t>dJcbWFhdafMnbouw</t>
  </si>
  <si>
    <t>LineString (8.57889139527929068 53.18524674429819754, 8.57849679999999992 53.18520920000000274)</t>
  </si>
  <si>
    <t>e14lwBhQMEtRYChc</t>
  </si>
  <si>
    <t>LineString (8.56665040000000033 53.18315470000000289, 8.56677761736698962 53.18314236945339957)</t>
  </si>
  <si>
    <t>LineString (8.5779858921124994 53.18354601300139706, 8.57795160000000045 53.1835524000000035, 8.57792592202570958 53.18355407284290237)</t>
  </si>
  <si>
    <t>Zt4iyE/QAnF1Gzaq</t>
  </si>
  <si>
    <t>iTxfUqPCZWGA5OIv</t>
  </si>
  <si>
    <t>LineString (8.5777434468958198 53.18471216584549666, 8.57771222498321073 53.18476461001439759)</t>
  </si>
  <si>
    <t>i9n7Jatjej9VDnv5</t>
  </si>
  <si>
    <t>LineString (8.57411342658168074 53.18528910692339906, 8.57433299999999932 53.18532369999999787)</t>
  </si>
  <si>
    <t>LineString (8.56492571984274065 53.18488931892539995, 8.56505173220977944 53.18488995244079831)</t>
  </si>
  <si>
    <t>LineString (8.57483096732953953 53.18612225231149893, 8.57510841680458924 53.18618961611910123)</t>
  </si>
  <si>
    <t>LineString (8.57483288059357918 53.18469897569840299, 8.57466267197476917 53.18466891403450347)</t>
  </si>
  <si>
    <t>LineString (8.57951790000000081 53.18473670000000197, 8.5794816544912802 53.1846379642652991)</t>
  </si>
  <si>
    <t>LineString (8.56454698238152012 53.18570604565110216, 8.56467218499525984 53.18569717500029981)</t>
  </si>
  <si>
    <t>mHTnuyQ24hVYhkTF</t>
  </si>
  <si>
    <t>unRTV08E5+I7OMeS</t>
  </si>
  <si>
    <t>LineString (8.56830224342031066 53.18348877119080242, 8.56830307471505037 53.18349113683210305)</t>
  </si>
  <si>
    <t>DD8ZSH/BXTr95Wx9</t>
  </si>
  <si>
    <t>0.2689683</t>
  </si>
  <si>
    <t>LineString (8.57519579534286969 53.18196971648080051, 8.57520009961224972 53.18198814299829991)</t>
  </si>
  <si>
    <t>LineString (8.57701537784785017 53.18509509572889726, 8.5769522473014792 53.185080436571603)</t>
  </si>
  <si>
    <t>LineString (8.57132350862358017 53.18207457466129995, 8.5712089174087307 53.18208373271210121)</t>
  </si>
  <si>
    <t>LineString (8.57774026550882063 53.18471148244489655, 8.57777433497843056 53.18465425501899801)</t>
  </si>
  <si>
    <t>YDN65HMp2XfxrXKI</t>
  </si>
  <si>
    <t>LineString (8.57497942000000002 53.18134593999999993, 8.57497788047483667 53.18145240734568802)</t>
  </si>
  <si>
    <t>GsJaQ+o0NqPvW/W7</t>
  </si>
  <si>
    <t>oM1P6oylooVqm1rN</t>
  </si>
  <si>
    <t>LineString (8.56771870000000035 53.18018119999999982, 8.5676117000000005 53.18007000000000062)</t>
  </si>
  <si>
    <t>s4zFOP5JeOCyAUoL</t>
  </si>
  <si>
    <t>LineString (8.56841239999999971 53.18221460000000178, 8.56821700000000064 53.18222120000000075, 8.56805289999999964 53.18223090000000042, 8.56783989999999918 53.18225269999999938)</t>
  </si>
  <si>
    <t>LineString (8.57241004019095953 53.18272368405109773, 8.57243635677816052 53.18267507105019831)</t>
  </si>
  <si>
    <t>1HfhRYzRwQ9HFDIW</t>
  </si>
  <si>
    <t>LineString (8.57615725022401953 53.18260861575380005, 8.57616697499373082 53.18256389501519976)</t>
  </si>
  <si>
    <t>vIq69fd8S5E/1TcP</t>
  </si>
  <si>
    <t>LineString (8.57494415214761929 53.18311348617250189, 8.57494572499530072 53.18309125002409843)</t>
  </si>
  <si>
    <t>24/eJ4wX8bz/+hHF</t>
  </si>
  <si>
    <t>LineString (8.56785848983082943 53.18412858826049927, 8.56772577360164966 53.18411830624629744)</t>
  </si>
  <si>
    <t>xFxDWFEegaGl97Pl</t>
  </si>
  <si>
    <t>VHFy68TbRMGq5fAd</t>
  </si>
  <si>
    <t>LineString (8.57911203446898973 53.1822357479941985, 8.57902632995734926 53.18226205000689788)</t>
  </si>
  <si>
    <t>xx6gUhyjvBuxc0UV</t>
  </si>
  <si>
    <t>wq8Y3ac99MBFpcFA</t>
  </si>
  <si>
    <t>LineString (8.58008976742226004 53.18001655361779711, 8.57988676482530011 53.18004789501439689)</t>
  </si>
  <si>
    <t>LmkRlLvEubvUAkVP</t>
  </si>
  <si>
    <t>LineString (8.56385260000000059 53.18417300000000125, 8.56392740000000074 53.18421969999999988, 8.56408530000000034 53.18438890000000185)</t>
  </si>
  <si>
    <t>HswD2x+QXYozbqlt</t>
  </si>
  <si>
    <t>LineString (8.57599562839182994 53.18259593296949816, 8.57595762085374957 53.18259295040999746)</t>
  </si>
  <si>
    <t>LineString (8.58995129999999918 53.17931690000000344, 8.59006783997222989 53.17926103500369805)</t>
  </si>
  <si>
    <t>bGVjNfaGUzcIuyRA</t>
  </si>
  <si>
    <t>LineString (8.57525292035506936 53.18312136691960035, 8.57533650000000058 53.18312350000000066, 8.57551899999999989 53.18311320000000109)</t>
  </si>
  <si>
    <t>PKNOBQPsBQMoGTXJ</t>
  </si>
  <si>
    <t>LineString (8.57382204292948913 53.18525416961170293, 8.57383836999827054 53.1851832400043989)</t>
  </si>
  <si>
    <t>KZ8HYyKx/XHlfnM/</t>
  </si>
  <si>
    <t>LineString (8.56407206084266015 53.18402838494989737, 8.5640027100067595 53.18395884500340287)</t>
  </si>
  <si>
    <t>w1/jHAokQxBsIEkh</t>
  </si>
  <si>
    <t>cLDEOwl3DPBFCPJf</t>
  </si>
  <si>
    <t>LineString (8.57706827054325061 53.18559041137429944, 8.57696102501697943 53.18552517000620128)</t>
  </si>
  <si>
    <t>c/kJdE8Lbk8ib9R7</t>
  </si>
  <si>
    <t>CewtUNUeJtPC8DkS</t>
  </si>
  <si>
    <t>LineString (8.57629131798053024 53.18346784566109875, 8.57610880000000009 53.18345980000000139, 8.57608604646783057 53.18345967224630044)</t>
  </si>
  <si>
    <t>DMGmPjoXOwJb5930</t>
  </si>
  <si>
    <t>LineString (8.57699180000000005 53.18455070000000262, 8.57696519689410941 53.18454512857429961)</t>
  </si>
  <si>
    <t>LineString (8.56529044969311038 53.18489115220530294, 8.56529053312456057 53.18489115262450184)</t>
  </si>
  <si>
    <t>0.00557542</t>
  </si>
  <si>
    <t>LineString (8.56652045517870953 53.18437991187470004, 8.56664507999849079 53.18437927500009721)</t>
  </si>
  <si>
    <t>YLyBW/DbWTMahC3G</t>
  </si>
  <si>
    <t>LineString (8.58366746702000682 53.18173840325850676, 8.58412120000000023 53.18153749999999746, 8.58416199999999918 53.18151919999999677)</t>
  </si>
  <si>
    <t>EKfKW49giud6drex</t>
  </si>
  <si>
    <t>LineString (8.5767284388790106 53.18449554457630057, 8.57668921997722933 53.18456311501900302)</t>
  </si>
  <si>
    <t>CfDu5tQyb2YcQlXy</t>
  </si>
  <si>
    <t>tHUtMnIxyRpyMzfg</t>
  </si>
  <si>
    <t>LineString (8.56663291520817971 53.18585940697639813, 8.56656450000000014 53.18586369999999874, 8.5664821143756793 53.1858679244335022)</t>
  </si>
  <si>
    <t>bPZoPuPaAXjmSuSC</t>
  </si>
  <si>
    <t>LineString (8.56890194339706035 53.18572296352380135, 8.56877065931747062 53.18573057760119838)</t>
  </si>
  <si>
    <t>LineString (8.57247350181381051 53.18374173733270283, 8.57245855171676929 53.18361110901039979)</t>
  </si>
  <si>
    <t>Y+S+Js32j74A/H9J</t>
  </si>
  <si>
    <t>LineString (8.57319560000000003 53.18450070000000096, 8.57288849999999947 53.18459070000000111, 8.57271043614498929 53.18459174702120151)</t>
  </si>
  <si>
    <t>oVnH1JiNdF4fm6Fc</t>
  </si>
  <si>
    <t>LineString (8.57108067260218043 53.1841516604193032, 8.57099093153508029 53.1841613965787019)</t>
  </si>
  <si>
    <t>Tz4Eyo/Xq3Idsk77</t>
  </si>
  <si>
    <t>ppNO1DRC0bx9JHAQ</t>
  </si>
  <si>
    <t>LineString (8.56880002175156008 53.18416519301459999, 8.56879165999644954 53.18423279502010104)</t>
  </si>
  <si>
    <t>5xA/cC1ZtBxJmw0A</t>
  </si>
  <si>
    <t>LineString (8.57385500229720954 53.1837749664480981, 8.57381393500262945 53.18368727500330095)</t>
  </si>
  <si>
    <t>phNFhnpi1rzFSL46</t>
  </si>
  <si>
    <t>LineString (8.56457389999999918 53.1839051999999981, 8.56447600000000087 53.18391369999999796, 8.56434770000000078 53.18394080000000201, 8.56416399999998923 53.18399529999999942)</t>
  </si>
  <si>
    <t>VciKyZauaD3c87hD</t>
  </si>
  <si>
    <t>lv5zUkHsgDQIqSus</t>
  </si>
  <si>
    <t>LineString (8.57228779999999979 53.18198600000000198, 8.57214469663404977 53.18199977947180201)</t>
  </si>
  <si>
    <t>RWmqVzqa0MVn6loJ</t>
  </si>
  <si>
    <t>9tr8ZayKLR4ENqjc</t>
  </si>
  <si>
    <t>LineString (8.57599445364633972 53.185666942424902, 8.5760337266916693 53.18567889514979896)</t>
  </si>
  <si>
    <t>V0v76PVOskQSZ8hz</t>
  </si>
  <si>
    <t>LineString (8.58383019999999952 53.18210592999999875, 8.58381425741505311 53.18206992422970814)</t>
  </si>
  <si>
    <t>nf8MIH6IE+yY5C1p</t>
  </si>
  <si>
    <t>TmqJEGmFu2X+MOI7</t>
  </si>
  <si>
    <t>LineString (8.57031920000000014 53.18302309999999977, 8.5700175999999999 53.18271690000000262)</t>
  </si>
  <si>
    <t>k4XnyzWnjSsWTL70</t>
  </si>
  <si>
    <t>LineString (8.57793044121140014 53.18279105012479846, 8.5778202414982303 53.182783033586702)</t>
  </si>
  <si>
    <t>X5LIZYFlIBty4f79</t>
  </si>
  <si>
    <t>LineString (8.57652267111240008 53.18348049593979709, 8.57653897499744922 53.18338648000649727)</t>
  </si>
  <si>
    <t>MCD00RmYZlaTiBj1</t>
  </si>
  <si>
    <t>LineString (8.56430185934024912 53.18467002967999946, 8.56431624952461057 53.18470742439370014)</t>
  </si>
  <si>
    <t>LineString (8.57718463392330044 53.18208579235560052, 8.5770834249938197 53.18211593000099668)</t>
  </si>
  <si>
    <t>hDQgU3/HxyLaHYIM</t>
  </si>
  <si>
    <t>ckwcDS4rMiqZZDs/</t>
  </si>
  <si>
    <t>LineString (8.57556770000000057 53.1855606000000023, 8.57560934647598927 53.18546882232009665)</t>
  </si>
  <si>
    <t>OHNm02yv3sN16BIO</t>
  </si>
  <si>
    <t>LineString (8.5683833834423897 53.18211141730159852, 8.56837558034806968 53.18208366946159771)</t>
  </si>
  <si>
    <t>LineString (8.57562830461050929 53.18483899028650086, 8.57565689998640046 53.1847802950141002)</t>
  </si>
  <si>
    <t>3rOpR7g21Wo3qYEv</t>
  </si>
  <si>
    <t>LineString (8.57249076320812975 53.1842608500675027, 8.57258968499951912 53.18426158000009707)</t>
  </si>
  <si>
    <t>4o6I0SiP3K1hk0vE</t>
  </si>
  <si>
    <t>YuUj1smjMJgWls/d</t>
  </si>
  <si>
    <t>LineString (8.57913931271228059 53.18226782378869899, 8.57926829497525034 53.18222824000400095)</t>
  </si>
  <si>
    <t>Bh33I4TukNt0MHnb</t>
  </si>
  <si>
    <t>w36CYfFY9tm1vu/9</t>
  </si>
  <si>
    <t>LineString (8.56745214478860007 53.1840967451085973, 8.56740488499779929 53.18427811500399827)</t>
  </si>
  <si>
    <t>vU5jSqR8egbd7L0K</t>
  </si>
  <si>
    <t>LineString (8.57667066909291975 53.18501803856800336, 8.57664202998943992 53.18508084000990266)</t>
  </si>
  <si>
    <t>8pXUqtZpyAE+IPQo</t>
  </si>
  <si>
    <t>LineString (8.56787433265419018 53.18578356992379952, 8.56780352651164989 53.18578778509409943)</t>
  </si>
  <si>
    <t>/m0HxYk3XrtRgIH6</t>
  </si>
  <si>
    <t>LineString (8.57494987886362026 53.18248857781220096, 8.57493192499416956 53.18253930000810215)</t>
  </si>
  <si>
    <t>ZObmft/lOZp4gLVj</t>
  </si>
  <si>
    <t>LineString (8.56519383950099922 53.18294838266820079, 8.56515601501405932 53.18287112001500105)</t>
  </si>
  <si>
    <t>tdhgmXfs6AH2jfVV</t>
  </si>
  <si>
    <t>oRkO0qiKcJ2BVQ6X</t>
  </si>
  <si>
    <t>LineString (8.56624258782722059 53.18490491453370339, 8.56653969999999987 53.18490990000000096)</t>
  </si>
  <si>
    <t>LineString (8.57325194397044932 53.18211482862840001, 8.57302989999999987 53.18207259999999792)</t>
  </si>
  <si>
    <t>ZcJstD01+nR3GQK6</t>
  </si>
  <si>
    <t>LineString (8.56663291520817971 53.18585940697639813, 8.56664117500504041 53.18590690001489918)</t>
  </si>
  <si>
    <t>TMHnX8BMvDC0nXCW</t>
  </si>
  <si>
    <t>LineString (8.57747395735303009 53.18153088714449694, 8.57750111500043033 53.18146044500370095)</t>
  </si>
  <si>
    <t>2lQ4lvIuxeDJq4YL</t>
  </si>
  <si>
    <t>LineString (8.57711946666280056 53.18200682456009787, 8.57715840000000007 53.18205400000000083)</t>
  </si>
  <si>
    <t>LineString (8.57308019992949966 53.18471500712630018, 8.57313558000610065 53.18477856000350101)</t>
  </si>
  <si>
    <t>bp0OlyUmb/mIKnSz</t>
  </si>
  <si>
    <t>baI6SdkNOfDAwRgG</t>
  </si>
  <si>
    <t>LineString (8.5732545515801295 53.18311806593000313, 8.57326055613557081 53.18311791244919817)</t>
  </si>
  <si>
    <t>0.40162805</t>
  </si>
  <si>
    <t>LineString (8.57925110540583979 53.18239927741679907, 8.57912393484092917 53.18243830502429859)</t>
  </si>
  <si>
    <t>yurLnzf4TqrDZZGq</t>
  </si>
  <si>
    <t>LineString (8.56515621760492074 53.18481088019070313, 8.56516041000013928 53.18450990001200296)</t>
  </si>
  <si>
    <t>7Vv1QUKecbIpuc6y</t>
  </si>
  <si>
    <t>6rE1/udSSFYPx/SQ</t>
  </si>
  <si>
    <t>LineString (8.56745214478860007 53.1840967451085973, 8.56741133710283087 53.18409290823849744)</t>
  </si>
  <si>
    <t>LineString (8.56569403182112943 53.18283060204939972, 8.56562667755969009 53.18285138794310285)</t>
  </si>
  <si>
    <t>9A6lQHgY6M6YM1N8</t>
  </si>
  <si>
    <t>LineString (8.5899599999999996 53.1798525999999967, 8.5904360999999998 53.17979050000000285)</t>
  </si>
  <si>
    <t>qWloP22b9EC/3eTJ</t>
  </si>
  <si>
    <t>LineString (8.57534826852205967 53.18253946443930147, 8.57533027499204081 53.18259030001109977)</t>
  </si>
  <si>
    <t>sVF9Bzr+RT2gtunM</t>
  </si>
  <si>
    <t>KrlDgWaDEaUaC4sB</t>
  </si>
  <si>
    <t>LineString (8.56983010212981 53.18566195766420179, 8.56975620000000049 53.18567139999999682, 8.56945061420134024 53.18569021813240028)</t>
  </si>
  <si>
    <t>JgcKCb4qKfHg4LE3</t>
  </si>
  <si>
    <t>LineString (8.5674783935468799 53.18645507018389651, 8.56745401500617021 53.18641606001479971)</t>
  </si>
  <si>
    <t>1eXFu4Gdl0Lz0O8b</t>
  </si>
  <si>
    <t>LineString (8.57326665234105079 53.18522850275930125, 8.57329862785853081 53.18522865661390142)</t>
  </si>
  <si>
    <t>qPFuNzg7sK2r7+hC</t>
  </si>
  <si>
    <t>LineString (8.57442493516595938 53.18602366751110111, 8.5744531199940095 53.18598178500479889)</t>
  </si>
  <si>
    <t>3EgSV68H7yODz4D4</t>
  </si>
  <si>
    <t>LineString (8.57826359999999966 53.18144300000000158, 8.57830650000000006 53.1813982999999979, 8.5783965000000002 53.18134950000000316, 8.57879020000000025 53.18123489999999975, 8.5788890999999996 53.181185499999998, 8.57891440000000038 53.18116810000000072)</t>
  </si>
  <si>
    <t>LineString (8.57387333423594988 53.18223300284609678, 8.57385561792282935 53.18222963366240208)</t>
  </si>
  <si>
    <t>g37W7uU9LxN1VzFc</t>
  </si>
  <si>
    <t>LineString (8.56772577360164966 53.18411830624629744, 8.56773597999936953 53.18407077001560168)</t>
  </si>
  <si>
    <t>fDf9NVtGtVflplVc</t>
  </si>
  <si>
    <t>LineString (8.57696519689410941 53.18454512857429961, 8.5767284388790106 53.18449554457630057)</t>
  </si>
  <si>
    <t>LineString (8.56758083130083925 53.18410707685880112, 8.56756431499199067 53.18418400002389745)</t>
  </si>
  <si>
    <t>EjFLlCMWVRhqUhlD</t>
  </si>
  <si>
    <t>LineString (8.56996098833954001 53.18142352190449884, 8.56990776000743004 53.18150116000440164)</t>
  </si>
  <si>
    <t>nw077vUyO33klD/C</t>
  </si>
  <si>
    <t>LineString (8.58973650000000077 53.18012319999999704, 8.58967559999999963 53.18007490000000104, 8.58953400000000045 53.17991200000000163)</t>
  </si>
  <si>
    <t>LineString (8.56563117927959006 53.1848946529201001, 8.56563491999989068 53.18481424500210153)</t>
  </si>
  <si>
    <t>bnhDqsXO5mFp9QkP</t>
  </si>
  <si>
    <t>LineString (8.57846229999999998 53.17713859999999926, 8.57863240000000005 53.17720990000000114, 8.57880729999999936 53.17729700000000292, 8.57891730000000052 53.17737410000000153, 8.57901640000000043 53.17747169999999812)</t>
  </si>
  <si>
    <t>LineString (8.56631668593981921 53.18587640682390116, 8.56632348500897045 53.18592425002489676)</t>
  </si>
  <si>
    <t>8U7sxf7lp8gfYM4P</t>
  </si>
  <si>
    <t>LineString (8.5904360999999998 53.17979050000000285, 8.59095789999999937 53.17972230000000167)</t>
  </si>
  <si>
    <t>aC61YzFrxlxQ3/LF</t>
  </si>
  <si>
    <t>LineString (8.56690297481202023 53.18653598744860034, 8.56689208503108013 53.18646376007519905)</t>
  </si>
  <si>
    <t>iU9P3fTHYYdSziYL</t>
  </si>
  <si>
    <t>OGGIxnpp2sYIm6Is</t>
  </si>
  <si>
    <t>LineString (8.5712993723063402 53.1841279330186012, 8.57108067260218043 53.1841516604193032)</t>
  </si>
  <si>
    <t>7nxNzyKqyejjUZWy</t>
  </si>
  <si>
    <t>LineString (8.57264890000000079 53.18560399999999788, 8.57261587135410075 53.18537173071030111)</t>
  </si>
  <si>
    <t>2BmZxt7np0ADfeg1</t>
  </si>
  <si>
    <t>LineString (8.56621336011025925 53.18397376739270044, 8.56620303999213917 53.18401036001390025)</t>
  </si>
  <si>
    <t>xA5olf7pJF9069MT</t>
  </si>
  <si>
    <t>LineString (8.57877320659273046 53.18405870494090237, 8.57882290000000047 53.18386569999999836, 8.57890109955178914 53.18369244264039963)</t>
  </si>
  <si>
    <t>LineString (8.56947263770539003 53.18387444460950064, 8.56941348999862029 53.18388344500009879)</t>
  </si>
  <si>
    <t>MB/3BT+Sj7aKJP1Z</t>
  </si>
  <si>
    <t>LineString (8.56456355985318041 53.1836276779927033, 8.56470658499996951 53.18362575500000133)</t>
  </si>
  <si>
    <t>j4J5ddMvljybomx5</t>
  </si>
  <si>
    <t>LineString (8.5716615201585693 53.18362504145719782, 8.57157888994042949 53.18365037001129991)</t>
  </si>
  <si>
    <t>tX7krFqIWnu8tij1</t>
  </si>
  <si>
    <t>LineString (8.58344984739204087 53.18090347616470126, 8.58305238999012943 53.18117859000240344)</t>
  </si>
  <si>
    <t>BpfkJk2d26bUUXyS</t>
  </si>
  <si>
    <t>BBzXct5UDILEGi0+</t>
  </si>
  <si>
    <t>LineString (8.58174900000000029 53.18325219999999831, 8.58160449999999919 53.18315950000000214, 8.58132613169895997 53.18315930551280246)</t>
  </si>
  <si>
    <t>xjqSvy6GXs+rxNbK</t>
  </si>
  <si>
    <t>6SOIlTIt4qd+c4DM</t>
  </si>
  <si>
    <t>LineString (8.56758817823451935 53.18508240207110305, 8.56758567500138923 53.1850094750168978)</t>
  </si>
  <si>
    <t>GD30XiOZBbnJQ9zX</t>
  </si>
  <si>
    <t>LineString (8.5665316081114895 53.18450399263259953, 8.56665295999830967 53.18449952000010228)</t>
  </si>
  <si>
    <t>MD6WT2kCaD2poDtc</t>
  </si>
  <si>
    <t>LineString (8.57845280000000088 53.17613659999999953, 8.57919139999999913 53.17586670000000026)</t>
  </si>
  <si>
    <t>LGkkczXL06bUpigD</t>
  </si>
  <si>
    <t>LineString (8.57637041373999054 53.181464727182302, 8.57637162999733071 53.18141114003010017)</t>
  </si>
  <si>
    <t>zQ0U4ZE44rsOaffI</t>
  </si>
  <si>
    <t>LineString (8.56741133710283087 53.18409290823849744, 8.56727474718418947 53.18408006550750144)</t>
  </si>
  <si>
    <t>sC0JRvgjl2Bxhzej</t>
  </si>
  <si>
    <t>LineString (8.56802036209825957 53.18271638169409954, 8.56792061998867993 53.18273039000079905)</t>
  </si>
  <si>
    <t>C6kQlhDV2x7+d+Mh</t>
  </si>
  <si>
    <t>LineString (8.57260107381875969 53.18238784052360302, 8.57251591501379018 53.18236884500159789)</t>
  </si>
  <si>
    <t>ouIUgMxx+cwYOukE</t>
  </si>
  <si>
    <t>LineString (8.57563507479138032 53.1854121237981019, 8.5757089550088299 53.18542422000089687)</t>
  </si>
  <si>
    <t>b9gBXIyOgezUTuWp</t>
  </si>
  <si>
    <t>LineString (8.58807081315547016 53.17921200816179805, 8.58840020000000059 53.17911360000000087)</t>
  </si>
  <si>
    <t>zFDgnXniu/utGWkG</t>
  </si>
  <si>
    <t>LineString (8.57517490000000038 53.17749560000000031, 8.57492240000000017 53.17719189999999685)</t>
  </si>
  <si>
    <t>Gn3lnU8DmZQg2L21</t>
  </si>
  <si>
    <t>Xk7IsNl27iNZFem7</t>
  </si>
  <si>
    <t>LineString (8.56474740267825929 53.18637513075059786, 8.56485390499632082 53.18635390500040216)</t>
  </si>
  <si>
    <t>6IGc0W3+vfEVjcyd</t>
  </si>
  <si>
    <t>PIiFJa7C/hnPRpwE</t>
  </si>
  <si>
    <t>LineString (8.57649159669693084 53.18444594236630252, 8.57645104186964069 53.18443744884989854)</t>
  </si>
  <si>
    <t>8Rq8+FE4zujjLeWF</t>
  </si>
  <si>
    <t>LineString (8.57760674941141943 53.18275963387719685, 8.57745410000000064 53.18273969999999906)</t>
  </si>
  <si>
    <t>D5qOXAZmHoasTX6s</t>
  </si>
  <si>
    <t>LineString (8.57249076320812975 53.1842608500675027, 8.57249619999999979 53.18399500000000302)</t>
  </si>
  <si>
    <t>OGeeA5dVwe6cF+Zw</t>
  </si>
  <si>
    <t>LineString (8.56416399999998923 53.18399529999999942, 8.56407206084266015 53.18402838494989737)</t>
  </si>
  <si>
    <t>LineString (8.57126715579905962 53.18400589713829874, 8.57119594498960957 53.18403076500069915)</t>
  </si>
  <si>
    <t>c08GIoING602xOkt</t>
  </si>
  <si>
    <t>LineString (8.57638992875055983 53.18497184426870206, 8.5763107357265902 53.18495881334899877)</t>
  </si>
  <si>
    <t>LtFuWLrgbA5txXB0</t>
  </si>
  <si>
    <t>LineString (8.57225917176747032 53.18402400095460081, 8.57223177346276088 53.18402735316789887)</t>
  </si>
  <si>
    <t>LineString (8.57294987279854936 53.1852276148725025, 8.5729542350090302 53.18530504004870352)</t>
  </si>
  <si>
    <t>TWTrOQuWewL5ZLsd</t>
  </si>
  <si>
    <t>XeqvDRKsunRsIxVa</t>
  </si>
  <si>
    <t>LineString (8.58074769999999987 53.18055900000000236, 8.58092309999999969 53.18062849999999742, 8.58100559999999923 53.18065119999999979)</t>
  </si>
  <si>
    <t>LineString (8.57276007200679935 53.181806551911599, 8.57276569519055087 53.18170266823349834)</t>
  </si>
  <si>
    <t>LineString (8.57629420023008038 53.18495604418279754, 8.5762674249901707 53.18501100500989764)</t>
  </si>
  <si>
    <t>SdPdZF62dhlJbJRg</t>
  </si>
  <si>
    <t>LineString (8.57244060978884015 53.18350106220359663, 8.57241863833503004 53.18339193733199721)</t>
  </si>
  <si>
    <t>LineString (8.57247734628833946 53.18377532877860148, 8.57226822001342015 53.18378396500539651)</t>
  </si>
  <si>
    <t>zZP5jpce5U5EbNA1</t>
  </si>
  <si>
    <t>QmollJxaDSsj+jWA</t>
  </si>
  <si>
    <t>LineString (8.57598834402589993 53.18640325384620127, 8.57602353997988942 53.18635095001079804)</t>
  </si>
  <si>
    <t>85n0Wia8ewmIyFxj</t>
  </si>
  <si>
    <t>LineString (8.57240331941027023 53.18329964480459893, 8.57248206499851939 53.1832977000000966)</t>
  </si>
  <si>
    <t>taEekIh0ONTgscU3</t>
  </si>
  <si>
    <t>LineString (8.58204830289126974 53.18350700862119851, 8.58204809999999974 53.18339879999999908)</t>
  </si>
  <si>
    <t>4SDOKyjUEE9HzqAt</t>
  </si>
  <si>
    <t>LineString (8.57302589125045067 53.18493490738809726, 8.57290180000000035 53.18477109999999897)</t>
  </si>
  <si>
    <t>LineString (8.57546455649904082 53.18554037010230218, 8.57556770000000057 53.1855606000000023)</t>
  </si>
  <si>
    <t>sGK/uRyoAHomLjO2</t>
  </si>
  <si>
    <t>LineString (8.57924270478778972 53.18238939941709731, 8.57925110540583979 53.18239927741679907)</t>
  </si>
  <si>
    <t>p+93Op9yxGH23LNF</t>
  </si>
  <si>
    <t>LineString (8.58978010000000047 53.18015780000000348, 8.58971760000000017 53.18022359999999793)</t>
  </si>
  <si>
    <t>MHhgkhJw6y8Pw6+P</t>
  </si>
  <si>
    <t>LineString (8.56485269999999943 53.18653900000000334, 8.56534029178548018 53.18649993646310037)</t>
  </si>
  <si>
    <t>D7/zI4WSVTWLY9Do</t>
  </si>
  <si>
    <t>LineString (8.57720905723039984 53.18459737095989937, 8.57712216404618921 53.18457870472109761)</t>
  </si>
  <si>
    <t>LineString (8.57428750017995078 53.18540688740039712, 8.57435214500402054 53.18541964500040109)</t>
  </si>
  <si>
    <t>l8f7czhx2YSZppLS</t>
  </si>
  <si>
    <t>LineString (8.57704304590932054 53.18268760826079955, 8.57706064499686072 53.1826374950042009)</t>
  </si>
  <si>
    <t>dJQPvWCpnQSNtNJh</t>
  </si>
  <si>
    <t>LineString (8.56866833904343039 53.18573655620090079, 8.56853733839180087 53.18574429961859806)</t>
  </si>
  <si>
    <t>LineString (8.5650239999999993 53.18389930000000021, 8.5650239999999993 53.18389930000000021, 8.5649625849290203 53.18389930005090349)</t>
  </si>
  <si>
    <t>ZyMqhWKR42oR+gVn</t>
  </si>
  <si>
    <t>LineString (8.5795587585752493 53.18275977238889851, 8.57974279999175948 53.18270222500130018)</t>
  </si>
  <si>
    <t>mwGgSoAb+Mek3ZbW</t>
  </si>
  <si>
    <t>LineString (8.58545200000000008 53.18098870000000034, 8.58578619999999937 53.18084319999999821)</t>
  </si>
  <si>
    <t>IHIZqGEZtvKx2WeN</t>
  </si>
  <si>
    <t>LineString (8.57715840000000007 53.18205400000000083, 8.57718463392330044 53.18208579235560052)</t>
  </si>
  <si>
    <t>LineString (8.58844266274721058 53.1808981894000965, 8.58847950502098989 53.18095946003259655)</t>
  </si>
  <si>
    <t>1sZEOEtGgwLlaZWx</t>
  </si>
  <si>
    <t>LineString (8.56748969999999943 53.17994329999999792, 8.56820319999999924 53.17969670000000093)</t>
  </si>
  <si>
    <t>/a3rIL2n7i+5np3e</t>
  </si>
  <si>
    <t>LineString (8.56634956400350944 53.18262829818370108, 8.56597237393221 53.18274470353200201)</t>
  </si>
  <si>
    <t>LineString (8.58953400000000045 53.17991200000000163, 8.5899599999999996 53.1798525999999967)</t>
  </si>
  <si>
    <t>LineString (8.57482925000000051 53.18152793000000145, 8.57483037290568006 53.18145027437606132)</t>
  </si>
  <si>
    <t>bmC6jhbujf6payqF</t>
  </si>
  <si>
    <t>LineString (8.57738789999999973 53.18213910000000055, 8.57763540000000013 53.1821181999999979, 8.57783650000000009 53.18218009999999651, 8.57783249999999953 53.18226250000000022, 8.57746030000000026 53.18224279999999737)</t>
  </si>
  <si>
    <t>LineString (8.57077296198679051 53.18349524915890214, 8.57066988498820947 53.18353124500210072)</t>
  </si>
  <si>
    <t>ZiM63I3melxhSP5o</t>
  </si>
  <si>
    <t>+/rOiB2bXNC9hE53</t>
  </si>
  <si>
    <t>LineString (8.57467180000000084 53.18658520000000323, 8.57414472381855042 53.18644265125720239)</t>
  </si>
  <si>
    <t>jnEcksMLzcw+aGmu</t>
  </si>
  <si>
    <t>LineString (8.56648598264188088 53.18400151077779725, 8.56651182999592997 53.18390986002560084)</t>
  </si>
  <si>
    <t>EVa+NyLtpdHAv4PA</t>
  </si>
  <si>
    <t>C+82mGkU2ccuAt+C</t>
  </si>
  <si>
    <t>LineString (8.57099641331378059 53.1852766015504983, 8.57095832504082011 53.1852372450219022)</t>
  </si>
  <si>
    <t>OKuw1V084B8r08Z9</t>
  </si>
  <si>
    <t>LineString (8.57682455973306013 53.18576129979020095, 8.57683749999999989 53.18574900000000127, 8.57687068872218994 53.18572442915979792)</t>
  </si>
  <si>
    <t>LineString (8.57534770000000002 53.17769950000000279, 8.57528590000000079 53.17763109999999926, 8.57523570000000035 53.17756870000000191, 8.57517490000000038 53.17749560000000031)</t>
  </si>
  <si>
    <t>LineString (8.57294987279854936 53.1852276148725025, 8.57297520000000013 53.18522709999999876, 8.5732009125339097 53.1852281864159977)</t>
  </si>
  <si>
    <t>LineString (8.56755491353258947 53.18410506886370115, 8.56756261499933025 53.1840692000061992)</t>
  </si>
  <si>
    <t>4DN4b/S2rWcx0NsV</t>
  </si>
  <si>
    <t>LineString (8.57507558497126965 53.18752480220479839, 8.57497558502901036 53.1874762500056022)</t>
  </si>
  <si>
    <t>opxyb6t1FLc+SlDx</t>
  </si>
  <si>
    <t>LineString (8.57088320440758977 53.18184391282161272, 8.57087948999999938 53.18182714000000288)</t>
  </si>
  <si>
    <t>u/IYE5Q54HAYMLpE</t>
  </si>
  <si>
    <t>LineString (8.57483096732953953 53.18612225231149893, 8.57485915499358065 53.18608036500459946)</t>
  </si>
  <si>
    <t>Fy/L5E34O5JhuQn+</t>
  </si>
  <si>
    <t>LineString (8.57636846385100071 53.1862489069729989, 8.57622647000311034 53.18620341500049875)</t>
  </si>
  <si>
    <t>60zFyMd/Z148e5cG</t>
  </si>
  <si>
    <t>LineString (8.56531249999999922 53.18705020000000161, 8.56535099999999971 53.18708110000000033)</t>
  </si>
  <si>
    <t>M9f7IWtZjSJzqYqZ</t>
  </si>
  <si>
    <t>LineString (8.57361769999999979 53.1842632999999978, 8.57301239999999964 53.18416030000000205, 8.57292439999999978 53.1841173999999981, 8.57289465781899018 53.18408241942749726)</t>
  </si>
  <si>
    <t>kpeVrvZsHQJOX55+</t>
  </si>
  <si>
    <t>LineString (8.57981996983937911 53.17735005178170127, 8.57984696146682957 53.17741440677320242)</t>
  </si>
  <si>
    <t>/LIH4s9I5MWtY9+i</t>
  </si>
  <si>
    <t>LineString (8.56499246123047087 53.18297804231490034, 8.56496567502052031 53.18290091502959882)</t>
  </si>
  <si>
    <t>vOGv9PhI96343VnJ</t>
  </si>
  <si>
    <t>LineString (8.56823991868126988 53.18331141098690296, 8.56825549430535993 53.18335573535320293)</t>
  </si>
  <si>
    <t>AA024re0nSUcEYoK</t>
  </si>
  <si>
    <t>LineString (8.57214690617021979 53.18487782556969989, 8.57210315499725972 53.1848321700024016)</t>
  </si>
  <si>
    <t>dQuev4pVjT/2ZRdh</t>
  </si>
  <si>
    <t>LineString (8.5774709993349596 53.18247286268910301, 8.57748010000000072 53.18248700000000184, 8.57748980103442982 53.18253994166560261)</t>
  </si>
  <si>
    <t>LineString (8.56719819632943036 53.18508723143410322, 8.56758817823451935 53.18508240207110305)</t>
  </si>
  <si>
    <t>0.9704441350926164</t>
  </si>
  <si>
    <t>2U316otBV4sBSZRf</t>
  </si>
  <si>
    <t>LineString (8.57238257407949966 53.18558464419719911, 8.57237357499619002 53.18562932001370314)</t>
  </si>
  <si>
    <t>lmCcJDv/4FAyrsUg</t>
  </si>
  <si>
    <t>d5xK71wwxQfs+PLv</t>
  </si>
  <si>
    <t>LineString (8.57108067260218043 53.1841516604193032, 8.57106069000614035 53.18408520001010231)</t>
  </si>
  <si>
    <t>MTJ4zHNlU5RZ84WY</t>
  </si>
  <si>
    <t>LineString (8.57361769999999979 53.1842632999999978, 8.57379109999999933 53.18429059999999708, 8.57381660000000068 53.184260799999997, 8.57386480000000084 53.18409770000000236, 8.57371619999999979 53.18407770000000312)</t>
  </si>
  <si>
    <t>LineString (8.57458450000000028 53.18365310000000079, 8.57449880000000064 53.18366710000000097)</t>
  </si>
  <si>
    <t>LineString (8.5748542086717805 53.18542065821910114, 8.57481608999676936 53.18549078000300057)</t>
  </si>
  <si>
    <t>s08drhTgxJQQx4Ie</t>
  </si>
  <si>
    <t>LineString (8.57131870000000085 53.18480550000000306, 8.57126559500468943 53.18475958500059875)</t>
  </si>
  <si>
    <t>jI5tDQoTF8Zj9oBw</t>
  </si>
  <si>
    <t>LineString (8.56633474885119028 53.18398612057850272, 8.56634318998555067 53.18395619002829733)</t>
  </si>
  <si>
    <t>BZoQD5rdqMSmDlmF</t>
  </si>
  <si>
    <t>LineString (8.56861334189260049 53.18220986063929701, 8.56843774003790948 53.18221400235550078)</t>
  </si>
  <si>
    <t>Cz5eTtN6dK5FRL/m</t>
  </si>
  <si>
    <t>LineString (8.57240192774487042 53.18327931107909734, 8.57232726499388953 53.18328115500030151)</t>
  </si>
  <si>
    <t>m77DLwAIPQ2QBK6N</t>
  </si>
  <si>
    <t>2FJXlDx/YZVabU2V</t>
  </si>
  <si>
    <t>LineString (8.58234810000000081 53.18246789999999891, 8.5821140612428195 53.18234418607809744)</t>
  </si>
  <si>
    <t>LineString (8.5664821143756793 53.1858679244335022, 8.56647435000397017 53.18581329001209923)</t>
  </si>
  <si>
    <t>iaBlX8L2xWcu5DYy</t>
  </si>
  <si>
    <t>LineString (8.57012830738415055 53.18420572364180288, 8.57009458224830034 53.184205344675199)</t>
  </si>
  <si>
    <t>LineString (8.56780352651164989 53.18578778509409943, 8.56767011461360006 53.18579572713969839)</t>
  </si>
  <si>
    <t>LineString (8.57144467541533039 53.18206489097070033, 8.57134365019093991 53.18207296494929892)</t>
  </si>
  <si>
    <t>O9js7bakBWMOd500</t>
  </si>
  <si>
    <t>LineString (8.57350122344723964 53.1845902298591966, 8.57356050366160005 53.18457358728780093)</t>
  </si>
  <si>
    <t>fwU4d13v/xpd/ziW</t>
  </si>
  <si>
    <t>X8G4dJ3XcpJu5e8w</t>
  </si>
  <si>
    <t>LineString (8.57680870000000084 53.18147179999999707, 8.5768593633707102 53.18147495880459985)</t>
  </si>
  <si>
    <t>LineString (8.56470053572527945 53.18629028539989889, 8.56480808999632082 53.18626885000040261)</t>
  </si>
  <si>
    <t>hHJ4mT0OB+7K9SuN</t>
  </si>
  <si>
    <t>LineString (8.56983010212981 53.18566195766420179, 8.56981281502704029 53.18561314001979667)</t>
  </si>
  <si>
    <t>DpnZqypfJEGAORJj</t>
  </si>
  <si>
    <t>LineString (8.5760337266916693 53.18567889514979896, 8.57608519599549979 53.18569455976800242)</t>
  </si>
  <si>
    <t>LineString (8.57081616971946048 53.1841752676848003, 8.57083442500207937 53.18425826500819653)</t>
  </si>
  <si>
    <t>mb+dRph1CkoJEN23</t>
  </si>
  <si>
    <t>LineString (8.5682084250708197 53.18414242550330329, 8.56790640000000003 53.18413230000000169)</t>
  </si>
  <si>
    <t>bDgfbQsWKz2wslJp</t>
  </si>
  <si>
    <t>LineString (8.56799489784411961 53.18265095412409948, 8.5680984899852497 53.18263640500119749)</t>
  </si>
  <si>
    <t>sKFvrCnrwzERjsUH</t>
  </si>
  <si>
    <t>LineString (8.56980521846126919 53.18536863282479743, 8.56984079022329936 53.18540535556250148)</t>
  </si>
  <si>
    <t>LineString (8.57889459405514998 53.17889626342930143, 8.57957460000000083 53.17878439999999785)</t>
  </si>
  <si>
    <t>LineString (8.57251148862039081 53.18455665685429778, 8.57240168999870988 53.18455973000030212)</t>
  </si>
  <si>
    <t>BXVqLoN4EP2UXdZ6</t>
  </si>
  <si>
    <t>LineString (8.57509993673381921 53.18514486449829803, 8.57500461548461956 53.18512763781809838)</t>
  </si>
  <si>
    <t>LineString (8.5679944537607895 53.1807599385735017, 8.5675132000000005 53.18025649999999871)</t>
  </si>
  <si>
    <t>CF+OJL7UAfzisbqe</t>
  </si>
  <si>
    <t>MxHtI0HAd6Z1KlhB</t>
  </si>
  <si>
    <t>LineString (8.56802274890170068 53.18507701903539697, 8.56802479000156936 53.18513646501700265)</t>
  </si>
  <si>
    <t>qjNzOUK+2FQ3j7UQ</t>
  </si>
  <si>
    <t>LineString (8.57459222742422078 53.18242686352620296, 8.57461889998350912 53.18239268501260142)</t>
  </si>
  <si>
    <t>rSvLjEvPJ1nhfuRk</t>
  </si>
  <si>
    <t>LineString (8.57581505399966026 53.18258176267229942, 8.57555627167021051 53.18256145463450224)</t>
  </si>
  <si>
    <t>LineString (8.57203179999999954 53.17814320000000095, 8.57280060000000077 53.17790850000000091, 8.57286999999999999 53.17766089999999934, 8.57442409999999988 53.17712070000000324)</t>
  </si>
  <si>
    <t>LineString (8.56830307471505037 53.18349113683210305, 8.56844097999321086 53.18347365000050075)</t>
  </si>
  <si>
    <t>xD+4y5zZeKYRwHNe</t>
  </si>
  <si>
    <t>LineString (8.57345711615984918 53.18215384811669821, 8.57347013998685981 53.18212913501270123)</t>
  </si>
  <si>
    <t>Z/fXPMmRRRVft2lM</t>
  </si>
  <si>
    <t>pYTlX62croYL8c7g</t>
  </si>
  <si>
    <t>LineString (8.5732438137191096 53.18466356297670217, 8.57327549999999938 53.1846535999999972, 8.57330730210165015 53.18464467183910216)</t>
  </si>
  <si>
    <t>LineString (8.56600011207078005 53.18490084530269968, 8.5660037549993806 53.18482252500479746)</t>
  </si>
  <si>
    <t>VoRhouvu1fhluorG</t>
  </si>
  <si>
    <t>LineString (8.57806448178661007 53.17766335301300273, 8.5780815365820402 53.17770455191259771)</t>
  </si>
  <si>
    <t>w8RRQoOag0oUEiol</t>
  </si>
  <si>
    <t>LineString (8.56808861465905025 53.18577082245970189, 8.56806699999999921 53.18577210000000122, 8.56804582080594912 53.18577336086099905)</t>
  </si>
  <si>
    <t>gZi6qvOHnB6LTBTy</t>
  </si>
  <si>
    <t>LineString (8.57832245718208064 53.18347747200210307, 8.5782924750164895 53.18343034501329925)</t>
  </si>
  <si>
    <t>Zan/Hh92IK0b0Wlk</t>
  </si>
  <si>
    <t>cO1Y27Uc1aYKvE72</t>
  </si>
  <si>
    <t>LineString (8.57894950000000023 53.18052409999999952, 8.58020179999999932 53.18024510000000049)</t>
  </si>
  <si>
    <t>LineString (8.57637701649560924 53.18262586088329869, 8.57624208805587962 53.1826152730551982)</t>
  </si>
  <si>
    <t>0.8131139291664176</t>
  </si>
  <si>
    <t>yuvoJHNB7IsvrVei</t>
  </si>
  <si>
    <t>LineString (8.58449479999999987 53.18137020000000348, 8.58471429999999991 53.18128080000000324)</t>
  </si>
  <si>
    <t>VuaZquwwijjzKH87</t>
  </si>
  <si>
    <t>LineString (8.57157459999999993 53.17829319999999882, 8.57203179999999954 53.17814320000000095)</t>
  </si>
  <si>
    <t>Xk1YZuYFMP86kAKo</t>
  </si>
  <si>
    <t>LineString (8.57515798504906002 53.18548024052589795, 8.5754105484585903 53.18552977727210163)</t>
  </si>
  <si>
    <t>Q2XSzMRUof/LEPiK</t>
  </si>
  <si>
    <t>LineString (8.57170954665754969 53.18204167910030122, 8.57172465002243023 53.18209828504100045)</t>
  </si>
  <si>
    <t>CeYjhLVnsYp0MhYx</t>
  </si>
  <si>
    <t>LineString (8.5708614763397204 53.18124373380390324, 8.57110549999999982 53.18126689999999712)</t>
  </si>
  <si>
    <t>PewWx0PfPfV/Df9I</t>
  </si>
  <si>
    <t>zP2PXqDwlrmwT1dt</t>
  </si>
  <si>
    <t>LineString (8.57260107381875969 53.18238784052360302, 8.57264664366065965 53.18231411770919692)</t>
  </si>
  <si>
    <t>LineString (8.56546551440204951 53.18391360034109994, 8.56537840000000017 53.18390910000000105)</t>
  </si>
  <si>
    <t>Es0L/4QFnKoNUKbC</t>
  </si>
  <si>
    <t>LineString (8.56742638070480922 53.18231596821750173, 8.56744459502601963 53.18235025002360317)</t>
  </si>
  <si>
    <t>+BVs2EemQ1/8+E++</t>
  </si>
  <si>
    <t>LineString (8.56767011461360006 53.18579572713969839, 8.5676244504486192 53.18579844550450275)</t>
  </si>
  <si>
    <t>LineString (8.58051979999999936 53.18406900000000093, 8.58064530000000047 53.1840635000000006)</t>
  </si>
  <si>
    <t>H8VEsGP0IEUBFOKr</t>
  </si>
  <si>
    <t>LineString (8.57722279999999948 53.18039650000000051, 8.5771149500174797 53.18030666503609893)</t>
  </si>
  <si>
    <t>S2H2vIjCp9pyJcfV</t>
  </si>
  <si>
    <t>LineString (8.5712993723063402 53.1841279330186012, 8.57131479003222019 53.18417921004940041)</t>
  </si>
  <si>
    <t>EycZfchnswLI+fXg</t>
  </si>
  <si>
    <t>LineString (8.57251148862039081 53.18455665685429778, 8.57250216647084073 53.18443647912580019)</t>
  </si>
  <si>
    <t>LineString (8.57253200000000071 53.18474470000000309, 8.57251429999999992 53.18459289999999839)</t>
  </si>
  <si>
    <t>LineString (8.56720741190673962 53.1840737343147012, 8.56724290913257036 53.18393750780320062)</t>
  </si>
  <si>
    <t>LineString (8.56982060331812967 53.18420226564249731, 8.56981793999766062 53.18428777001629726)</t>
  </si>
  <si>
    <t>HHFPybPWBDgUtqQS</t>
  </si>
  <si>
    <t>LineString (8.57365340973827017 53.18524016360470341, 8.57366894499791954 53.18517267500489965)</t>
  </si>
  <si>
    <t>K7FjzhHNJgaCkvKD</t>
  </si>
  <si>
    <t>LineString (8.57197400087913941 53.18493761121980157, 8.57192399999999921 53.18495490000000103)</t>
  </si>
  <si>
    <t>LineString (8.5644916999999996 53.18303370000000285, 8.56452580000000019 53.18316999999999695, 8.56453185333639055 53.18320454784090145)</t>
  </si>
  <si>
    <t>V16nKkwmfe+U/Fg1</t>
  </si>
  <si>
    <t>LineString (8.56704852795389016 53.18311551568370277, 8.56725492368708075 53.1830921918620021)</t>
  </si>
  <si>
    <t>LineString (8.57638992875055983 53.18497184426870206, 8.57636392999038932 53.18502885500969768)</t>
  </si>
  <si>
    <t>XRJaZqfT/TIQ+iVD</t>
  </si>
  <si>
    <t>LineString (8.56520599907338998 53.18390433283799723, 8.5650239999999993 53.18389930000000021)</t>
  </si>
  <si>
    <t>w8YjGdJr39ZwE5wy</t>
  </si>
  <si>
    <t>LineString (8.56658439999999999 53.18285829999999947, 8.56668190000000074 53.18288249999999806)</t>
  </si>
  <si>
    <t>mpoBxDbrz4CsGvpA</t>
  </si>
  <si>
    <t>LineString (8.56830334566557994 53.18150155932040235, 8.56868429999999925 53.18138069999999828)</t>
  </si>
  <si>
    <t>LineString (8.57225917176747032 53.18402400095460081, 8.57227365002144914 53.18406670002679704)</t>
  </si>
  <si>
    <t>dwfPZh4Vm8qHTorP</t>
  </si>
  <si>
    <t>LineString (8.58178659999999915 53.18058880000000244, 8.58227590000000085 53.18044189999999816, 8.58256519999999945 53.18036239999999992)</t>
  </si>
  <si>
    <t>LineString (8.58381425741505311 53.18206992422970814, 8.58366746702000682 53.18173840325850676)</t>
  </si>
  <si>
    <t>LineString (8.57549937125794948 53.1862845371025017, 8.57552739999550973 53.18624288500330266)</t>
  </si>
  <si>
    <t>hwFcemNvrvHz16tc</t>
  </si>
  <si>
    <t>LineString (8.56519383950099922 53.18294838266820079, 8.56510770000000043 53.18296360000000078, 8.56502127125090951 53.18297443170639838)</t>
  </si>
  <si>
    <t>hhi30PV/kehUtGVQ</t>
  </si>
  <si>
    <t>LineString (8.57551899999999989 53.18311320000000109, 8.57559189999999916 53.18313369999999907, 8.5757089850362096 53.18322350613659921)</t>
  </si>
  <si>
    <t>LineString (8.56845705742727937 53.18507128629769909, 8.56888972129750925 53.18506496373009895)</t>
  </si>
  <si>
    <t>LineString (8.56866833904343039 53.18573655620090079, 8.56867664000404972 53.18578722501239753)</t>
  </si>
  <si>
    <t>8Mi/89RlVFYmLm80</t>
  </si>
  <si>
    <t>LineString (8.56896369999999941 53.18125839999999727, 8.56911629999999924 53.18121070000000117, 8.56928929999999944 53.18117029999999801, 8.56942531610206082 53.18114940750370323)</t>
  </si>
  <si>
    <t>+5pz2xBQRKIB+mtF</t>
  </si>
  <si>
    <t>LineString (8.56949610000000028 53.18505609999999706, 8.56959280000000057 53.18515179999999987, 8.56964247893069953 53.18520154177610237)</t>
  </si>
  <si>
    <t>BsdSJxoxKeq25pns</t>
  </si>
  <si>
    <t>LineString (8.57239240000000002 53.1831401000000028, 8.57239240000000002 53.18309349999999824)</t>
  </si>
  <si>
    <t>JyNoiTIBAib2mVWZ</t>
  </si>
  <si>
    <t>LineString (8.57401641330183928 53.18374768979450096, 8.57397692000342992 53.18366336000420347)</t>
  </si>
  <si>
    <t>kiI4rDln7pM9B+/0</t>
  </si>
  <si>
    <t>LineString (8.56702518046570916 53.18405655660470188, 8.56702409783899022 53.18405644601340043)</t>
  </si>
  <si>
    <t>0.07338549</t>
  </si>
  <si>
    <t>LineString (8.58416199999999918 53.18151919999999677, 8.58423419999999027 53.181486900000003)</t>
  </si>
  <si>
    <t>LineString (8.5737532629014197 53.18524845704410353, 8.57373536499808964 53.18532621000449723)</t>
  </si>
  <si>
    <t>Q5hk9NYTHt7ncYhq</t>
  </si>
  <si>
    <t>LineString (8.56830307471505037 53.18349113683210305, 8.56832368356534069 53.18354978399400323)</t>
  </si>
  <si>
    <t>LineString (8.56849555102887983 53.18415205079399755, 8.5682084250708197 53.18414242550330329)</t>
  </si>
  <si>
    <t>P9NbBhuY1xkSQoNg</t>
  </si>
  <si>
    <t>LineString (8.56802201147704068 53.18507702817129967, 8.56801944000144999 53.18500213501700102)</t>
  </si>
  <si>
    <t>LineString (8.56652006160341983 53.18435211941969953, 8.56638391999823945 53.18435281500010348)</t>
  </si>
  <si>
    <t>F/POP5BEFhA6hrUc</t>
  </si>
  <si>
    <t>LineString (8.57506974459530014 53.18430741136020146, 8.57509210000259081 53.18437599000019844)</t>
  </si>
  <si>
    <t>Fa8yW9vOycsmyM2Y</t>
  </si>
  <si>
    <t>LineString (8.57637701649560924 53.18262586088329869, 8.57638759998785005 53.18257719003889861)</t>
  </si>
  <si>
    <t>/VgXcIv0nw12Axtp</t>
  </si>
  <si>
    <t>LineString (8.57385561792282935 53.18222963366240208, 8.5736758824631103 53.18219545245599988)</t>
  </si>
  <si>
    <t>LineString (8.56537270029816966 53.18592452754860034, 8.56536594000261076 53.18587512000949857)</t>
  </si>
  <si>
    <t>DM7GqQGVE1xwE8fC</t>
  </si>
  <si>
    <t>LineString (8.56804582080594912 53.18577336086099905, 8.56787433265419018 53.18578356992379952)</t>
  </si>
  <si>
    <t>LineString (8.56655828073447978 53.1827593091097981, 8.56657265997653994 53.18275794000140166)</t>
  </si>
  <si>
    <t>5eCWLTYznKKiV35/</t>
  </si>
  <si>
    <t>0.9729221</t>
  </si>
  <si>
    <t>LineString (8.56668915382307006 53.1825234718575004, 8.56651060000000086 53.18257859999999937)</t>
  </si>
  <si>
    <t>LineString (8.5665642801425097 53.18278204664810005, 8.56653478498238918 53.18278485500110264)</t>
  </si>
  <si>
    <t>Ux95XqyTAlGgAnV1</t>
  </si>
  <si>
    <t>oxXxXzTeyKktRTW6</t>
  </si>
  <si>
    <t>LineString (8.57418013978047 53.18596423018939845, 8.57420903996881023 53.18592128502280048)</t>
  </si>
  <si>
    <t>kAzUmNbPht2b4oWI</t>
  </si>
  <si>
    <t>LineString (8.56537840000000017 53.18390910000000105, 8.56537912890225073 53.18377909930529768)</t>
  </si>
  <si>
    <t>LineString (8.57285970000000042 53.17865979999999837, 8.57289240000000063 53.17860220000000027, 8.57298669999999952 53.17852510000000166, 8.57507470000000005 53.17779910000000143)</t>
  </si>
  <si>
    <t>0.9014400366769247</t>
  </si>
  <si>
    <t>LineString (8.56887554106662996 53.18416856356080302, 8.56880002175156008 53.18416519301459999)</t>
  </si>
  <si>
    <t>S16ycpdihQF8eupc</t>
  </si>
  <si>
    <t>LineString (8.56745929507463089 53.18580827697199709, 8.56741351612095059 53.18581100208749746)</t>
  </si>
  <si>
    <t>LineString (8.57276569519055087 53.18170266823349834, 8.57276650000000018 53.18168779999999884, 8.57281715056632088 53.18163247153489692)</t>
  </si>
  <si>
    <t>LineString (8.5695422619130408 53.18396371978960246, 8.56954655998763926 53.18396345500080002)</t>
  </si>
  <si>
    <t>bwuI4B8wMWEL0Sgj</t>
  </si>
  <si>
    <t>0.28872734</t>
  </si>
  <si>
    <t>ykfThwB+/L7mKxxu</t>
  </si>
  <si>
    <t>LineString (8.56808861465905025 53.18577082245970189, 8.56807924000922938 53.18571359502760032)</t>
  </si>
  <si>
    <t>cn5oWP/Omv3a2vbg</t>
  </si>
  <si>
    <t>LineString (8.56430185934024912 53.18467002967999946, 8.56441006499619029 53.18465500500040122)</t>
  </si>
  <si>
    <t>4xP9vmiKneLwsRRe</t>
  </si>
  <si>
    <t>LineString (8.57706151196521027 53.17825357882789916, 8.5771807849876005 53.17824022000100115)</t>
  </si>
  <si>
    <t>OmPSLEHdJiCKaHIl</t>
  </si>
  <si>
    <t>7+pmVFdt97WUeslG</t>
  </si>
  <si>
    <t>LineString (8.57854088877106946 53.17946302166910044, 8.57847749999999998 53.17930820000000125, 8.57840610000000048 53.17921410000000293, 8.57831260000000029 53.17899200000000093)</t>
  </si>
  <si>
    <t>S5Y5UZWTz6aM/mQ/</t>
  </si>
  <si>
    <t>LineString (8.57500461548461956 53.18512763781809838, 8.57502081499072055 53.1850952950095035)</t>
  </si>
  <si>
    <t>bBL9zthkJGlpgjMO</t>
  </si>
  <si>
    <t>LineString (8.56844802131695005 53.18390361183799797, 8.56832843990459914 53.18391877500680209)</t>
  </si>
  <si>
    <t>D2evL004SxSdz7p6</t>
  </si>
  <si>
    <t>LineString (8.57893840000000019 53.18360979999999927, 8.57897829999999928 53.18351890000000282, 8.57909970000000044 53.18338380000000143)</t>
  </si>
  <si>
    <t>oMQNCPCqM16pj9Rq</t>
  </si>
  <si>
    <t>LineString (8.57245520000000027 53.18701399999999779, 8.5725119000000003 53.18689789999999817, 8.5725642999999998 53.18679050000000075)</t>
  </si>
  <si>
    <t>LineString (8.56416399999998923 53.18399529999999942, 8.56411220187752953 53.18409533895749775)</t>
  </si>
  <si>
    <t>LineString (8.57680990000000065 53.18163179999999812, 8.5767357999999998 53.181623799999997)</t>
  </si>
  <si>
    <t>LineString (8.56227918677901911 53.18323386322379775, 8.56227921466432917 53.18323390042330345)</t>
  </si>
  <si>
    <t>0.0045385277</t>
  </si>
  <si>
    <t>iQXeytvLJQUw9mGm</t>
  </si>
  <si>
    <t>LineString (8.57345711615984918 53.18215384811669821, 8.57325194397044932 53.18211482862840001)</t>
  </si>
  <si>
    <t>LineString (8.56984079022329936 53.18540535556250148, 8.57003970000000059 53.18561069999999802)</t>
  </si>
  <si>
    <t>LineString (8.5747571034599197 53.18246395393560277, 8.57469640000000055 53.18245619999999718, 8.57463478824218051 53.18243884927159826)</t>
  </si>
  <si>
    <t>LineString (8.57735379999999914 53.18229079999999698, 8.5774709993349596 53.18247286268910301)</t>
  </si>
  <si>
    <t>LineString (8.57302608894202045 53.18390888666206706, 8.57281399999999927 53.18394279999999696)</t>
  </si>
  <si>
    <t>LineString (8.57078227554191052 53.18535137577959659, 8.57041809205012051 53.18547854260980046)</t>
  </si>
  <si>
    <t>LineString (8.57249619999999979 53.18399500000000302, 8.57248730000000059 53.18386230000000126, 8.57247734628833946 53.18377532877860148)</t>
  </si>
  <si>
    <t>LineString (8.5774232147568803 53.18541294122709928, 8.57765769999999961 53.18530290000000349)</t>
  </si>
  <si>
    <t>LineString (8.57438276379281028 53.18461947698929748, 8.57435353499053932 53.18467919000990207)</t>
  </si>
  <si>
    <t>1rTd4yxfaBD2ve7v</t>
  </si>
  <si>
    <t>LineString (8.56581379665031939 53.18489771821929679, 8.56581069499804038 53.18496439502109752)</t>
  </si>
  <si>
    <t>lDHouN0W/JrVz3bw</t>
  </si>
  <si>
    <t>LineString (8.57329862785853081 53.18522865661390142, 8.57336426435652932 53.1852289724062004)</t>
  </si>
  <si>
    <t>LineString (8.57249818408440944 53.18438513946399837, 8.57249064078165013 53.18428789327359851)</t>
  </si>
  <si>
    <t>++he3L5jV2+4u5Pi</t>
  </si>
  <si>
    <t>LineString (8.56703489999999945 53.18506049999999874, 8.56707910000000084 53.18507739999999728, 8.56714419999999954 53.18508789999999919, 8.56719819632943036 53.18508723143410322)</t>
  </si>
  <si>
    <t>LineString (8.57269780000000026 53.18604059999999834, 8.57269497094331001 53.18601534121550145)</t>
  </si>
  <si>
    <t>LineString (8.5790363504852607 53.18214675283400084, 8.57912063995592078 53.18212088500720114)</t>
  </si>
  <si>
    <t>LineString (8.57094772559696949 53.18367583313830238, 8.57084046498036933 53.183713290003503)</t>
  </si>
  <si>
    <t>kvVbGJgW7+57bP4f</t>
  </si>
  <si>
    <t>HHLC/UKFjwI40FW0</t>
  </si>
  <si>
    <t>LineString (8.56702409783899022 53.18405644601340043, 8.56682846372459039 53.18403646163559984)</t>
  </si>
  <si>
    <t>LineString (8.57527373435553031 53.18223021143349882, 8.57539570500514969 53.1822161450075015)</t>
  </si>
  <si>
    <t>Oeq1CdSwEggWQWZ4</t>
  </si>
  <si>
    <t>LineString (8.57832245718208064 53.18347747200210307, 8.57826729552870937 53.18349013547199888)</t>
  </si>
  <si>
    <t>uKPJWoxCNv39bp/M</t>
  </si>
  <si>
    <t>LineString (8.57826689188519076 53.18281148929739999, 8.57826084998703919 53.18287104002269672)</t>
  </si>
  <si>
    <t>ofvHGNVSkDGn/ltO</t>
  </si>
  <si>
    <t>LineString (8.56441279999999949 53.18502269999999754, 8.5644196591413202 53.18505763182000123)</t>
  </si>
  <si>
    <t>xxchpL4tuRsw4cKv</t>
  </si>
  <si>
    <t>0pLWSlhJQJUGgoeG</t>
  </si>
  <si>
    <t>LineString (8.57239240000000002 53.18309349999999824, 8.57222421807908042 53.18310750560510058)</t>
  </si>
  <si>
    <t>LineString (8.56333169074670941 53.18316460915470145, 8.56264700000000012 53.18324439999999953)</t>
  </si>
  <si>
    <t>LineString (8.57371619999999979 53.18407770000000312, 8.57361769999999979 53.1842632999999978)</t>
  </si>
  <si>
    <t>LineString (8.57009458224830034 53.184205344675199, 8.57009261499955066 53.18426851502640318)</t>
  </si>
  <si>
    <t>SGlmMLAJZc78Kqhv</t>
  </si>
  <si>
    <t>LineString (8.56882310213523013 53.18220491292869667, 8.56875276707610034 53.18220657199510271)</t>
  </si>
  <si>
    <t>0.9808998117808952</t>
  </si>
  <si>
    <t>LineString (8.56459740000000025 53.18596279999999865, 8.5646166000000008 53.18606170000000333, 8.5646442603680395 53.18615275646150309)</t>
  </si>
  <si>
    <t>LineString (8.57512260000000026 53.18145450000000096, 8.57511599999999952 53.18155639999999806, 8.57512302302136042 53.18159825726760204)</t>
  </si>
  <si>
    <t>LEENKeSlS8YE7mtn</t>
  </si>
  <si>
    <t>LineString (8.57137709999999942 53.18411950000000132, 8.5712993723063402 53.1841279330186012)</t>
  </si>
  <si>
    <t>LineString (8.56719819632943036 53.18508723143410322, 8.56719593999746998 53.18502148001959995)</t>
  </si>
  <si>
    <t>ejDM6Mj5hCl+1LE7</t>
  </si>
  <si>
    <t>LineString (8.57348155501298059 53.18215849585060084, 8.57345711615984918 53.18215384811669821)</t>
  </si>
  <si>
    <t>0.9706274847879044</t>
  </si>
  <si>
    <t>LineString (8.56655828073447978 53.1827593091097981, 8.5665642801425097 53.18278204664810005)</t>
  </si>
  <si>
    <t>LineString (8.57249416280792964 53.18181282822180123, 8.57246467500089082 53.18181091000010241)</t>
  </si>
  <si>
    <t>fbOl5T9hXxsU1ZNh</t>
  </si>
  <si>
    <t>LineString (8.56922966786012985 53.18570382362430138, 8.56921986000837066 53.18564635502610116)</t>
  </si>
  <si>
    <t>I0CwNEyRecswgWz/</t>
  </si>
  <si>
    <t>LineString (8.57303396480540059 53.18671953810670061, 8.57275289999999934 53.18661600000000078, 8.57263470000000005 53.18658090000000271)</t>
  </si>
  <si>
    <t>uL689R1zoJGekykz</t>
  </si>
  <si>
    <t>T7d/iRDX/8/wkCRC</t>
  </si>
  <si>
    <t>LineString (8.58008976742226004 53.18001655361779711, 8.58011400000000002 53.18007320000000249, 8.58015460000000019 53.18016819999999711, 8.58020179999999932 53.18024510000000049)</t>
  </si>
  <si>
    <t>LineString (8.5738368440631394 53.18310231394949739, 8.57383928000155926 53.18313318500889864)</t>
  </si>
  <si>
    <t>TmOc5ZGjrCgkjYWb</t>
  </si>
  <si>
    <t>LineString (8.57576369999999955 53.18691230000000303, 8.57467180000000084 53.18658520000000323)</t>
  </si>
  <si>
    <t>LineString (8.57456553563543977 53.18465175801890155, 8.57453654499050089 53.18471098500990024)</t>
  </si>
  <si>
    <t>FoXhT0zFQ9DUhVLk</t>
  </si>
  <si>
    <t>LineString (8.57494987886362026 53.18248857781220096, 8.57491851441080044 53.18248457154410147)</t>
  </si>
  <si>
    <t>LineString (8.56454698238152012 53.18570604565110216, 8.56459740000000025 53.18596279999999865)</t>
  </si>
  <si>
    <t>LineString (8.56538007109868005 53.18361105554780011, 8.56538089158019034 53.18346471842210121)</t>
  </si>
  <si>
    <t>gwGkqCdmhymQX6lx</t>
  </si>
  <si>
    <t>LineString (8.58157639999999944 53.18294120000000191, 8.58174349999999997 53.18285180000000167)</t>
  </si>
  <si>
    <t>j5vnSfuymG/a7+Ev</t>
  </si>
  <si>
    <t>LineString (8.5724651999999999 53.18197349999999801, 8.57256830000000036 53.18196900000000227, 8.57256830000000036 53.18196900000000227, 8.57265570000000032 53.18197289999999811, 8.57265570000000032 53.18197289999999811, 8.57273280000000071 53.18198730000000296)</t>
  </si>
  <si>
    <t>FLdBWcKGaZ7y/4hw</t>
  </si>
  <si>
    <t>LineString (8.57560934647598927 53.18546882232009665, 8.57568149500927923 53.18548063500089995)</t>
  </si>
  <si>
    <t>XDipdl9I3lRl0Key</t>
  </si>
  <si>
    <t>LineString (8.57041019999999953 53.18312039999999996, 8.57031920000000014 53.18302309999999977)</t>
  </si>
  <si>
    <t>LineString (8.57702850000000083 53.18189660000000174, 8.57729340000000029 53.18184180000000083, 8.57740399999999958 53.18198600000000198, 8.57735169999999947 53.18200370000000277)</t>
  </si>
  <si>
    <t>LineString (8.57273280000000071 53.18198730000000296, 8.57275173544961078 53.18191430000739928)</t>
  </si>
  <si>
    <t>LineString (8.57279920146535623 53.18144015724200813, 8.57282572285474309 53.18144134677390156)</t>
  </si>
  <si>
    <t>5DL8S1q5/SBmiUGJ</t>
  </si>
  <si>
    <t>LineString (8.57357490000000055 53.18382230000000277, 8.5734873534872893 53.18383576522649747)</t>
  </si>
  <si>
    <t>LineString (8.56438520000000025 53.18488659999999868, 8.56441279999999949 53.18502269999999754)</t>
  </si>
  <si>
    <t>LineString (8.5717435879830628 53.18133457867759262, 8.57195105061892626 53.181356582375507)</t>
  </si>
  <si>
    <t>HariN7fueM9IAkCB</t>
  </si>
  <si>
    <t>LineString (8.57556387873323978 53.17870180327079765, 8.57551499999999933 53.17869799999999714, 8.57531900000000036 53.17868579999999668)</t>
  </si>
  <si>
    <t>h5NCbS3ojlaSjZou</t>
  </si>
  <si>
    <t>LineString (8.56454607652774058 53.18328572278439736, 8.56455210000000022 53.18332010000000309, 8.56455731729887049 53.18346013077439949)</t>
  </si>
  <si>
    <t>R2gwQqNAqCLOEjJE</t>
  </si>
  <si>
    <t>LineString (8.57241004019095953 53.18272368405109773, 8.57209052002271044 53.18266126501180224)</t>
  </si>
  <si>
    <t>4E9bhb77272LKo9s</t>
  </si>
  <si>
    <t>LineString (8.56570655927593982 53.18392718134190034, 8.5657155949977799 53.18388796502109983)</t>
  </si>
  <si>
    <t>yrjpgOmpjmoj2dAQ</t>
  </si>
  <si>
    <t>oweibC0Y/HKoQWmb</t>
  </si>
  <si>
    <t>LineString (8.57126715579905962 53.18400589713829874, 8.57108404741078012 53.18381669381550125)</t>
  </si>
  <si>
    <t>Gv+koHSg2zAdIwG7</t>
  </si>
  <si>
    <t>LineString (8.56823495583149963 53.18329728792679845, 8.56823991868126988 53.18331141098690296)</t>
  </si>
  <si>
    <t>LineString (8.57596585519731036 53.18489832687450303, 8.57562830461050929 53.18483899028650086)</t>
  </si>
  <si>
    <t>LineString (8.57783909994425997 53.17906710971639939, 8.57831260000000029 53.17899200000000093)</t>
  </si>
  <si>
    <t>LineString (8.56741351612095059 53.18581100208749746, 8.56742152000878043 53.1858595150275022)</t>
  </si>
  <si>
    <t>3EqYkjK8MJ193vR3</t>
  </si>
  <si>
    <t>LineString (8.56490939278340946 53.18488923683280234, 8.56492571984274065 53.18488931892539995)</t>
  </si>
  <si>
    <t>LineString (8.56453185333639055 53.18320454784090145, 8.56454607652774058 53.18328572278439736)</t>
  </si>
  <si>
    <t>LineString (8.57416898727811017 53.18302583501049696, 8.57422530000000016 53.18278209999999717, 8.57433984271398941 53.18261691469179908)</t>
  </si>
  <si>
    <t>Hn+ZQS91mkg8mtj+</t>
  </si>
  <si>
    <t>SBw8iYXBxzYK6eYo</t>
  </si>
  <si>
    <t>LineString (8.56833639027114025 53.18575617732930283, 8.56830238225293073 53.18575818745279804)</t>
  </si>
  <si>
    <t>LineString (8.56399680297396948 53.18405546693030317, 8.56392755001837003 53.18398602500919736)</t>
  </si>
  <si>
    <t>U/AqnuUmbuwaL/pD</t>
  </si>
  <si>
    <t>LineString (8.57483037290568006 53.18145027437606132, 8.57497498291672855 53.18145236544679477)</t>
  </si>
  <si>
    <t>LineString (8.57617743970024016 53.1843801470971016, 8.57599909555423068 53.18434279524719699)</t>
  </si>
  <si>
    <t>LineString (8.57157606752728007 53.1840996035066027, 8.57155704000565066 53.18403094501010031)</t>
  </si>
  <si>
    <t>h56TRIw1Ep/vOU6X</t>
  </si>
  <si>
    <t>LineString (8.56882949999999965 53.18131720000000229, 8.56896369999999941 53.18125839999999727)</t>
  </si>
  <si>
    <t>LineString (8.56847598214664963 53.18398317913329976, 8.56857305498806987 53.1839708700008984)</t>
  </si>
  <si>
    <t>sxz6nS68waKy0T83</t>
  </si>
  <si>
    <t>LineString (8.57391414507081961 53.18526181914729989, 8.5738948299963198 53.18534573000420096)</t>
  </si>
  <si>
    <t>WPo/Zr3zAAUD3Znb</t>
  </si>
  <si>
    <t>iQfe83ZJ0fynkuBp</t>
  </si>
  <si>
    <t>LineString (8.56823991868126988 53.18331141098690296, 8.56837970999325016 53.18329368500049981)</t>
  </si>
  <si>
    <t>MWxhxqtemtSE67kB</t>
  </si>
  <si>
    <t>LineString (8.56453185333639055 53.18320454784090145, 8.56460093493991081 53.18320018000380145)</t>
  </si>
  <si>
    <t>Y+TyolpGyXKcOYLi</t>
  </si>
  <si>
    <t>LineString (8.57132350862358017 53.18207457466129995, 8.57131566001715939 53.18203913502780011)</t>
  </si>
  <si>
    <t>8hDBWIJMsOi4HjYl</t>
  </si>
  <si>
    <t>LineString (8.56921840000000046 53.18427429999999845, 8.56913775999890959 53.18428170000009914)</t>
  </si>
  <si>
    <t>P1sWQoAawRo1JOOr</t>
  </si>
  <si>
    <t>LineString (8.56502127125090951 53.18297443170639838, 8.56503878503493077 53.18302486004019869)</t>
  </si>
  <si>
    <t>zW1Iq2OfQWlqoXA9</t>
  </si>
  <si>
    <t>LineString (8.57654259999999979 53.1860527999999988, 8.57656115761728088 53.18603216206769702)</t>
  </si>
  <si>
    <t>LineString (8.57710360145592965 53.1826952823933965, 8.57708729497923983 53.18274171502950054)</t>
  </si>
  <si>
    <t>ah7U2+WmFqid+kIt</t>
  </si>
  <si>
    <t>LineString (8.56727474718418947 53.18408006550750144, 8.56720741190673962 53.1840737343147012)</t>
  </si>
  <si>
    <t>LineString (8.57099347846205006 53.18298662507879726, 8.5710727999999996 53.18300500000000142, 8.57120959999999954 53.18301009999999707)</t>
  </si>
  <si>
    <t>LineString (8.56541831444764057 53.18290430205080099, 8.56536779002527027 53.18283075501820178)</t>
  </si>
  <si>
    <t>VbveYNo7X0+dpw5E</t>
  </si>
  <si>
    <t>LineString (8.5769315000000006 53.17783459999999707, 8.57706151196521027 53.17825357882789916)</t>
  </si>
  <si>
    <t>s18dmfNXMW3vzu7m</t>
  </si>
  <si>
    <t>LineString (8.56909539031332912 53.18166690562230059, 8.56925527991496061 53.18187376693710178)</t>
  </si>
  <si>
    <t>LineString (8.56972750000000083 53.1811380999999983, 8.56979965457733961 53.18114422872609737)</t>
  </si>
  <si>
    <t>LineString (8.57796288373413951 53.18475930328600043, 8.57793249998228013 53.1848103400152965)</t>
  </si>
  <si>
    <t>Ru9y9T5SktC+v6Ga</t>
  </si>
  <si>
    <t>LineString (8.57273529999999973 53.18216360000000265, 8.5726406000008204 53.18213424000010292)</t>
  </si>
  <si>
    <t>lhGAyEFf3Tcd7GCo</t>
  </si>
  <si>
    <t>LineString (8.5748087274351299 53.1852364108022968, 8.57478251836663929 53.18529284480540298)</t>
  </si>
  <si>
    <t>oGHGo3FrUXOdgSgT</t>
  </si>
  <si>
    <t>LineString (8.56488063133664035 53.18488909221470351, 8.5648814649999494 53.1848292700020977)</t>
  </si>
  <si>
    <t>BhpUOQyKhh54+WdZ</t>
  </si>
  <si>
    <t>LineString (8.57268851251333075 53.1859576780376031, 8.57267421722275991 53.18583004401970271)</t>
  </si>
  <si>
    <t>LineString (8.57416898727811017 53.18302583501049696, 8.57419495500352014 53.18302800000019914)</t>
  </si>
  <si>
    <t>wdimekP9Lc8kP4p3</t>
  </si>
  <si>
    <t>LineString (8.5786691187423294 53.18282621487600181, 8.57867347999435026 53.18278322502420252)</t>
  </si>
  <si>
    <t>QytSpuumvZegH+rp</t>
  </si>
  <si>
    <t>LineString (8.57244318743033062 53.18351386445169737, 8.57235598499240048 53.1835202000004017)</t>
  </si>
  <si>
    <t>4Ie45UYlS6JhPl+8</t>
  </si>
  <si>
    <t>LineString (8.56538007109868005 53.18361105554780011, 8.5653180250131804 53.18361093000080331)</t>
  </si>
  <si>
    <t>Yua9M+1y1YrdT6wF</t>
  </si>
  <si>
    <t>LineString (8.57249768169496029 53.1862524824942966, 8.57249254498909075 53.1863103750331021)</t>
  </si>
  <si>
    <t>JJI2YuoQWSQenVjA</t>
  </si>
  <si>
    <t>LineString (8.57568569879692966 53.18530056118640204, 8.57570660000000018 53.18525449999999921, 8.57563538140608017 53.18524162964489932)</t>
  </si>
  <si>
    <t>LineString (8.56945919718356919 53.18489898372170188, 8.56938553999403041 53.18490075000060102)</t>
  </si>
  <si>
    <t>Or8HtAORrzi4qhga</t>
  </si>
  <si>
    <t>LineString (8.56619412930522017 53.18490410134170077, 8.56624258782722059 53.18490491453370339)</t>
  </si>
  <si>
    <t>LineString (8.56612462667301955 53.18396473730749818, 8.5659749000000005 53.1839494999999971, 8.56592810000000071 53.18394560000000126, 8.56590585607190036 53.18394375068299951)</t>
  </si>
  <si>
    <t>snXnjV2V/BFLYAfM</t>
  </si>
  <si>
    <t>LineString (8.57359375393808065 53.1852373056831027, 8.57363939999999936 53.18523900000000282, 8.57365340973827017 53.18524016360470341)</t>
  </si>
  <si>
    <t>LineString (8.57576369999999955 53.18691230000000303, 8.5761883000000001 53.18645180000000039)</t>
  </si>
  <si>
    <t>LineString (8.56538089158019034 53.18346471842210121, 8.56538289999999947 53.18310650000000095, 8.5653807142118108 53.18306662705749943)</t>
  </si>
  <si>
    <t>W4HWoJSb6TeQZvN5</t>
  </si>
  <si>
    <t>LineString (8.57671220445770999 53.18449214459599972, 8.57674385996975985 53.18443760502510287)</t>
  </si>
  <si>
    <t>owpvaTs2NcpCfPUh</t>
  </si>
  <si>
    <t>LineString (8.57512302302136042 53.18159825726760204, 8.57521504999299999 53.18159268500040326)</t>
  </si>
  <si>
    <t>KUcwsDQpAditpuD5</t>
  </si>
  <si>
    <t>LineString (8.56818866068944018 53.18316554278810315, 8.56829285998838941 53.18315233000080156)</t>
  </si>
  <si>
    <t>B7VGx0dZKTUTc0mt</t>
  </si>
  <si>
    <t>IkWPtRIItoSam2pw</t>
  </si>
  <si>
    <t>LineString (8.5691714999999995 53.17917969999999883, 8.56957090000000044 53.17904209999999665, 8.57003699999999924 53.17886860000000127, 8.57021029999999939 53.17880749999999779)</t>
  </si>
  <si>
    <t>ZBfOBlhHx5bTq50q</t>
  </si>
  <si>
    <t>LineString (8.56790640000000003 53.18413230000000169, 8.56789996499811046 53.1841934200238029)</t>
  </si>
  <si>
    <t>/zzQ5pbeHnhZ+fum</t>
  </si>
  <si>
    <t>LineString (8.57281399999999927 53.18394279999999696, 8.57249619999999979 53.18399500000000302)</t>
  </si>
  <si>
    <t>LineString (8.56567186395874991 53.18489533585150042, 8.5656687549980397 53.18496216502119722)</t>
  </si>
  <si>
    <t>1C+0hCCH0TzpX7au</t>
  </si>
  <si>
    <t>Ir/kWimAjmZBjtjt</t>
  </si>
  <si>
    <t>LineString (8.58204809999999974 53.18339879999999908, 8.58174900000000029 53.18325219999999831)</t>
  </si>
  <si>
    <t>LineString (8.57249064078165013 53.18428789327359851, 8.57239643499944926 53.18429053000019735)</t>
  </si>
  <si>
    <t>z4JuvIplk+T+rqik</t>
  </si>
  <si>
    <t>LineString (8.57405151441371949 53.18454844585600227, 8.57397623499048045 53.18461328000989852)</t>
  </si>
  <si>
    <t>awtzN00fLxn6vgjN</t>
  </si>
  <si>
    <t>anSrnKNBQKsSRm5O</t>
  </si>
  <si>
    <t>LineString (8.56537987762354014 53.18305136607450123, 8.56537669999999984 53.18299340000000086)</t>
  </si>
  <si>
    <t>LineString (8.57512260000000026 53.18145450000000096, 8.57536916698089691 53.18145652170490933)</t>
  </si>
  <si>
    <t>LineString (8.57527913403948006 53.18224710764700092, 8.57537360000000071 53.18254269999999906)</t>
  </si>
  <si>
    <t>YWdcJQo7M1E4XMQu</t>
  </si>
  <si>
    <t>LineString (8.58631353313580981 53.17849509292110355, 8.58630487502322026 53.17846722501430179)</t>
  </si>
  <si>
    <t>Uy/zybGmw3MwxidG</t>
  </si>
  <si>
    <t>LineString (8.57629058699884972 53.1863366089113967, 8.57614621501369001 53.18629035500239866)</t>
  </si>
  <si>
    <t>oL/6MwGWke+fKtit</t>
  </si>
  <si>
    <t>LineString (8.57247350181381051 53.18374173733270283, 8.57238577998823992 53.18374536000060004)</t>
  </si>
  <si>
    <t>NhlTSbE9QF5Uybcw</t>
  </si>
  <si>
    <t>LineString (8.57360614357997086 53.18310888262750069, 8.5736484872033305 53.18310767702160291)</t>
  </si>
  <si>
    <t>0.6304389664677399</t>
  </si>
  <si>
    <t>LineString (8.56675957395981058 53.18402942434089908, 8.56657530000000023 53.18401060000000058)</t>
  </si>
  <si>
    <t>LvYBV+EoIO75aJ0p</t>
  </si>
  <si>
    <t>LineString (8.56538089158019034 53.18346471842210121, 8.56508528999924046 53.18346412000020251)</t>
  </si>
  <si>
    <t>kSgfFCdoIWpiw+Sr</t>
  </si>
  <si>
    <t>LineString (8.57302589125045067 53.18493490738809726, 8.57311790999581014 53.18490975500070306)</t>
  </si>
  <si>
    <t>zLOMdjlQPn/FMkQu</t>
  </si>
  <si>
    <t>LineString (8.57280221000000076 53.18137308000000019, 8.57279920146535623 53.18144015724200813)</t>
  </si>
  <si>
    <t>3/yPPunyjog6WenN</t>
  </si>
  <si>
    <t>LineString (8.57306039999999925 53.17897119999999944, 8.57303751829974381 53.17894549211806776)</t>
  </si>
  <si>
    <t>dGiBa0A4OGhfD5/T</t>
  </si>
  <si>
    <t>LineString (8.5742517434051102 53.18547226133389927, 8.57404657714523921 53.18584736169999871)</t>
  </si>
  <si>
    <t>LineString (8.57692814391823966 53.1826730467756974, 8.5768464999999896 53.18266270000000162, 8.57675975572248994 53.18265589355230105)</t>
  </si>
  <si>
    <t>5ZBs5NaA2XQfvLM1</t>
  </si>
  <si>
    <t>LineString (8.57433299999999932 53.18532369999999787, 8.57456964033191049 53.1853670046073006)</t>
  </si>
  <si>
    <t>a1U1offP8KzlPVNn</t>
  </si>
  <si>
    <t>LineString (8.57257189959990029 53.18676787402009865, 8.57261197020817001 53.18664857302000115)</t>
  </si>
  <si>
    <t>LineString (8.57108404741078012 53.18381669381550125, 8.57094772559696949 53.18367583313830238)</t>
  </si>
  <si>
    <t>LineString (8.57758161510768957 53.17978671516549838, 8.57733859999999915 53.17914650000000165)</t>
  </si>
  <si>
    <t>LineString (8.57290180000000035 53.18477109999999897, 8.57308019992949966 53.18471500712630018)</t>
  </si>
  <si>
    <t>LineString (8.57368785488869989 53.18524302450300212, 8.5736698549980499 53.18532122000449647)</t>
  </si>
  <si>
    <t>NwKEQ9ps/5d51X9u</t>
  </si>
  <si>
    <t>LineString (8.56590115424694076 53.18589771230229957, 8.56566787462113055 53.18590967256000113)</t>
  </si>
  <si>
    <t>LineString (8.57534770000000002 53.17769950000000279, 8.57655169999999956 53.177272600000002, 8.57657550000000057 53.17726410000000214)</t>
  </si>
  <si>
    <t>LineString (8.56787433265419018 53.18578356992379952, 8.56786505500440931 53.1857273400121997)</t>
  </si>
  <si>
    <t>65FHSB+pDgPW+mZ7</t>
  </si>
  <si>
    <t>LineString (8.56042644042561918 53.18232024187089735, 8.56043335502801916 53.18236191507909894)</t>
  </si>
  <si>
    <t>ZldGs7IJQ53TRf71</t>
  </si>
  <si>
    <t>LineString (8.57433984271398941 53.18261691469179908, 8.57438860000000069 53.182546600000002, 8.5743995232081005 53.18252142719519782)</t>
  </si>
  <si>
    <t>LineString (8.57500940702952974 53.18483236750360277, 8.57505950000000006 53.18473900000000043)</t>
  </si>
  <si>
    <t>LineString (8.56752790881182058 53.18306128890139917, 8.56757244500870918 53.18320295501270323)</t>
  </si>
  <si>
    <t>NpK06bUeSH1YztTX</t>
  </si>
  <si>
    <t>LineString (8.56845619999999997 53.17995959999999656, 8.56774270000000016 53.18020620000000065)</t>
  </si>
  <si>
    <t>LineString (8.57568569879692966 53.18530056118640204, 8.5757635650092201 53.18531331000090034)</t>
  </si>
  <si>
    <t>/IO43fC+Xhy6MQyR</t>
  </si>
  <si>
    <t>LineString (8.57468446937959072 53.18310685762030232, 8.57473472402143955 53.18310814044330215)</t>
  </si>
  <si>
    <t>LineString (8.57478122676637966 53.18246703530859776, 8.57476335499520026 53.18251752500660245)</t>
  </si>
  <si>
    <t>TVvXgVL11WcJDSH2</t>
  </si>
  <si>
    <t>LineString (8.5665642801425097 53.18278204664810005, 8.56658439999999999 53.18285829999999947)</t>
  </si>
  <si>
    <t>LineString (8.57261197020817001 53.18664857302000115, 8.57263470000000005 53.18658090000000271)</t>
  </si>
  <si>
    <t>LineString (8.57520009961224972 53.18198814299829991, 8.57520350000000064 53.18200269999999819, 8.57523029999999942 53.18209430000000282, 8.57527373435553031 53.18223021143349882)</t>
  </si>
  <si>
    <t>LineString (8.57269569222079042 53.1868104765975005, 8.57270459498088933 53.18678935001899788)</t>
  </si>
  <si>
    <t>isRKgbqqUxpVhbXx</t>
  </si>
  <si>
    <t>LineString (8.57414472381855042 53.18644265125720239, 8.57315769999999944 53.18617569999999972)</t>
  </si>
  <si>
    <t>LineString (8.57702363899863052 53.18189071169049953, 8.57689603997348016 53.18192872500330282)</t>
  </si>
  <si>
    <t>rk1cFn7rSTJd8rNk</t>
  </si>
  <si>
    <t>LineString (8.5748087274351299 53.1852364108022968, 8.57473729000900065 53.18522444000090132)</t>
  </si>
  <si>
    <t>BDaIKixP4pQ9M7hr</t>
  </si>
  <si>
    <t>LineString (8.57483441594991014 53.18518109751740042, 8.5748087274351299 53.1852364108022968)</t>
  </si>
  <si>
    <t>LineString (8.56390765507294915 53.18409984043859851, 8.5638816999999996 53.18412320000000193, 8.56385260000000059 53.18417300000000125)</t>
  </si>
  <si>
    <t>LineString (8.57577500170033069 53.18561209306510307, 8.57598839999999996 53.18566510000000136, 8.57599445364633972 53.185666942424902)</t>
  </si>
  <si>
    <t>kfkZ7jyJyOItsTjj</t>
  </si>
  <si>
    <t>LineString (8.56672630438342964 53.1849171245915997, 8.56678050000000013 53.1849230999999989, 8.56684369999999973 53.18494350000000281, 8.56688570000000027 53.18496569999999934, 8.56691821861901914 53.1849882025099987)</t>
  </si>
  <si>
    <t>Gx699qedw3B23Hnr</t>
  </si>
  <si>
    <t>LineString (8.5754105484585903 53.18552977727210163, 8.57537261499668979 53.18559956000299849)</t>
  </si>
  <si>
    <t>BvHW2LvkzU26/uLa</t>
  </si>
  <si>
    <t>LineString (8.57544554889495991 53.18427707525960102, 8.57511659999999942 53.18430190000000124, 8.57506974459530014 53.18430741136020146)</t>
  </si>
  <si>
    <t>LineString (8.56702379248481982 53.18583487883250172, 8.56703215500884063 53.18588296002710081)</t>
  </si>
  <si>
    <t>/NbQBi5xQqjC3PEr</t>
  </si>
  <si>
    <t>LineString (8.57982048078184079 53.1773499744309035, 8.57979323646985037 53.17728501677540009)</t>
  </si>
  <si>
    <t>eOV86l5tzExfKK2k</t>
  </si>
  <si>
    <t>LineString (8.57300972378562953 53.18206916098230153, 8.57276120000000041 53.18202680000000271)</t>
  </si>
  <si>
    <t>hxe8gGicV0OE0LRI</t>
  </si>
  <si>
    <t>LineString (8.57214469663404977 53.18199977947180201, 8.57216237000264059 53.18206601500789787)</t>
  </si>
  <si>
    <t>3f+Ui5qdr/pt9GEA</t>
  </si>
  <si>
    <t>LineString (8.57265624111090929 53.18566954511570088, 8.57264890000000079 53.18560399999999788)</t>
  </si>
  <si>
    <t>LineString (8.5786691187423294 53.18282621487600181, 8.57851572647152949 53.18282059932599992)</t>
  </si>
  <si>
    <t>LineString (8.57449183786643054 53.18603991164449951, 8.57476405197837011 53.18610600535910038)</t>
  </si>
  <si>
    <t>LineString (8.56727474718418947 53.18408006550750144, 8.56725854998970071 53.18414222501559863)</t>
  </si>
  <si>
    <t>KgZ74Zwjd25LPVcs</t>
  </si>
  <si>
    <t>LineString (8.56890436497963925 53.18416985000479968, 8.56891249499754082 53.18410412001819765)</t>
  </si>
  <si>
    <t>WF1EoFPzA2dz5VLZ</t>
  </si>
  <si>
    <t>jB/5HXWZ8SN0mzCk</t>
  </si>
  <si>
    <t>LineString (8.56906369999999917 53.18345049999999929, 8.56905267497156053 53.18326542000539803)</t>
  </si>
  <si>
    <t>6p1nuCLr+DrOIkyZ</t>
  </si>
  <si>
    <t>LineString (8.5768593633707102 53.18147495880459985, 8.57717760000000062 53.18149480000000295)</t>
  </si>
  <si>
    <t>LineString (8.57058269702836029 53.18419379711939854, 8.57054989999999961 53.1841963999999976, 8.57052490000000056 53.18419709999999867)</t>
  </si>
  <si>
    <t>LineString (8.57350122344723964 53.1845902298591966, 8.57354865000526978 53.18465118500390076)</t>
  </si>
  <si>
    <t>GLfn0Cltuuz6d4kp</t>
  </si>
  <si>
    <t>LineString (8.5777434468958198 53.18471216584549666, 8.57774026550882063 53.18471148244489655)</t>
  </si>
  <si>
    <t>0.22577879</t>
  </si>
  <si>
    <t>LineString (8.57863410000000037 53.18463489999999894, 8.57865349999999971 53.18455260000000351)</t>
  </si>
  <si>
    <t>1d0/OShR90iuMDUp</t>
  </si>
  <si>
    <t>LineString (8.57682455973306013 53.18576129979020095, 8.57669011501502965 53.18571026500330134)</t>
  </si>
  <si>
    <t>Sp4Q9E9Drqx8IPkO</t>
  </si>
  <si>
    <t>LineString (8.57675975572248994 53.18265589355230105, 8.57677210498827947 53.18259910002029756)</t>
  </si>
  <si>
    <t>4R8rV8rzEZX7yX3S</t>
  </si>
  <si>
    <t>LineString (8.57425508465670916 53.1830958960819018, 8.57449503970451943 53.18310202196050085)</t>
  </si>
  <si>
    <t>LineString (8.56566787462113055 53.18590967256000113, 8.56566080000719943 53.18585988502479722)</t>
  </si>
  <si>
    <t>qH1hJeO8eT8Uee2p</t>
  </si>
  <si>
    <t>LineString (8.5679944537607895 53.1807599385735017, 8.56783025513790086 53.18081658586270066)</t>
  </si>
  <si>
    <t>hCyFSnbYCKUuie3l</t>
  </si>
  <si>
    <t>LineString (8.57119592776236061 53.18520693302060209, 8.57099641331378059 53.1852766015504983)</t>
  </si>
  <si>
    <t>LineString (8.57721649269577036 53.18514179508559891, 8.57701537784785017 53.18509509572889726)</t>
  </si>
  <si>
    <t>LineString (8.56569403182112943 53.18283060204939972, 8.56561760518522952 53.18274123510860107)</t>
  </si>
  <si>
    <t>X8dVbONZMAKLuAst</t>
  </si>
  <si>
    <t>LineString (8.5736484872033305 53.18310767702160291, 8.57376492306632088 53.1831043617864978)</t>
  </si>
  <si>
    <t>LineString (8.57805229305501982 53.18101283917339828, 8.57813024000000013 53.18099773000000141)</t>
  </si>
  <si>
    <t>GX8taDhEpI0zwign</t>
  </si>
  <si>
    <t>LineString (8.57649159669693084 53.18444594236630252, 8.57645999997201081 53.18450038002450242)</t>
  </si>
  <si>
    <t>ans53Xc+Q04B+tAr</t>
  </si>
  <si>
    <t>LineString (8.57680350000000047 53.17775009999999725, 8.5769315000000006 53.17783459999999707)</t>
  </si>
  <si>
    <t>LineString (8.57941006686604979 53.18258619379889751, 8.57950136493026072 53.18255817501110272)</t>
  </si>
  <si>
    <t>Kjpi9SYVKNd9FbTd</t>
  </si>
  <si>
    <t>LineString (8.57901640000000043 53.17747169999999812, 8.57850320000000011 53.17759780000000092, 8.57806448178661007 53.17766335301300273)</t>
  </si>
  <si>
    <t>LineString (8.56505173220977944 53.18488995244079831, 8.5650508899996094 53.18495040502119764)</t>
  </si>
  <si>
    <t>q95Qc5CIyhZJHtcb</t>
  </si>
  <si>
    <t>LineString (8.57151390573958949 53.18205935800269657, 8.57144467541533039 53.18206489097070033)</t>
  </si>
  <si>
    <t>LineString (8.57657550000000057 53.17726410000000214, 8.57680350000000047 53.17775009999999725)</t>
  </si>
  <si>
    <t>LineString (8.57447994538318881 53.18144520716990797, 8.57462211733676405 53.18144726298616831)</t>
  </si>
  <si>
    <t>gp3uD6pvoGp/eheP</t>
  </si>
  <si>
    <t>LineString (8.57428575830357076 53.18460234381699792, 8.57425630999049027 53.18466250500989645)</t>
  </si>
  <si>
    <t>1nqq8PQvLvp6e+wH</t>
  </si>
  <si>
    <t>LineString (8.57356050366160005 53.18457358728780093, 8.57369510000000012 53.18453579999999903, 8.57390700000000017 53.18448790000000059)</t>
  </si>
  <si>
    <t>WqtYMZ0r2t/ujkbj</t>
  </si>
  <si>
    <t>LineString (8.57404984791897995 53.18527909022640188, 8.57407881499612046 53.18521275000419735)</t>
  </si>
  <si>
    <t>7l1sGM1V6WKiUxsG</t>
  </si>
  <si>
    <t>LineString (8.56849555102887983 53.18415205079399755, 8.56848546999509075 53.18426056502830335)</t>
  </si>
  <si>
    <t>yxOv5L0542fq4J8B</t>
  </si>
  <si>
    <t>LineString (8.5741031999999997 53.18457010000000196, 8.57407353999036026 53.18463012000999868)</t>
  </si>
  <si>
    <t>lwOWrT8Y/aNVYsIm</t>
  </si>
  <si>
    <t>LineString (8.56485269999999943 53.18653900000000334, 8.5649502543994096 53.18666322808630298)</t>
  </si>
  <si>
    <t>LineString (8.58097449999999995 53.1845167000000032, 8.58092949999999988 53.18442430000000343)</t>
  </si>
  <si>
    <t>jyHEAjplGD5A9a3U</t>
  </si>
  <si>
    <t>EoyWU0aZBYzKPQuo</t>
  </si>
  <si>
    <t>LineString (8.56845594003724997 53.18507130262420191, 8.56845283500149968 53.18499462501689834)</t>
  </si>
  <si>
    <t>Wz//nNxCkwM50Nga</t>
  </si>
  <si>
    <t>LineString (8.56467772500604063 53.18301420054370254, 8.56465215500221966 53.18292617500230079)</t>
  </si>
  <si>
    <t>E4fNvnPDFxUaWvNy</t>
  </si>
  <si>
    <t>LineString (8.5757089850362096 53.18322350613659921, 8.57575566499455988 53.18320154500089814)</t>
  </si>
  <si>
    <t>vczuqLInrRhJjc+J</t>
  </si>
  <si>
    <t>LineString (8.57809089541139969 53.18454631687590251, 8.57863410000000037 53.18463489999999894)</t>
  </si>
  <si>
    <t>LineString (8.5664821143756793 53.1858679244335022, 8.56631668593981921 53.18587640682390116)</t>
  </si>
  <si>
    <t>LineString (8.57663232545533027 53.18501172937539678, 8.57657230795465075 53.18500185386319856)</t>
  </si>
  <si>
    <t>LineString (8.57693221081454915 53.18567888197709692, 8.5768093400168901 53.18561900000410247)</t>
  </si>
  <si>
    <t>dogY3WMJ9YdkZhte</t>
  </si>
  <si>
    <t>LineString (8.57249064078165013 53.18428789327359851, 8.57249030000000012 53.18428349999999938, 8.57249076320812975 53.1842608500675027)</t>
  </si>
  <si>
    <t>LineString (8.58110214915098979 53.18463028262060277, 8.58113027998333067 53.1846130050058008)</t>
  </si>
  <si>
    <t>Xp9RaDaATTv9j+Nr</t>
  </si>
  <si>
    <t>LineString (8.57086875658979963 53.18211091745740049, 8.57084520000000083 53.18211279999999874, 8.5707126790583601 53.1821204942916026)</t>
  </si>
  <si>
    <t>LineString (8.57462211733676405 53.18144726298616831, 8.57462779282689169 53.18144734505414561)</t>
  </si>
  <si>
    <t>0.3795472166928903</t>
  </si>
  <si>
    <t>LineString (8.57306039999999925 53.17897119999999944, 8.57314880000000024 53.17896410000000174, 8.57328539999999961 53.17892770000000269, 8.57330259999999988 53.1788755999999978, 8.57325520000000019 53.17880110000000116, 8.57317514261461078 53.17878266132260023)</t>
  </si>
  <si>
    <t>LineString (8.56390765507294915 53.18409984043859851, 8.56372975502059042 53.1840285150058989)</t>
  </si>
  <si>
    <t>ssXS93dWklgD6NLc</t>
  </si>
  <si>
    <t>LineString (8.56797213520314926 53.18259246787619787, 8.56786905499157037 53.18260694500060026)</t>
  </si>
  <si>
    <t>hULdoaS4hdl4XNh2</t>
  </si>
  <si>
    <t>LineString (8.57417636325813959 53.18229322948160132, 8.57413711498844933 53.18234578501039778)</t>
  </si>
  <si>
    <t>kwJCcS+GCz6vbNBJ</t>
  </si>
  <si>
    <t>LineString (8.57793044121140014 53.18279105012479846, 8.57793751499655066 53.18275596000609795)</t>
  </si>
  <si>
    <t>MFlmSQwW7P+SvBnn</t>
  </si>
  <si>
    <t>LineString (8.57982048078184079 53.1773499744309035, 8.57981996983937911 53.17735005178170127)</t>
  </si>
  <si>
    <t>0.942593722113412</t>
  </si>
  <si>
    <t>0.035216663</t>
  </si>
  <si>
    <t>LineString (8.57811943773653951 53.18113784835770019, 8.57805229305501982 53.18101283917339828)</t>
  </si>
  <si>
    <t>LineString (8.57041809205012051 53.18547854260980046, 8.57039556004193948 53.18545526002189661)</t>
  </si>
  <si>
    <t>rwZP5X2LKkLpzk3Y</t>
  </si>
  <si>
    <t>LineString (8.56537912890225073 53.18377909930529768, 8.56544868000862003 53.18377924000049717)</t>
  </si>
  <si>
    <t>Srz0IAR0MTBnmdxM</t>
  </si>
  <si>
    <t>LineString (8.56772577360164966 53.18411830624629744, 8.56771419413136925 53.18411740913489894)</t>
  </si>
  <si>
    <t>0.7802099</t>
  </si>
  <si>
    <t>LineString (8.57563538140608017 53.18524162964489932, 8.57554035766091971 53.18522445723459668)</t>
  </si>
  <si>
    <t>LineString (8.57240331941027023 53.18329964480459893, 8.57240192774487042 53.18327931107909734)</t>
  </si>
  <si>
    <t>LineString (8.57356050366160005 53.18457358728780093, 8.57360925500521986 53.18463624500380149)</t>
  </si>
  <si>
    <t>HrRbrxqXJRuU0dCi</t>
  </si>
  <si>
    <t>LineString (8.57947240000000022 53.18504839999999945, 8.57954385999924085 53.18502874500269684)</t>
  </si>
  <si>
    <t>8c57lZaeVfcBz/qy</t>
  </si>
  <si>
    <t>4tWNB1OmSmtoVKsJ</t>
  </si>
  <si>
    <t>LineString (8.58384749999999919 53.18111079999999902, 8.58344984739204087 53.18090347616470126)</t>
  </si>
  <si>
    <t>LineString (8.5791472916676792 53.18452948455450269, 8.57915098999541925 53.18455799000589934)</t>
  </si>
  <si>
    <t>xKXl7zFiRLFBchoC</t>
  </si>
  <si>
    <t>LineString (8.56594587804993957 53.18275288040810267, 8.5658146110505804 53.18279339049360033)</t>
  </si>
  <si>
    <t>LineString (8.58209466196631965 53.18233393148209842, 8.58204099993050917 53.18237056502370308)</t>
  </si>
  <si>
    <t>uMTaCmNrVhVtJ9FS</t>
  </si>
  <si>
    <t>TpAwwfM0qKGv9RBA</t>
  </si>
  <si>
    <t>LineString (8.57815599999999989 53.18165869999999984, 8.57839560000000034 53.18172700000000219, 8.57857090000000078 53.18180430000000314, 8.57869436054902934 53.18187450623199908)</t>
  </si>
  <si>
    <t>LineString (8.56444396318816992 53.18518140554459706, 8.56456739999802963 53.18517266000009869)</t>
  </si>
  <si>
    <t>4CPTmDADXUSJgghx</t>
  </si>
  <si>
    <t>LineString (8.56685373583908039 53.18247240394750008, 8.56690361502255016 53.18253016501329711)</t>
  </si>
  <si>
    <t>OFg6Jp1vx6gBPZl5</t>
  </si>
  <si>
    <t>VGkm9z9aYDqevLfV</t>
  </si>
  <si>
    <t>LineString (8.57449183786643054 53.18603991164449951, 8.57452069499396075 53.18599703000479906)</t>
  </si>
  <si>
    <t>cOgPccB8Ar84raWc</t>
  </si>
  <si>
    <t>LineString (8.56227921466432917 53.18323390042330345, 8.56232209999999938 53.18322229999999706, 8.56264819999999993 53.18314070000000271, 8.56412730000000089 53.1827810999999997)</t>
  </si>
  <si>
    <t>LineString (8.57254960000000032 53.18489110000000153, 8.5725409999999993 53.18481919999999974, 8.57253200000000071 53.18474470000000309)</t>
  </si>
  <si>
    <t>LineString (8.57348155501298059 53.18215849585060084, 8.57345246497533076 53.18221369502399654)</t>
  </si>
  <si>
    <t>jb48nJ581Wfx4hSD</t>
  </si>
  <si>
    <t>LineString (8.56925527991496061 53.18187376693710178, 8.56932166497841052 53.18185525000299663)</t>
  </si>
  <si>
    <t>XSAOJ8nXhKatNtfW</t>
  </si>
  <si>
    <t>LineString (8.56830334566557994 53.18150155932040235, 8.56836607502605929 53.18157291501429995)</t>
  </si>
  <si>
    <t>o1+6AF9m6tOgHmgO</t>
  </si>
  <si>
    <t>LineString (8.57556770000000057 53.1855606000000023, 8.57572287892286056 53.18559914598299798)</t>
  </si>
  <si>
    <t>LineString (8.57359375393808065 53.1852373056831027, 8.57360092999796919 53.1851675500047989)</t>
  </si>
  <si>
    <t>9SlXkh3ItFt2u4gB</t>
  </si>
  <si>
    <t>LineString (8.5767357999999998 53.181623799999997, 8.5767357999999998 53.181623799999997, 8.57663819421517992 53.18150063650340087)</t>
  </si>
  <si>
    <t>LineString (8.57253882351981034 53.1824885485132981, 8.57255113563982007 53.18246863011349745)</t>
  </si>
  <si>
    <t>LineString (8.57544319080951922 53.18627089699059951, 8.57549937125794948 53.1862845371025017)</t>
  </si>
  <si>
    <t>LineString (8.57367187592575952 53.18380591244849853, 8.57359617000435037 53.1836442550045021)</t>
  </si>
  <si>
    <t>cdZAAd5lGubAhWs9</t>
  </si>
  <si>
    <t>LineString (8.56690297481202023 53.18653598744860034, 8.56697259999999972 53.18653220000000204, 8.56721172396973074 53.18650356826039882)</t>
  </si>
  <si>
    <t>LineString (8.57249619999999979 53.18399500000000302, 8.57236474741945997 53.18401108359159934)</t>
  </si>
  <si>
    <t>LineString (8.57652267111240008 53.18348049593979709, 8.57639009999999935 53.18347219999999709, 8.57630033388982049 53.18346824308829923)</t>
  </si>
  <si>
    <t>LineString (8.57099093153508029 53.1841613965787019, 8.57100981000881923 53.18422418501680227)</t>
  </si>
  <si>
    <t>67Sb62z7NdBjU/vK</t>
  </si>
  <si>
    <t>LineString (8.56956980000000001 53.18419620000000236, 8.56955800000000067 53.18405589999999705, 8.5695422619130408 53.18396371978960246)</t>
  </si>
  <si>
    <t>LineString (8.57572287892286056 53.18559914598299798, 8.57577500170033069 53.18561209306510307)</t>
  </si>
  <si>
    <t>LineString (8.56979965457733961 53.18114422872609737, 8.56975757502548063 53.1813230150156997)</t>
  </si>
  <si>
    <t>RNpA0NS03bRvh4v0</t>
  </si>
  <si>
    <t>LineString (8.57826729552870937 53.18349013547199888, 8.57830882000371986 53.18355540500459711)</t>
  </si>
  <si>
    <t>xo1VqkynWjecwJ5n</t>
  </si>
  <si>
    <t>LineString (8.58344984739204087 53.18090347616470126, 8.58314799999999956 53.18074610000000035, 8.58286829999999945 53.18059619999999654, 8.5826948999999999 53.18047140000000184)</t>
  </si>
  <si>
    <t>LineString (8.57525292035506936 53.18312136691960035, 8.57525408500328012 53.18310490002569679)</t>
  </si>
  <si>
    <t>fj1YV85wva30soXR</t>
  </si>
  <si>
    <t>LineString (8.57645104186964069 53.18443744884989854, 8.57648323997186957 53.18438197502349851)</t>
  </si>
  <si>
    <t>ZtvUK6z0z+FA6Lqp</t>
  </si>
  <si>
    <t>LineString (8.56634956400350944 53.18262829818370108, 8.56629242003659996 53.18256148002080153)</t>
  </si>
  <si>
    <t>YyktQOvAkgQ0hSO0</t>
  </si>
  <si>
    <t>LineString (8.57630033388982049 53.18346824308829923, 8.57628323500843059 53.1836082150112972)</t>
  </si>
  <si>
    <t>G9sGA3B17kXtZ8lg</t>
  </si>
  <si>
    <t>LineString (8.56682400095055918 53.18584741621909728, 8.56665122396521994 53.18585825810330192)</t>
  </si>
  <si>
    <t>LineString (8.56761867587771064 53.18171871621009927, 8.56766412010012068 53.18177082505199849)</t>
  </si>
  <si>
    <t>Mme+r7QepU+S4wxz</t>
  </si>
  <si>
    <t>LineString (8.57486063526173048 53.18512464115020322, 8.57479394000965023 53.18511346500100245)</t>
  </si>
  <si>
    <t>2c0sSqf2UJuycE4a</t>
  </si>
  <si>
    <t>LineString (8.56499024201198011 53.1859434081189022, 8.56498361000335073 53.18589493501170296)</t>
  </si>
  <si>
    <t>Aba1V9h9FfTAbt+m</t>
  </si>
  <si>
    <t>lao/oxMcEXDaiB0t</t>
  </si>
  <si>
    <t>LineString (8.5709764561681272 53.18177958652123039, 8.5709908604621905 53.18182007196312355, 8.57088320440758977 53.18184391282161272)</t>
  </si>
  <si>
    <t>/xj0iPFnbTTAp2Ek</t>
  </si>
  <si>
    <t>LineString (8.5644916999999996 53.18303370000000285, 8.56430480000000038 53.1830512000000013)</t>
  </si>
  <si>
    <t>LineString (8.5763107357265902 53.18495881334899877, 8.57629850000000005 53.18495680000000192)</t>
  </si>
  <si>
    <t>5VXKiqOrQN807UVQ</t>
  </si>
  <si>
    <t>0.8477613</t>
  </si>
  <si>
    <t>LineString (8.56654081483505969 53.18481369684280224, 8.56653969999999987 53.18490990000000096)</t>
  </si>
  <si>
    <t>LineString (8.56726901886839975 53.18309059901719849, 8.56725203001096069 53.18303635001640117)</t>
  </si>
  <si>
    <t>XJqa/+sRp9vh5NA2</t>
  </si>
  <si>
    <t>LineString (8.56520599907338998 53.18390433283799723, 8.56519287499478921 53.18407559002349672)</t>
  </si>
  <si>
    <t>A11ZKUritTw99LYp</t>
  </si>
  <si>
    <t>LineString (8.56431624952461057 53.18470742439370014, 8.56442790999619064 53.18469192000029722)</t>
  </si>
  <si>
    <t>FlNHfH39m1a8ckXj</t>
  </si>
  <si>
    <t>LineString (8.5653807142118108 53.18306662705749943, 8.56545386499771055 53.18306518000029826)</t>
  </si>
  <si>
    <t>SuFltq1u6q1OD5Rl</t>
  </si>
  <si>
    <t>LineString (8.57911203446898973 53.1822357479941985, 8.57913931271228059 53.18226782378869899)</t>
  </si>
  <si>
    <t>LineString (8.57162836101909953 53.18409437416730157, 8.57157606752728007 53.1840996035066027)</t>
  </si>
  <si>
    <t>LineString (8.57033628773126033 53.18420251371450291, 8.57034145500385947 53.18426747502859797)</t>
  </si>
  <si>
    <t>Nld3JQk9Zl+DoWAM</t>
  </si>
  <si>
    <t>LineString (8.57784929686537012 53.18520813930660296, 8.5777756550334292 53.18515441500409935)</t>
  </si>
  <si>
    <t>n7oVFuImQheacaWQ</t>
  </si>
  <si>
    <t>LineString (8.56945919718356919 53.18489898372170188, 8.56946720000000006 53.18501940000000161, 8.56949610000000028 53.18505609999999706)</t>
  </si>
  <si>
    <t>LineString (8.58989955313472997 53.17974054005009776, 8.58999077999711069 53.1797227800001977)</t>
  </si>
  <si>
    <t>7RtteZdBdrFN7Xzy</t>
  </si>
  <si>
    <t>LineString (8.57722583444254028 53.18352808660579711, 8.57716029999999918 53.1835238999999973)</t>
  </si>
  <si>
    <t>LineString (8.57442925269250011 53.18438701854110207, 8.57444987499738964 53.18443857000249864)</t>
  </si>
  <si>
    <t>86nLKgSMljU4BKKn</t>
  </si>
  <si>
    <t>LineString (8.58125261816820029 53.184872848404801, 8.58128070000000065 53.18485849999999715, 8.5813214999999996 53.18483470000000324, 8.58132197456147061 53.18483080970570143)</t>
  </si>
  <si>
    <t>w3zbc7bUGQPjkzSs</t>
  </si>
  <si>
    <t>LineString (8.57344821999999951 53.18155282000000028, 8.5734479600932243 53.18144947727152783)</t>
  </si>
  <si>
    <t>IEz6VZuZA+9ujRQk</t>
  </si>
  <si>
    <t>LineString (8.5747571034599197 53.18246395393560277, 8.57476819999020989 53.18243260501809999)</t>
  </si>
  <si>
    <t>2AQIEegN1dXf4G8G</t>
  </si>
  <si>
    <t>LineString (8.57547019999999982 53.18255469999999718, 8.57537360000000071 53.18254269999999906)</t>
  </si>
  <si>
    <t>LineString (8.57874709999999929 53.18416009999999972, 8.58051979999999936 53.18406900000000093)</t>
  </si>
  <si>
    <t>LineString (8.57086875658979963 53.18211091745740049, 8.57089164002858972 53.18221425004519887)</t>
  </si>
  <si>
    <t>l32ts/TiJxQPMMNS</t>
  </si>
  <si>
    <t>LineString (8.57245855171676929 53.18361110901039979, 8.57256107499451048 53.18360687500030082)</t>
  </si>
  <si>
    <t>/8fOJL5UZAKNCcAt</t>
  </si>
  <si>
    <t>LineString (8.5767284388790106 53.18449554457630057, 8.57671220445770999 53.18449214459599972)</t>
  </si>
  <si>
    <t>LineString (8.57546455649904082 53.18554037010230218, 8.57542665999666021 53.18561008500309839)</t>
  </si>
  <si>
    <t>rEKfE2hec8i2hTwD</t>
  </si>
  <si>
    <t>LineString (8.56367095256666033 53.18312507150670143, 8.56333169074670941 53.18316460915470145)</t>
  </si>
  <si>
    <t>LineString (8.57385561792282935 53.18222963366240208, 8.57386967997596017 53.18220295002330289)</t>
  </si>
  <si>
    <t>dAdiej5aclrhQ6HU</t>
  </si>
  <si>
    <t>LineString (8.57534826852205967 53.18253946443930147, 8.57524666087060083 53.1825264861513034)</t>
  </si>
  <si>
    <t>LineString (8.5730132999999995 53.18613330000000161, 8.57269780000000026 53.18604059999999834)</t>
  </si>
  <si>
    <t>LineString (8.56693959999999954 53.18515020000000249, 8.56660686499992075 53.1851364050000015)</t>
  </si>
  <si>
    <t>iEnkMAEyajT08Wx7</t>
  </si>
  <si>
    <t>LineString (8.56736715507820001 53.18232735511239895, 8.56715699999999991 53.18237789999999876)</t>
  </si>
  <si>
    <t>LineString (8.5675132000000005 53.18025649999999871, 8.56771870000000035 53.18018119999999982)</t>
  </si>
  <si>
    <t>LineString (8.56455731729887049 53.18346013077439949, 8.56456263261982009 53.18360279156259907)</t>
  </si>
  <si>
    <t>LineString (8.57845280000000088 53.17613659999999953, 8.57811290000000071 53.17624250000000075, 8.5776804000000002 53.17634850000000313, 8.57719409999999982 53.17642800000000136, 8.57677709999999927 53.17644409999999766, 8.57620640000000023 53.176469400000002)</t>
  </si>
  <si>
    <t>LineString (8.56934092792769952 53.18443544088530217, 8.56938013998354009 53.18442462000189863)</t>
  </si>
  <si>
    <t>s3E4AAt6PMnkGYDT</t>
  </si>
  <si>
    <t>LineString (8.57946333856510002 53.18511131506299705, 8.57944854928052081 53.18521399914150294)</t>
  </si>
  <si>
    <t>LineString (8.57144467541533039 53.18206489097070033, 8.57143610000342981 53.18202617000640231)</t>
  </si>
  <si>
    <t>ycOUkVONuX4dicLL</t>
  </si>
  <si>
    <t>LineString (8.57433984271398941 53.18261691469179908, 8.57432212006509076 53.18261248000720087)</t>
  </si>
  <si>
    <t>Bi1h7/usC7MpR2Bz</t>
  </si>
  <si>
    <t>LineString (8.56499024201198011 53.1859434081189022, 8.56482724505842974 53.18595145430560223)</t>
  </si>
  <si>
    <t>LineString (8.5724651999999999 53.18197349999999801, 8.57228779999999979 53.18198600000000198)</t>
  </si>
  <si>
    <t>LineString (8.57330730210165015 53.18464467183910216, 8.57350122344723964 53.1845902298591966)</t>
  </si>
  <si>
    <t>LineString (8.56782489999999974 53.18171499999999696, 8.56810770000000055 53.1816198)</t>
  </si>
  <si>
    <t>hefrx2Ab8fwRRlJX</t>
  </si>
  <si>
    <t>QzP1dj3ctSrEnAHw</t>
  </si>
  <si>
    <t>LineString (8.57380275000000047 53.18155810999999744, 8.57380187227483503 53.18144812428509738)</t>
  </si>
  <si>
    <t>EqZ0TIIQ3djizjnl</t>
  </si>
  <si>
    <t>LineString (8.57624208805587962 53.1826152730551982, 8.57622690497099072 53.18268509507610275)</t>
  </si>
  <si>
    <t>RGJy0vFq/qxrgYya</t>
  </si>
  <si>
    <t>LineString (8.56482724505842974 53.18595145430560223, 8.56483485001263922 53.18600704004440161)</t>
  </si>
  <si>
    <t>/z1TE/h9Xo8GtrPb</t>
  </si>
  <si>
    <t>LineString (8.57922908358125014 53.18527887301620183, 8.5792404649988292 53.18523571000309857)</t>
  </si>
  <si>
    <t>LineString (8.5790363504852607 53.18214675283400084, 8.57911203446898973 53.1822357479941985)</t>
  </si>
  <si>
    <t>LineString (8.58092949999999988 53.18442430000000343, 8.58084069999999954 53.18424190000000351, 8.58078070000000004 53.18418450000000064)</t>
  </si>
  <si>
    <t>LineString (8.58469172999999941 53.18232849000000328, 8.58420610427856623 53.18189642281987517, 8.58381425741505311 53.18206992422970814)</t>
  </si>
  <si>
    <t>PF55GwDPzasbvl4B</t>
  </si>
  <si>
    <t>LineString (8.56470053572527945 53.18629028539989889, 8.56474740267825929 53.18637513075059786)</t>
  </si>
  <si>
    <t>LineString (8.56449966437356913 53.18546507345180174, 8.56457465999399936 53.18545976000029896)</t>
  </si>
  <si>
    <t>IDoVawFmLvgdlSIS</t>
  </si>
  <si>
    <t>LineString (8.56759519999999952 53.1822835999999981, 8.56742638070480922 53.18231596821750173)</t>
  </si>
  <si>
    <t>CtajKmPK3+Rd9YKa</t>
  </si>
  <si>
    <t>LineString (8.57777941119326925 53.17770594711630139, 8.57737279999999913 53.17776669999999939, 8.57721970000000056 53.17779409999999984, 8.5769315000000006 53.17783459999999707)</t>
  </si>
  <si>
    <t>LineString (8.57228779999999979 53.18198600000000198, 8.5722407662839597 53.18189368464030053)</t>
  </si>
  <si>
    <t>0.8118600613107664</t>
  </si>
  <si>
    <t>LineString (8.5644196591413202 53.18505763182000123, 8.56453767999592941 53.18504927000019933)</t>
  </si>
  <si>
    <t>0wqCAENRdVsS0NLa</t>
  </si>
  <si>
    <t>LineString (8.57000941264941929 53.18295117525320137, 8.56961824493856028 53.18308596501140073)</t>
  </si>
  <si>
    <t>Iy0B2wFqNU2OBul+</t>
  </si>
  <si>
    <t>LineString (8.56677761736698962 53.18314236945339957, 8.5668186050010906 53.18329496500430054)</t>
  </si>
  <si>
    <t>/dPpfmjqeBpiHqR0</t>
  </si>
  <si>
    <t>LineString (8.57924270478778972 53.18238939941709731, 8.57933110495688922 53.18236227000689809)</t>
  </si>
  <si>
    <t>IYFXZKBR6xHKE+p9</t>
  </si>
  <si>
    <t>LineString (8.57706151196521027 53.17825357882789916, 8.57733859999999915 53.17914650000000165)</t>
  </si>
  <si>
    <t>LineString (8.57442925269250011 53.18438701854110207, 8.57422569999999951 53.18441640000000348, 8.57390700000000017 53.18448790000000059)</t>
  </si>
  <si>
    <t>LineString (8.57962050000000076 53.18288210000000049, 8.57931280000000029 53.18285350000000022, 8.5790787139283502 53.18284324170829791)</t>
  </si>
  <si>
    <t>Ti3xEESWF1IzAVte</t>
  </si>
  <si>
    <t>LineString (8.5708614763397204 53.18124373380390324, 8.57083475004962025 53.18134533002780273)</t>
  </si>
  <si>
    <t>yUllTUfx+ohLwxyI</t>
  </si>
  <si>
    <t>LineString (8.57300972378562953 53.18206916098230153, 8.57301982497780912 53.1820477750229017)</t>
  </si>
  <si>
    <t>30/e9rYB6U+4WsMc</t>
  </si>
  <si>
    <t>LineString (8.57099093153508029 53.1841613965787019, 8.57099089999999997 53.1841614000000007, 8.57081616971946048 53.1841752676848003)</t>
  </si>
  <si>
    <t>LineString (8.5674783935468799 53.18645507018389651, 8.56758160000000046 53.18643180000000115, 8.56788776091709003 53.1863504761114001)</t>
  </si>
  <si>
    <t>LineString (8.57290629999999965 53.18502749999999679, 8.57289644499659964 53.18503303000019855)</t>
  </si>
  <si>
    <t>reROtxqu39jhIjea</t>
  </si>
  <si>
    <t>0.9011925</t>
  </si>
  <si>
    <t>LineString (8.56384538010837915 53.1831047432774966, 8.56386882001297955 53.18317732001700193)</t>
  </si>
  <si>
    <t>V6Z6RYO7+RefrXhr</t>
  </si>
  <si>
    <t>LineString (8.57040056465267952 53.18119997608069838, 8.57030372000913054 53.18156810000539991)</t>
  </si>
  <si>
    <t>6PwBmlgvbriDk4Ct</t>
  </si>
  <si>
    <t>LineString (8.57667699273556039 53.18264939943829717, 8.57655000269359924 53.1826394348708007)</t>
  </si>
  <si>
    <t>0.6384765033634897</t>
  </si>
  <si>
    <t>LineString (8.57108701932613037 53.18209347459740144, 8.57105117508736036 53.18209633918279877)</t>
  </si>
  <si>
    <t>LineString (8.57267421722275991 53.18583004401970271, 8.57265624111090929 53.18566954511570088)</t>
  </si>
  <si>
    <t>LineString (8.56984289999999937 53.18277679999999918, 8.56979645999416029 53.18275497000099961)</t>
  </si>
  <si>
    <t>ZKSWtz3wfwaM/lEh</t>
  </si>
  <si>
    <t>LineString (8.56911933396430925 53.1841794440924005, 8.56890436497963925 53.18416985000479968)</t>
  </si>
  <si>
    <t>LineString (8.57748506298531055 53.18465666149619864, 8.57745258496102991 53.1847112150325998)</t>
  </si>
  <si>
    <t>ETavzGDLEpdrw2D7</t>
  </si>
  <si>
    <t>LineString (8.58807081315547016 53.17921200816179805, 8.5880861451927597 53.17923053011529788)</t>
  </si>
  <si>
    <t>XaB1khJmKf9l1or+</t>
  </si>
  <si>
    <t>LineString (8.57303751829974381 53.17894549211806776, 8.57288390000000078 53.17877289999999846, 8.57286140000000074 53.17871039999999994)</t>
  </si>
  <si>
    <t>LineString (8.57537360000000071 53.18254269999999906, 8.57534826852205967 53.18253946443930147)</t>
  </si>
  <si>
    <t>LineString (8.57516458994290964 53.18620325466550014, 8.57519289999551049 53.18616118500330003)</t>
  </si>
  <si>
    <t>GKqItK27JA0Pt10L</t>
  </si>
  <si>
    <t>uGxI/s3mLp0pbLDj</t>
  </si>
  <si>
    <t>LineString (8.57630441498013951 53.18604711501080118, 8.57630441497991036 53.1860471150107017)</t>
  </si>
  <si>
    <t>MVnz3b38Jy25Gl1f</t>
  </si>
  <si>
    <t>LineString (8.56657530000000023 53.18401060000000058, 8.56648598264188088 53.18400151077779725)</t>
  </si>
  <si>
    <t>LineString (8.56648598264188088 53.18400151077779725, 8.56633474885119028 53.18398612057850272)</t>
  </si>
  <si>
    <t>LineString (8.56945061420134024 53.18569021813240028, 8.5694316734733107 53.18569138448589939)</t>
  </si>
  <si>
    <t>LineString (8.56601738927371059 53.18589175275379688, 8.56602459500762947 53.18594246002570003)</t>
  </si>
  <si>
    <t>M/AJrvvb2iXj2Xox</t>
  </si>
  <si>
    <t>LineString (8.5721372074937694 53.18607081520350022, 8.57212340000000061 53.1862404999999967)</t>
  </si>
  <si>
    <t>RonhIYdQmgN6jrss</t>
  </si>
  <si>
    <t>LineString (8.57784929686537012 53.18520813930660296, 8.57836919999999914 53.18495099999999809, 8.57857259999999933 53.18489660000000185)</t>
  </si>
  <si>
    <t>LineString (8.57846229999999998 53.17713859999999926, 8.57847059999999928 53.17709719999999862, 8.57848150000000054 53.17706720000000331, 8.57849530000000016 53.17702669999999898, 8.57851160000000057 53.17694360000000131, 8.57850660000000076 53.17675320000000028, 8.57846879999999956 53.17654310000000351)</t>
  </si>
  <si>
    <t>LineString (8.56685373583908039 53.18247240394750008, 8.5667655000000007 53.18249990000000338, 8.56668915382307006 53.1825234718575004)</t>
  </si>
  <si>
    <t>LineString (8.57463890000000006 53.18377629999999812, 8.57467019999999991 53.18384729999999649)</t>
  </si>
  <si>
    <t>LineString (8.57816166755267062 53.18280763679489809, 8.57816515999378915 53.18277321502060317)</t>
  </si>
  <si>
    <t>pL0Ym5u36jjdXSTP</t>
  </si>
  <si>
    <t>LineString (8.56913610363180922 53.18361561715960306, 8.56919598497838031 53.18360402000279663)</t>
  </si>
  <si>
    <t>hBY/XzUHLgJLWHzA</t>
  </si>
  <si>
    <t>LineString (8.58439510000000006 53.18132359999999892, 8.58449479999999987 53.18137020000000348)</t>
  </si>
  <si>
    <t>vqCjnMexAGyFOWyV</t>
  </si>
  <si>
    <t>LineString (8.57249768169496029 53.1862524824942966, 8.57212340000000061 53.1862404999999967)</t>
  </si>
  <si>
    <t>LineString (8.57534361206461071 53.18352923807670152, 8.57504142203491071 53.18357834342160118)</t>
  </si>
  <si>
    <t>LineString (8.57716029999999918 53.1835238999999973, 8.5772011999999993 53.18330850000000254)</t>
  </si>
  <si>
    <t>LineString (8.56621880912418021 53.18588142537589647, 8.56611279573527007 53.18588686103179697)</t>
  </si>
  <si>
    <t>7nBpLYF7vjR+YNsX</t>
  </si>
  <si>
    <t>fEUAtA9dhRxbSh/J</t>
  </si>
  <si>
    <t>LineString (8.57214469663404977 53.18199977947180201, 8.5720255059189796 53.18201125624840131)</t>
  </si>
  <si>
    <t>LineString (8.57407609000000015 53.18134887000000077, 8.57407686457135121 53.18144592974866214)</t>
  </si>
  <si>
    <t>ll/ng9Zqev4wRmlQ</t>
  </si>
  <si>
    <t>LineString (8.57275173544961078 53.18191430000739928, 8.57277652000347068 53.18191662000030107)</t>
  </si>
  <si>
    <t>LineString (8.57481579255797044 53.18433727419100165, 8.57483517999624034 53.1843968350040015)</t>
  </si>
  <si>
    <t>uR02bNLjR3NEJOsG</t>
  </si>
  <si>
    <t>LineString (8.56899972236282004 53.18220074661940089, 8.56882310213523013 53.18220491292869667)</t>
  </si>
  <si>
    <t>LineString (8.56456981842226917 53.1837956538244967, 8.56457389999999918 53.1839051999999981)</t>
  </si>
  <si>
    <t>LineString (8.57056730434262981 53.18121580611710186, 8.5708614763397204 53.18124373380390324)</t>
  </si>
  <si>
    <t>LineString (8.56456263261982009 53.18360279156259907, 8.56456355985318041 53.1836276779927033)</t>
  </si>
  <si>
    <t>LineString (8.56546811246439077 53.18591981720410189, 8.56537270029816966 53.18592452754860034)</t>
  </si>
  <si>
    <t>LineString (8.56621336011025925 53.18397376739270044, 8.56612462667301955 53.18396473730749818)</t>
  </si>
  <si>
    <t>LineString (8.56611279573527007 53.18588686103179697, 8.5661054700037802 53.18583531001250009)</t>
  </si>
  <si>
    <t>/K8RYyYe8wpcJoWY</t>
  </si>
  <si>
    <t>LineString (8.56535099999999971 53.18708110000000033, 8.5656403000000001 53.18727119999999786)</t>
  </si>
  <si>
    <t>LineString (8.57869436054902934 53.18187450623199908, 8.57881270000000029 53.18194179999999704, 8.57890519999999945 53.18202019999999663, 8.57892442588707915 53.18203871606309718)</t>
  </si>
  <si>
    <t>LineString (8.58118349999999985 53.18305310000000219, 8.58117550000000051 53.18315919999999863)</t>
  </si>
  <si>
    <t>jtiisFURGV60sx1j</t>
  </si>
  <si>
    <t>LineString (8.57516324267720975 53.18633551986940233, 8.57514346499537972 53.18636491000339817)</t>
  </si>
  <si>
    <t>fE3vN7Fx40w/FUBa</t>
  </si>
  <si>
    <t>LineString (8.56837163340109065 53.18368623550669838, 8.56842209267447963 53.18382982720910235)</t>
  </si>
  <si>
    <t>LineString (8.57832637088912087 53.1848373831985981, 8.57835662995380943 53.18478655506149977)</t>
  </si>
  <si>
    <t>kT7JuIXKPw0CoQmv</t>
  </si>
  <si>
    <t>LineString (8.58471429999999991 53.18128080000000324, 8.58476749999999988 53.18125909999999834, 8.58499989999999968 53.18116440000000011, 8.58545200000000008 53.18098870000000034)</t>
  </si>
  <si>
    <t>LineString (8.5658146110505804 53.18279339049360033, 8.56569403182112943 53.18283060204939972)</t>
  </si>
  <si>
    <t>LineString (8.59088260000000048 53.17961379999999849, 8.59095789999999937 53.17972230000000167)</t>
  </si>
  <si>
    <t>LineString (8.57599445364633972 53.185666942424902, 8.57593429998673962 53.18573825500909891)</t>
  </si>
  <si>
    <t>OmPIHjXhJ2MNqNzN</t>
  </si>
  <si>
    <t>LineString (8.56529053312456057 53.18489115262450184, 8.56543208624120034 53.18489186382689837)</t>
  </si>
  <si>
    <t>LineString (8.57657230795465075 53.18500185386319856, 8.57638992875055983 53.18497184426870206)</t>
  </si>
  <si>
    <t>LineString (8.57504522709838923 53.182500756849997, 8.57502724999208077 53.18255154501110127)</t>
  </si>
  <si>
    <t>nmms90tbI0tOw/Cq</t>
  </si>
  <si>
    <t>LineString (8.57313049999999954 53.1790403999999981, 8.57248876166772789 53.17926207362080504)</t>
  </si>
  <si>
    <t>UqfeS0d7KlaJO3x6</t>
  </si>
  <si>
    <t>LineString (8.56515510894675991 53.18489047205819986, 8.56515621760492074 53.18481088019070313)</t>
  </si>
  <si>
    <t>LineString (8.57259640000000012 53.18523480000000347, 8.57294987279854936 53.1852276148725025)</t>
  </si>
  <si>
    <t>LineString (8.57544524128820029 53.18271150653689716, 8.57544289144225935 53.18283152942679948)</t>
  </si>
  <si>
    <t>LineString (8.57913931271228059 53.18226782378869899, 8.57924270478778972 53.18238939941709731)</t>
  </si>
  <si>
    <t>LineString (8.57501032524496587 53.18145287649929998, 8.57512260000000026 53.18145450000000096)</t>
  </si>
  <si>
    <t>MZOLoHj583QiXnQE</t>
  </si>
  <si>
    <t>LineString (8.57265798198167062 53.18651158121009814, 8.57255189000871987 53.18649872500049725)</t>
  </si>
  <si>
    <t>L5Of5gM+kmFfzMbd</t>
  </si>
  <si>
    <t>gQ8BXMM7WbYByaGP</t>
  </si>
  <si>
    <t>LineString (8.57694885395122064 53.18350860779219857, 8.57693780499793945 53.18356373500459711)</t>
  </si>
  <si>
    <t>mbW9qKvAUnPwGyHN</t>
  </si>
  <si>
    <t>LineString (8.5821140612428195 53.18234418607809744, 8.58209466196631965 53.18233393148209842)</t>
  </si>
  <si>
    <t>LineString (8.57890109955178914 53.18369244264039963, 8.57893840000000019 53.18360979999999927)</t>
  </si>
  <si>
    <t>LineString (8.57888499857694065 53.18036748296839988, 8.57895905997471964 53.18035647500209961)</t>
  </si>
  <si>
    <t>06hcQd7PN3eEH6Ls</t>
  </si>
  <si>
    <t>LineString (8.57140440000000048 53.18319569999999885, 8.57148727266451083 53.18327593446839785)</t>
  </si>
  <si>
    <t>LineString (8.56534029178548018 53.18649993646310037, 8.56550799999999946 53.18648650000000089, 8.56580167365881984 53.18646367358500271)</t>
  </si>
  <si>
    <t>LineString (8.5675164532798096 53.18306258844670253, 8.56752790881182058 53.18306128890139917)</t>
  </si>
  <si>
    <t>0.7790684</t>
  </si>
  <si>
    <t>LineString (8.57497498291672855 53.18145236544679477, 8.57497788047483667 53.18145240734568802)</t>
  </si>
  <si>
    <t>0.1937735702863767</t>
  </si>
  <si>
    <t>LineString (8.58917070000000038 53.17951300000000003, 8.58944800000000086 53.17956680000000347)</t>
  </si>
  <si>
    <t>LineString (8.56411220187752953 53.18409533895749775, 8.56410430000000034 53.18411059999999679, 8.56408549999999913 53.18417970000000139, 8.5640976000000002 53.18422790000000333, 8.5641297999999999 53.18433559999999716, 8.56408530000000034 53.18438890000000185)</t>
  </si>
  <si>
    <t>LineString (8.57120959999999954 53.18301009999999707, 8.57120959999999954 53.18301009999999707, 8.57140440000000048 53.18319569999999885)</t>
  </si>
  <si>
    <t>LineString (8.56281826528141998 53.18358736291030198, 8.56304959999999937 53.18380439999999965, 8.56308632753620991 53.18383495321530319)</t>
  </si>
  <si>
    <t>VPdXu8laynie9Wla</t>
  </si>
  <si>
    <t>LineString (8.57909544417369041 53.18453191174410222, 8.57865349999999971 53.18455260000000351)</t>
  </si>
  <si>
    <t>LineString (8.57182122552294068 53.18407508754390278, 8.5718342850101692 53.18412221001659645)</t>
  </si>
  <si>
    <t>wISNP5BcI3x8wY25</t>
  </si>
  <si>
    <t>LineString (8.56563117927959006 53.1848946529201001, 8.56567186395874991 53.18489533585150042)</t>
  </si>
  <si>
    <t>LineString (8.57003970000000059 53.18561069999999802, 8.56997280000000039 53.18563340000000039, 8.56987359999999931 53.18565639999999917, 8.56983010212981 53.18566195766420179)</t>
  </si>
  <si>
    <t>LineString (8.57240192774487042 53.18327931107909734, 8.57239240000000002 53.1831401000000028)</t>
  </si>
  <si>
    <t>LineString (8.5739953335527499 53.18527050156119884, 8.57395814499630937 53.18535567000419917)</t>
  </si>
  <si>
    <t>RQAl3/v1VKPQB/th</t>
  </si>
  <si>
    <t>LineString (8.57277340000000088 53.18143899999999746, 8.57279920146535623 53.18144015724200813)</t>
  </si>
  <si>
    <t>LineString (8.56417328830906044 53.1844832190847967, 8.56428366499945959 53.18444606500000305)</t>
  </si>
  <si>
    <t>C00Uo/SL1re0yJ/Y</t>
  </si>
  <si>
    <t>LineString (8.56454607652774058 53.18328572278439736, 8.56444766498784915 53.18329194500059742)</t>
  </si>
  <si>
    <t>N5A3uMu45cOsjBdV</t>
  </si>
  <si>
    <t>LineString (8.56702421816074988 53.18219715557739846, 8.5670610000000007 53.18223919999999794, 8.56709979400933008 53.18229524247630025)</t>
  </si>
  <si>
    <t>LineString (8.57944854928052081 53.18521399914150294, 8.57951505000090009 53.18521745500000009)</t>
  </si>
  <si>
    <t>wuHnVliS/p+f75Zy</t>
  </si>
  <si>
    <t>LineString (8.5769522473014792 53.185080436571603, 8.57685835819614972 53.1850586350775032)</t>
  </si>
  <si>
    <t>LineString (8.57687068872218994 53.18572442915979792, 8.57674807001568951 53.18566467000390219)</t>
  </si>
  <si>
    <t>VmdzzLVWwVBf7rXJ</t>
  </si>
  <si>
    <t>LineString (8.56984289999999937 53.18277679999999918, 8.56984289999999937 53.18277679999999918, 8.57000941264941929 53.18295117525320137)</t>
  </si>
  <si>
    <t>LineString (8.56452539105631949 53.18559608976850228, 8.56459666499515038 53.18559104000019744)</t>
  </si>
  <si>
    <t>EW0j1XrK2XIQH3wW</t>
  </si>
  <si>
    <t>ST3A3N6UkIWJhpRf</t>
  </si>
  <si>
    <t>LineString (8.56452539105631949 53.18559608976850228, 8.56454698238152012 53.18570604565110216)</t>
  </si>
  <si>
    <t>LineString (8.57577500170033069 53.18561209306510307, 8.57572618999608061 53.18568299500270058)</t>
  </si>
  <si>
    <t>diSo3HaFF6NDLC4n</t>
  </si>
  <si>
    <t>LineString (8.5778202414982303 53.182783033586702, 8.57782793999689019 53.18274484500550159)</t>
  </si>
  <si>
    <t>QLkIgJzn+VEnhriM</t>
  </si>
  <si>
    <t>LineString (8.57463478824218051 53.18243884927159826, 8.57459067999183056 53.18249537001150173)</t>
  </si>
  <si>
    <t>UU7NWF3KbouYiixN</t>
  </si>
  <si>
    <t>LineString (8.58132613169895997 53.18315930551280246, 8.58117550000000051 53.18315919999999863)</t>
  </si>
  <si>
    <t>LineString (8.56890436497963925 53.18416985000479968, 8.56887554106662996 53.18416856356080302)</t>
  </si>
  <si>
    <t>LineString (8.57405151441371949 53.18454844585600227, 8.57390700000000017 53.18448790000000059)</t>
  </si>
  <si>
    <t>LineString (8.58280910000000041 53.18216290000000157, 8.58307459999999978 53.18199880000000235, 8.5835208999999999 53.18180329999999856, 8.58366746702000682 53.18173840325850676)</t>
  </si>
  <si>
    <t>LineString (8.56843774003790948 53.18221400235550078, 8.56845134001149944 53.18242209001520138)</t>
  </si>
  <si>
    <t>hRboUdH3Yq2mJDmJ</t>
  </si>
  <si>
    <t>LineString (8.57102659999999972 53.18621259999999751, 8.57086259999999989 53.18620920000000041, 8.57069100000000006 53.18621869999999774, 8.57057460000000049 53.18623159999999928)</t>
  </si>
  <si>
    <t>LineString (8.58125261816820029 53.184872848404801, 8.58128122503483048 53.18489305000959888)</t>
  </si>
  <si>
    <t>oGqqG0hbTlaWLlu6</t>
  </si>
  <si>
    <t>LineString (8.57534361206461071 53.18352923807670152, 8.5753146950024508 53.18346502500330075)</t>
  </si>
  <si>
    <t>XAvkXHOAORsF6LEl</t>
  </si>
  <si>
    <t>LineString (8.56537840000000017 53.18390910000000105, 8.56520599907338998 53.18390433283799723)</t>
  </si>
  <si>
    <t>LineString (8.57042663948013939 53.18419992039689959, 8.57042276000468917 53.18415115002429872)</t>
  </si>
  <si>
    <t>TskHe8ide5qaNA60</t>
  </si>
  <si>
    <t>LineString (8.56936199999999992 53.18219220000000291, 8.56899972236282004 53.18220074661940089)</t>
  </si>
  <si>
    <t>w/qiZ+7BAaMHY//X</t>
  </si>
  <si>
    <t>LineString (8.5778202414982303 53.182783033586702, 8.57774279999999933 53.18277739999999909, 8.57760674941141943 53.18275963387719685)</t>
  </si>
  <si>
    <t>LineString (8.57428750017995078 53.18540688740039712, 8.5742517434051102 53.18547226133389927)</t>
  </si>
  <si>
    <t>LineString (8.56888972129750925 53.18506496373009895, 8.5688906384613901 53.18506495032590209)</t>
  </si>
  <si>
    <t>0.06130646</t>
  </si>
  <si>
    <t>LineString (8.57326055613557081 53.18311791244919817, 8.57344900808515042 53.18311309532560216)</t>
  </si>
  <si>
    <t>0.7544995712122822</t>
  </si>
  <si>
    <t>LineString (8.56651360732464973 53.18316945690889952, 8.56658197000072974 53.18339813001699667)</t>
  </si>
  <si>
    <t>6ToqK+hBCjHHyqQw</t>
  </si>
  <si>
    <t>LineString (8.57735379999999914 53.18229079999999698, 8.57746030000000026 53.18224279999999737)</t>
  </si>
  <si>
    <t>LineString (8.57629850000000005 53.18495680000000192, 8.57629420023008038 53.18495604418279754)</t>
  </si>
  <si>
    <t>0.2993773</t>
  </si>
  <si>
    <t>LineString (8.5695422619130408 53.18396371978960246, 8.56954119999999975 53.18395749999999822, 8.56952449999999999 53.18392240000000015, 8.56948079999999912 53.18389379999999989, 8.56947263770539003 53.18387444460950064)</t>
  </si>
  <si>
    <t>LineString (8.56785848983082943 53.18412858826049927, 8.56786681999989064 53.18408979000309955)</t>
  </si>
  <si>
    <t>JdTonTu0EwOpIxok</t>
  </si>
  <si>
    <t>LineString (8.56474740267825929 53.18637513075059786, 8.56475649999999966 53.18639160000000032, 8.56479445992438926 53.18644976325720108)</t>
  </si>
  <si>
    <t>LineString (8.57261587135410075 53.18537173071030111, 8.57259640000000012 53.18523480000000347)</t>
  </si>
  <si>
    <t>LineString (8.56661374932775033 53.18655172020069699, 8.56690297481202023 53.18653598744860034)</t>
  </si>
  <si>
    <t>LineString (8.57099347846205006 53.18298662507879726, 8.57102737998427067 53.18293381500279793)</t>
  </si>
  <si>
    <t>NlDOxEYyuh7lNsJ6</t>
  </si>
  <si>
    <t>LineString (8.56611279573527007 53.18588686103179697, 8.56601738927371059 53.18589175275379688)</t>
  </si>
  <si>
    <t>LineString (8.56853579999999937 53.18415339999999958, 8.56849555102887983 53.18415205079399755)</t>
  </si>
  <si>
    <t>LineString (8.5754105484585903 53.18552977727210163, 8.57546455649904082 53.18554037010230218)</t>
  </si>
  <si>
    <t>LineString (8.5656145303033604 53.18591240746069815, 8.5656219800079807 53.18596483502840044)</t>
  </si>
  <si>
    <t>EUgicCbDnCoeV/LB</t>
  </si>
  <si>
    <t>LineString (8.5790594986639892 53.18526273830399731, 8.57889139527929068 53.18524674429819754)</t>
  </si>
  <si>
    <t>LineString (8.56490939278340946 53.18488923683280234, 8.56490854499961074 53.18495007502129823)</t>
  </si>
  <si>
    <t>oDLwj+I1+YwdDmZz</t>
  </si>
  <si>
    <t>LineString (8.56724936763876954 53.18582077332030167, 8.56724044000428009 53.18576666001209929)</t>
  </si>
  <si>
    <t>Ru9uyP879HI/VdmM</t>
  </si>
  <si>
    <t>LineString (8.56518108031434977 53.18593398728369692, 8.56499024201198011 53.1859434081189022)</t>
  </si>
  <si>
    <t>LineString (8.5675164532798096 53.18306258844670253, 8.56749037500157051 53.18297963500229741)</t>
  </si>
  <si>
    <t>YdmIL52IKzVLjxEP</t>
  </si>
  <si>
    <t>LineString (8.57466267197476917 53.18466891403450347, 8.57463388999044973 53.18472771500999841)</t>
  </si>
  <si>
    <t>GcFdOjuVrWvPq9Ig</t>
  </si>
  <si>
    <t>LineString (8.5650239999999993 53.18389930000000021, 8.56502548499988947 53.18379485502789805)</t>
  </si>
  <si>
    <t>mUVuChB+EeTzoiHu</t>
  </si>
  <si>
    <t>LineString (8.57792592202570958 53.18355407284290237, 8.5778288000000007 53.18356039999999751, 8.5777439227068708 53.18355875605470118)</t>
  </si>
  <si>
    <t>LineString (8.56691821861901914 53.1849882025099987, 8.56707522500055063 53.18490633500000087)</t>
  </si>
  <si>
    <t>Izj907KMOuTz/Kwz</t>
  </si>
  <si>
    <t>LineString (8.57947240000000022 53.18504839999999945, 8.57946333856510002 53.18511131506299705)</t>
  </si>
  <si>
    <t>LineString (8.57094772559696949 53.18367583313830238, 8.57077296198679051 53.18349524915890214)</t>
  </si>
  <si>
    <t>LineString (8.56543208624120034 53.18489186382689837, 8.56543112999947986 53.18496054502099923)</t>
  </si>
  <si>
    <t>s7UApX2VubN7uKVb</t>
  </si>
  <si>
    <t>LineString (8.57554840000000063 53.18174640000000153, 8.57577869000322046 53.18177140000469905)</t>
  </si>
  <si>
    <t>Wb9sVn3iukH2k085</t>
  </si>
  <si>
    <t>LineString (8.57557629205773075 53.18145822000929712, 8.57557480000011019 53.18152390500549842)</t>
  </si>
  <si>
    <t>BMjd5i3EnMgCTfd8</t>
  </si>
  <si>
    <t>LineString (8.57623623748743924 53.1843924614522976, 8.57620404497106925 53.18444792502540253)</t>
  </si>
  <si>
    <t>aEFFAjkuOdBz7Igl</t>
  </si>
  <si>
    <t>LineString (8.5738368440631394 53.18310231394949739, 8.57403009929945981 53.18309681109540321)</t>
  </si>
  <si>
    <t>LineString (8.57544319080951922 53.18627089699059951, 8.57547126999551068 53.18622917000330119)</t>
  </si>
  <si>
    <t>c2uHmyB65lm9u410</t>
  </si>
  <si>
    <t>LineString (8.57350989508394967 53.18523419291570065, 8.57350208499845934 53.18531011000450093)</t>
  </si>
  <si>
    <t>NpNrU6hW6Nyu/CqO</t>
  </si>
  <si>
    <t>LineString (8.56129699999999971 53.18228009999999983, 8.56139480000000042 53.18229410000000001, 8.56144190000000016 53.18230489999999833)</t>
  </si>
  <si>
    <t>LineString (8.57329862785853081 53.18522865661390142, 8.57329957499952044 53.18515763000449681)</t>
  </si>
  <si>
    <t>Rg/Rccrbxmu9vBop</t>
  </si>
  <si>
    <t>LineString (8.57456964033191049 53.1853670046073006, 8.57453517998719938 53.18543495001200228)</t>
  </si>
  <si>
    <t>+3hxngXElvLpfbg5</t>
  </si>
  <si>
    <t>LineString (8.57239087390716037 53.18279305084740116, 8.57229796501277086 53.18278457000069892)</t>
  </si>
  <si>
    <t>t/pddxQPZjU+jBhf</t>
  </si>
  <si>
    <t>LineString (8.57516458994290964 53.18620325466550014, 8.57523993773616056 53.18622154866339713)</t>
  </si>
  <si>
    <t>LineString (8.57650143022291012 53.18582839726809652, 8.57650546449552031 53.18582975311930028)</t>
  </si>
  <si>
    <t>0.3089082</t>
  </si>
  <si>
    <t>LineString (8.57557629205773075 53.18145822000929712, 8.57578168668161034 53.18145990355669994)</t>
  </si>
  <si>
    <t>LineString (8.57792592202570958 53.18355407284290237, 8.5779057950015094 53.1834425900965968)</t>
  </si>
  <si>
    <t>hpN7CjPHbTv/zzn6</t>
  </si>
  <si>
    <t>LineString (8.57870433639448038 53.17986222327319723, 8.57859729978163976 53.17987804001810304)</t>
  </si>
  <si>
    <t>rrETTPFTshIAsJbz</t>
  </si>
  <si>
    <t>LineString (8.57301484999999985 53.18383860000000141, 8.57302608894202045 53.18390888666206706)</t>
  </si>
  <si>
    <t>3kSb6I3gPDk5xBup</t>
  </si>
  <si>
    <t>LineString (8.57826729552870937 53.18349013547199888, 8.57818729999999974 53.18350850000000207, 8.5779858921124994 53.18354601300139706)</t>
  </si>
  <si>
    <t>LineString (8.56790640000000003 53.18413230000000169, 8.56790640000000003 53.18413230000000169, 8.56785848983082943 53.18412858826049927)</t>
  </si>
  <si>
    <t>LineString (8.57611254960304947 53.18492411331369851, 8.57601450113939023 53.18490687804629857)</t>
  </si>
  <si>
    <t>LineString (8.57849679999999992 53.18520920000000274, 8.57857259999999933 53.18489660000000185)</t>
  </si>
  <si>
    <t>LineString (8.57645104186964069 53.18443744884989854, 8.57623623748743924 53.1843924614522976)</t>
  </si>
  <si>
    <t>LineString (8.57555627167021051 53.18256145463450224, 8.57556452998992924 53.18252348002089747)</t>
  </si>
  <si>
    <t>FK1zqpWTeahioO6L</t>
  </si>
  <si>
    <t>LineString (8.57263470000000005 53.18658090000000271, 8.57265798198167062 53.18651158121009814)</t>
  </si>
  <si>
    <t>LineString (8.56899916896398928 53.18571732464150159, 8.56898993500782957 53.18565988002460188)</t>
  </si>
  <si>
    <t>hEebPv34LVHQLFsI</t>
  </si>
  <si>
    <t>LineString (8.56535620000000009 53.18291969999999935, 8.56519383950099922 53.18294838266820079)</t>
  </si>
  <si>
    <t>LineString (8.5676117000000005 53.18007000000000062, 8.56748969999999943 53.17994329999999792)</t>
  </si>
  <si>
    <t>LineString (8.57483288059357918 53.18469897569840299, 8.57486117998791997 53.18464116001189979)</t>
  </si>
  <si>
    <t>KGHavwhqwWWFq9iI</t>
  </si>
  <si>
    <t>LineString (8.57527173405934917 53.18517591188749805, 8.57509993673381921 53.18514486449829803)</t>
  </si>
  <si>
    <t>LineString (8.5790594986639892 53.18526273830399731, 8.57906966999880005 53.18522416500299954)</t>
  </si>
  <si>
    <t>gNPbvm2HITOqdjpD</t>
  </si>
  <si>
    <t>LineString (8.57536697061422082 53.18519312300959712, 8.57527173405934917 53.18517591188749805)</t>
  </si>
  <si>
    <t>LineString (8.56964247893069953 53.18520154177610237, 8.56981382499608912 53.18513979500030331)</t>
  </si>
  <si>
    <t>LxS59MEYuWn75D7W</t>
  </si>
  <si>
    <t>LineString (8.57265798198167062 53.18651158121009814, 8.57266120000000065 53.18650199999999728, 8.5726981999999996 53.1862938000000014, 8.57270439999999923 53.1862591000000009)</t>
  </si>
  <si>
    <t>LineString (8.56657530000000023 53.18401060000000058, 8.5665593609195696 53.18409465839940253)</t>
  </si>
  <si>
    <t>LineString (8.57629058699884972 53.1863366089113967, 8.5763354222319208 53.18628611723350019)</t>
  </si>
  <si>
    <t>LineString (8.56823189894013204 53.18129818135018638, 8.56830334566557994 53.18150155932040235)</t>
  </si>
  <si>
    <t>w85yriDVfvLLb5vR</t>
  </si>
  <si>
    <t>LineString (8.56502127125090951 53.18297443170639838, 8.56499246123047087 53.18297804231490034)</t>
  </si>
  <si>
    <t>LineString (8.5790787139283502 53.18284324170829791, 8.57907311496179048 53.18288934513279997)</t>
  </si>
  <si>
    <t>zn8flSPMyZykOV9Q</t>
  </si>
  <si>
    <t>LineString (8.57282572285474309 53.18144134677390156, 8.57302980000000048 53.18145049999999685, 8.5733593999999993 53.18144970000000171, 8.5734479600932243 53.18144947727152783)</t>
  </si>
  <si>
    <t>LineString (8.56640600000000063 53.18647130000000089, 8.56649829999999923 53.186557999999998, 8.56661374932775033 53.18655172020069699)</t>
  </si>
  <si>
    <t>LineString (8.5743916716683195 53.18236038473939686, 8.57427569999999939 53.18231999999999715, 8.57417636325813959 53.18229322948160132)</t>
  </si>
  <si>
    <t>LineString (8.56783989999999918 53.18225269999999938, 8.56759519999999952 53.1822835999999981)</t>
  </si>
  <si>
    <t>LineString (8.57249818408440944 53.18438513946399837, 8.57259248499797977 53.18438250000040313)</t>
  </si>
  <si>
    <t>ceKnXbWpJM1SGazQ</t>
  </si>
  <si>
    <t>LineString (8.57286140000000074 53.17871039999999994, 8.57285970000000042 53.17865979999999837)</t>
  </si>
  <si>
    <t>LineString (8.57391414507081961 53.18526181914729989, 8.57396929999998925 53.18526640000000327, 8.5739953335527499 53.18527050156119884)</t>
  </si>
  <si>
    <t>LineString (8.56724936763876954 53.18582077332030167, 8.56723380000000034 53.1858216999999982, 8.56720894117196963 53.18582326001310179)</t>
  </si>
  <si>
    <t>LineString (8.57721649269577036 53.18514179508559891, 8.5771786749872696 53.18520056000969731)</t>
  </si>
  <si>
    <t>TjJWf4CedO32lOlR</t>
  </si>
  <si>
    <t>LineString (8.57134365019093991 53.18207296494929892, 8.57135719500909055 53.18213412501660287)</t>
  </si>
  <si>
    <t>1V+DSA8RaFaSkd4j</t>
  </si>
  <si>
    <t>LineString (8.56788776091709003 53.1863504761114001, 8.56785584500154052 53.18630712500370095)</t>
  </si>
  <si>
    <t>9+bjSv5cmVXDtcCh</t>
  </si>
  <si>
    <t>LineString (8.57747395735303009 53.18153088714449694, 8.57756030000000003 53.18154289999999662, 8.57764470000000046 53.1815568999999968)</t>
  </si>
  <si>
    <t>LineString (8.58174349999999997 53.18285180000000167, 8.5818721999999994 53.18278289999999942, 8.58234810000000081 53.18246789999999891)</t>
  </si>
  <si>
    <t>LineString (8.57442409999999988 53.17712070000000324, 8.57483357056129059 53.17754767006189809)</t>
  </si>
  <si>
    <t>LineString (8.56820289817241054 53.1857640676351977, 8.56821072000255946 53.18581181500839961)</t>
  </si>
  <si>
    <t>EtmURXB+ipBcHbMp</t>
  </si>
  <si>
    <t>LineString (8.57624208805587962 53.1826152730551982, 8.57615725022401953 53.18260861575380005)</t>
  </si>
  <si>
    <t>LineString (8.57077296198679051 53.18349524915890214, 8.57041019999999953 53.18312039999999996)</t>
  </si>
  <si>
    <t>LineString (8.56612462667301955 53.18396473730749818, 8.56614240499638058 53.18390170002069794)</t>
  </si>
  <si>
    <t>cguBRlz0TsUDfhDt</t>
  </si>
  <si>
    <t>LineString (8.57241994627806925 53.18478343521169904, 8.57220539999999964 53.18485760000000084)</t>
  </si>
  <si>
    <t>LineString (8.56843774003790948 53.18221400235550078, 8.56841239999999971 53.18221460000000178)</t>
  </si>
  <si>
    <t>LineString (8.57195105061892626 53.181356582375507, 8.57208530180526118 53.18137082119270787)</t>
  </si>
  <si>
    <t>LineString (8.58132197456147061 53.18483080970570143, 8.58137310000510034 53.18483306000150179)</t>
  </si>
  <si>
    <t>4uSftPDWqlVPnm+v</t>
  </si>
  <si>
    <t>LineString (8.57693221081454915 53.18567888197709692, 8.57698500000000053 53.18563979999999702, 8.57706827054325061 53.18559041137429944)</t>
  </si>
  <si>
    <t>LineString (8.57607639940779087 53.18146231859429918, 8.57607503000071958 53.18152263502700094)</t>
  </si>
  <si>
    <t>TkdZY33LMTdkdZFR</t>
  </si>
  <si>
    <t>LineString (8.58384749999999919 53.18111079999999902, 8.58432900000000032 53.18130010000000141, 8.58439510000000006 53.18132359999999892)</t>
  </si>
  <si>
    <t>LineString (8.57831260000000029 53.17899200000000093, 8.57889459405514998 53.17889626342930143)</t>
  </si>
  <si>
    <t>LineString (8.56460070947161967 53.1839043731714014, 8.56457389999999918 53.1839051999999981)</t>
  </si>
  <si>
    <t>LineString (8.5649625849290203 53.18389930005090349, 8.56476520000000008 53.18389930000000021, 8.56460070947161967 53.1839043731714014)</t>
  </si>
  <si>
    <t>LineString (8.56964247893069953 53.18520154177610237, 8.56965287086718064 53.18521194684159781)</t>
  </si>
  <si>
    <t>LineString (8.57510841680458924 53.18618961611910123, 8.57516458994290964 53.18620325466550014)</t>
  </si>
  <si>
    <t>LineString (8.57456964033191049 53.1853670046073006, 8.57473410000000058 53.18539710000000298)</t>
  </si>
  <si>
    <t>LineString (8.56845705742727937 53.18507128629769909, 8.56845940000144068 53.1851291350170996)</t>
  </si>
  <si>
    <t>Ol4oaHr/DMecQKTi</t>
  </si>
  <si>
    <t>LineString (8.56534029178548018 53.18649993646310037, 8.56532354500616044 53.18642452001599708)</t>
  </si>
  <si>
    <t>bleETvq2gt++FEie</t>
  </si>
  <si>
    <t>LineString (8.57745410000000064 53.18273969999999906, 8.57726928054417925 53.1827162785365033)</t>
  </si>
  <si>
    <t>LineString (8.5676244504486192 53.18579844550450275, 8.56745929507463089 53.18580827697199709)</t>
  </si>
  <si>
    <t>LineString (8.57554035766091971 53.18522445723459668, 8.57555861499055005 53.1851880050095005)</t>
  </si>
  <si>
    <t>JeEiyywe0Q7174C/</t>
  </si>
  <si>
    <t>LineString (8.57302989999999987 53.18207259999999792, 8.57300972378562953 53.18206916098230153)</t>
  </si>
  <si>
    <t>LineString (8.57388692725793078 53.18525955858189747, 8.57391414507081961 53.18526181914729989)</t>
  </si>
  <si>
    <t>LineString (8.57367187592575952 53.18380591244849853, 8.57357490000000055 53.18382230000000277)</t>
  </si>
  <si>
    <t>LineString (8.57706827054325061 53.18559041137429944, 8.57713878504213056 53.1855485883563972)</t>
  </si>
  <si>
    <t>LineString (8.56515510894675991 53.18489047205819986, 8.56529044969311038 53.18489115220530294)</t>
  </si>
  <si>
    <t>LineString (8.5779858921124994 53.18354601300139706, 8.57802141000214036 53.18361482501119752)</t>
  </si>
  <si>
    <t>IlUyLaIRekE99Bxl</t>
  </si>
  <si>
    <t>LineString (8.57595762085374957 53.18259295040999746, 8.57581505399966026 53.18258176267229942)</t>
  </si>
  <si>
    <t>LineString (8.56569621896391986 53.1839263216489968, 8.56567070000000008 53.18392419999999987, 8.56546551440204951 53.18391360034109994)</t>
  </si>
  <si>
    <t>LineString (8.56308632753620991 53.18383495321530319, 8.56323513949575954 53.18395874761390019)</t>
  </si>
  <si>
    <t>LineString (8.56652045517870953 53.18437991187470004, 8.56652069999999988 53.18439719999999937, 8.56652843061698022 53.1844728843679988)</t>
  </si>
  <si>
    <t>LineString (8.56875276707610034 53.18220657199510271, 8.56874865000350994 53.18214358502419969)</t>
  </si>
  <si>
    <t>w4KqVletDyr50DrG</t>
  </si>
  <si>
    <t>LineString (8.57649377729664053 53.18610778288989849, 8.57630441498013951 53.18604711501080118)</t>
  </si>
  <si>
    <t>LineString (8.57713878504213056 53.1855485883563972, 8.57703749501697921 53.18548697000620251)</t>
  </si>
  <si>
    <t>jgShoLILR92DcH5F</t>
  </si>
  <si>
    <t>LineString (8.57148727266451083 53.18327593446839785, 8.57159599999999955 53.18338119999999947, 8.57158549999999941 53.18350099999999969, 8.57160440000000001 53.18355780000000266, 8.5716615201585693 53.18362504145719782)</t>
  </si>
  <si>
    <t>LineString (8.56697136270810944 53.18243574890539804, 8.56685373583908039 53.18247240394750008)</t>
  </si>
  <si>
    <t>LineString (8.57497788047483667 53.18145240734568802, 8.57501032524496587 53.18145287649929998)</t>
  </si>
  <si>
    <t>LineString (8.56407206084266015 53.18402838494989737, 8.56399680297396948 53.18405546693030317)</t>
  </si>
  <si>
    <t>LineString (8.56384538010837915 53.1831047432774966, 8.56367095256666033 53.18312507150670143)</t>
  </si>
  <si>
    <t>LineString (8.56308632753620991 53.18383495321530319, 8.56327085997838999 53.18375491000379895)</t>
  </si>
  <si>
    <t>OvetEIkptjMCnXZE</t>
  </si>
  <si>
    <t>LineString (8.57720905723039984 53.18459737095989937, 8.57723986997775079 53.18454561501889799)</t>
  </si>
  <si>
    <t>uFwYauzzurlw79k6</t>
  </si>
  <si>
    <t>LineString (8.57517490000000038 53.17749560000000031, 8.57615919999999932 53.17718390000000284)</t>
  </si>
  <si>
    <t>LineString (8.57020926947797967 53.18214972136029672, 8.57020248501375015 53.18210755000919931)</t>
  </si>
  <si>
    <t>eHgQSQny2xBSFYF5</t>
  </si>
  <si>
    <t>LineString (8.57674400865514919 53.18349434630579964, 8.57673407498993079 53.18355163002379982)</t>
  </si>
  <si>
    <t>P7bFtjOYiK7jBfli</t>
  </si>
  <si>
    <t>LineString (8.57243635677816052 53.18267507105019831, 8.57234551504430087 53.18265732500510268)</t>
  </si>
  <si>
    <t>aJg2R6LpOMBZ23J7</t>
  </si>
  <si>
    <t>LineString (8.57308019992949966 53.18471500712630018, 8.5732438137191096 53.18466356297670217)</t>
  </si>
  <si>
    <t>LineString (8.5694316734733107 53.18569138448589939, 8.56944012000506028 53.18574087501490055)</t>
  </si>
  <si>
    <t>H/q+YqfVoQJgq3Z4</t>
  </si>
  <si>
    <t>LineString (8.56438520000000025 53.18488659999999868, 8.56488063133664035 53.18488909221470351)</t>
  </si>
  <si>
    <t>LineString (8.56654735876382034 53.1849101164074014, 8.56670249999999989 53.18491449999999787, 8.56672630438342964 53.1849171245915997)</t>
  </si>
  <si>
    <t>LineString (8.56672630438342964 53.1849171245915997, 8.56674480499970947 53.18485658000209781)</t>
  </si>
  <si>
    <t>89X25dr+0Sq9N9mu</t>
  </si>
  <si>
    <t>LineString (8.57607639940779087 53.18146231859429918, 8.57630072821621958 53.18146415637870206)</t>
  </si>
  <si>
    <t>LineString (8.56949769999999944 53.18218739999999656, 8.56936199999999992 53.18219220000000291)</t>
  </si>
  <si>
    <t>LineString (8.56817546411511977 53.18312798827579968, 8.56803223499331068 53.18314615000050338)</t>
  </si>
  <si>
    <t>qSxQGRJhe8PjOqPF</t>
  </si>
  <si>
    <t>LineString (8.57021029999999939 53.17880749999999779, 8.57033939999999994 53.17871879999999862, 8.57157459999999993 53.17829319999999882)</t>
  </si>
  <si>
    <t>LineString (8.57247734628833946 53.18377532877860148, 8.57247350181381051 53.18374173733270283)</t>
  </si>
  <si>
    <t>LineString (8.57494415214761929 53.18311348617250189, 8.57525292035506936 53.18312136691960035)</t>
  </si>
  <si>
    <t>LineString (8.56686074055843072 53.18584511074830345, 8.56685124000503961 53.18579048501519679)</t>
  </si>
  <si>
    <t>v0OxTW0IxtwnPn0m</t>
  </si>
  <si>
    <t>LineString (8.57021188866730022 53.18555055850949742, 8.57018918004022012 53.1855271000207992)</t>
  </si>
  <si>
    <t>QJ61R81j3as5c8zt</t>
  </si>
  <si>
    <t>LineString (8.5790787139283502 53.18284324170829791, 8.57880566342529072 53.1828312753014032)</t>
  </si>
  <si>
    <t>LineString (8.56819591238144085 53.18318617946049898, 8.5680521799932805 53.18320440500050239)</t>
  </si>
  <si>
    <t>5YRjiznYlcp0enIJ</t>
  </si>
  <si>
    <t>LineString (8.57239240000000002 53.1831401000000028, 8.57257961099968924 53.1831353159672986)</t>
  </si>
  <si>
    <t>LineString (8.5665316081114895 53.18450399263259953, 8.56654310000000052 53.18461649999999707, 8.56654086400842019 53.18480945348309774)</t>
  </si>
  <si>
    <t>LineString (8.57258249999999933 53.18513269999999693, 8.57238959999999928 53.18514040000000165, 8.57231389999999926 53.18513440000000259, 8.57227687901304058 53.18512576770349654)</t>
  </si>
  <si>
    <t>LineString (8.56651360732464973 53.18316945690889952, 8.56665040000000033 53.18315470000000289)</t>
  </si>
  <si>
    <t>LineString (8.57344404478694067 53.18523174856849778, 8.57350989508394967 53.18523419291570065)</t>
  </si>
  <si>
    <t>LineString (8.57249416280792964 53.18181282822180123, 8.5724651999999999 53.18197349999999801)</t>
  </si>
  <si>
    <t>LineString (8.57110549999999982 53.18126689999999712, 8.57146852270991921 53.18130540497529779)</t>
  </si>
  <si>
    <t>LineString (8.57483357056129059 53.17754767006189809, 8.57507470000000005 53.17779910000000143)</t>
  </si>
  <si>
    <t>LineString (8.56579771524589084 53.18393476000319708, 8.56577494999726063 53.18403356501089974)</t>
  </si>
  <si>
    <t>M++vj5bARJzkOCTg</t>
  </si>
  <si>
    <t>LineString (8.57491851441080044 53.18248457154410147, 8.57492757999328958 53.18245896000949813)</t>
  </si>
  <si>
    <t>LineString (8.57403148573090057 53.18226307902269667, 8.57397183340120961 53.18225173477760137)</t>
  </si>
  <si>
    <t>LineString (8.57760674941141943 53.18275963387719685, 8.5776202649820501 53.18272228502419807)</t>
  </si>
  <si>
    <t>P0MIa71LakIiEZYT</t>
  </si>
  <si>
    <t>LineString (8.57418013978047 53.18596423018939845, 8.57442493516595938 53.18602366751110111)</t>
  </si>
  <si>
    <t>LineString (8.57425508465670916 53.1830958960819018, 8.57425259999264 53.18313101503750318)</t>
  </si>
  <si>
    <t>YWZz0KEgu0lFcsTP</t>
  </si>
  <si>
    <t>LineString (8.57238257407949966 53.18558464419719911, 8.57264890000000079 53.18560399999999788)</t>
  </si>
  <si>
    <t>LineString (8.57483441594991014 53.18518109751740042, 8.57476541500905043 53.18516953500090239)</t>
  </si>
  <si>
    <t>ivLVwsTFdxrh1IaI</t>
  </si>
  <si>
    <t>LineString (8.56932465148605971 53.18505860645900185, 8.56932691500145083 53.18511447501730061)</t>
  </si>
  <si>
    <t>qAnh9oKYDXE3lWt7</t>
  </si>
  <si>
    <t>LineString (8.57399400000000078 53.18155227999999823, 8.57399315661816175 53.18144659776793048)</t>
  </si>
  <si>
    <t>QNGTsfz+jwDbPPCM</t>
  </si>
  <si>
    <t>LineString (8.57866930415418949 53.18338166038510195, 8.57839899999999922 53.18345990000000256, 8.57832245718208064 53.18347747200210307)</t>
  </si>
  <si>
    <t>LineString (8.57257189959990029 53.18676787402009865, 8.57246360003333052 53.18675475000240027)</t>
  </si>
  <si>
    <t>hhclgArmxfFAlU9+</t>
  </si>
  <si>
    <t>LineString (8.57599909555423068 53.18434279524719699, 8.5757417177127806 53.18428889023810058)</t>
  </si>
  <si>
    <t>LineString (8.5741031999999997 53.18457010000000196, 8.5741031999999997 53.18457010000000196, 8.57405151441371949 53.18454844585600227)</t>
  </si>
  <si>
    <t>LineString (8.57608604646783057 53.18345967224630044, 8.57587730000000015 53.18345850000000041)</t>
  </si>
  <si>
    <t>LineString (8.56479445992438926 53.18644976325720108, 8.5649000699861908 53.18642489500150106)</t>
  </si>
  <si>
    <t>1UkYQS9hn+5nn4pX</t>
  </si>
  <si>
    <t>LineString (8.56922966786012985 53.18570382362430138, 8.5692283712136792 53.18570390346830123)</t>
  </si>
  <si>
    <t>0.08709957</t>
  </si>
  <si>
    <t>LineString (8.58110214915098979 53.18463028262060277, 8.58100089999999938 53.18457080000000303, 8.58097449999999995 53.1845167000000032)</t>
  </si>
  <si>
    <t>LineString (8.56570655927593982 53.18392718134190034, 8.56569621896391986 53.1839263216489968)</t>
  </si>
  <si>
    <t>0.69758373</t>
  </si>
  <si>
    <t>LineString (8.56842209267447963 53.18382982720910235, 8.56852021498825955 53.18381738500080047)</t>
  </si>
  <si>
    <t>ZDL2fL0RnHFKjeW8</t>
  </si>
  <si>
    <t>LineString (8.56579771524589084 53.18393476000319708, 8.56570655927593982 53.18392718134190034)</t>
  </si>
  <si>
    <t>LineString (8.56826057133475061 53.18337018330060317, 8.56830224342031066 53.18348877119080242)</t>
  </si>
  <si>
    <t>LineString (8.56820289817241054 53.1857640676351977, 8.56808861465905025 53.18577082245970189)</t>
  </si>
  <si>
    <t>LineString (8.57108404741078012 53.18381669381550125, 8.57097697497911071 53.18385408500370204)</t>
  </si>
  <si>
    <t>PECnh75Ao6wx7iQQ</t>
  </si>
  <si>
    <t>LineString (8.57608604646783057 53.18345967224630044, 8.57608720999889051 53.18338489500290223)</t>
  </si>
  <si>
    <t>Msjof1rygi4MrUY+</t>
  </si>
  <si>
    <t>LineString (8.5720393700000006 53.18052386000000098, 8.57195105061892626 53.181356582375507)</t>
  </si>
  <si>
    <t>ToakTWuWkZKk5zaK</t>
  </si>
  <si>
    <t>LineString (8.5644196591413202 53.18505763182000123, 8.56444396318816992 53.18518140554459706)</t>
  </si>
  <si>
    <t>LineString (8.57718463392330044 53.18208579235560052, 8.57732917674135997 53.18226095989690094)</t>
  </si>
  <si>
    <t>LineString (8.56567186395874991 53.18489533585150042, 8.56581379665031939 53.18489771821929679)</t>
  </si>
  <si>
    <t>LineString (8.56281826528141998 53.18358736291030198, 8.56307910497464064 53.18348704000170102)</t>
  </si>
  <si>
    <t>V049BqIinqwYzxRM</t>
  </si>
  <si>
    <t>LineString (8.57415340000000015 53.18309330000000301, 8.57416898727811017 53.18302583501049696)</t>
  </si>
  <si>
    <t>LineString (8.56177459999999968 53.1830477999999971, 8.56182979999999993 53.18311609999999945, 8.5619455999999996 53.18324690000000032)</t>
  </si>
  <si>
    <t>LineString (8.57894950000000023 53.18052409999999952, 8.57888499857694065 53.18036748296839988)</t>
  </si>
  <si>
    <t>LineString (8.5774232147568803 53.18541294122709928, 8.57734154002216087 53.18535014500889702)</t>
  </si>
  <si>
    <t>D74VctNCDu8T9qKD</t>
  </si>
  <si>
    <t>LineString (8.57932102449836087 53.18248149268939784, 8.57941075495837069 53.18245395500660067)</t>
  </si>
  <si>
    <t>L9GLYv6RGArs9JHG</t>
  </si>
  <si>
    <t>LineString (8.57214690617021979 53.18487782556969989, 8.57197400087913941 53.18493761121980157)</t>
  </si>
  <si>
    <t>LineString (8.57514662484313028 53.18251370851370297, 8.57514630098586927 53.18251366714719808)</t>
  </si>
  <si>
    <t>0.022126472</t>
  </si>
  <si>
    <t>LineString (8.57865349999999971 53.18455260000000351, 8.57874709999999929 53.18416009999999972)</t>
  </si>
  <si>
    <t>LineString (8.56887554106662996 53.18416856356080302, 8.5688513199991192 53.18436438500489771)</t>
  </si>
  <si>
    <t>6h3Xf0sfbmei3BT9</t>
  </si>
  <si>
    <t>LineString (8.5692283712136792 53.18570390346830123, 8.56919270000000033 53.18570609999999732, 8.56899916896398928 53.18571732464150159)</t>
  </si>
  <si>
    <t>LineString (8.56630130120126942 53.18587719566890115, 8.56621880912418021 53.18588142537589647)</t>
  </si>
  <si>
    <t>LineString (8.57408829999999966 53.17930690000000027, 8.57607959999999991 53.1792086000000026)</t>
  </si>
  <si>
    <t>d1IrM6I2jh+7P0j1</t>
  </si>
  <si>
    <t>LineString (8.56835475548400005 53.1836382058843995, 8.56837163340109065 53.18368623550669838)</t>
  </si>
  <si>
    <t>LineString (8.57675975572248994 53.18265589355230105, 8.57667699273556039 53.18264939943829717)</t>
  </si>
  <si>
    <t>LineString (8.57162836101909953 53.18409437416730157, 8.57164194502109034 53.18414339003520297)</t>
  </si>
  <si>
    <t>XlI/PrkRw+g3W3M6</t>
  </si>
  <si>
    <t>LineString (8.57239087390716037 53.18279305084740116, 8.57240700000000011 53.18272929999999832, 8.57241004019095953 53.18272368405109773)</t>
  </si>
  <si>
    <t>LineString (8.57607959999999991 53.1792086000000026, 8.57733859999999915 53.17914650000000165)</t>
  </si>
  <si>
    <t>LineString (8.57408829999999966 53.17930690000000027, 8.57248876169445317 53.17927767686838081)</t>
  </si>
  <si>
    <t>FXcZEYBfGEBOB0s6</t>
  </si>
  <si>
    <t>LineString (8.57003970000000059 53.18561069999999802, 8.57010020000000061 53.18567159999999916, 8.57050219999999996 53.18608929999999901, 8.57057460000000049 53.18623159999999928)</t>
  </si>
  <si>
    <t>LineString (8.56771419413136925 53.18411740913489894, 8.56758083130083925 53.18410707685880112)</t>
  </si>
  <si>
    <t>LineString (8.56621880912418021 53.18588142537589647, 8.56624158000185076 53.18604166000510247)</t>
  </si>
  <si>
    <t>9+bWRbJ2KFz5iN1e</t>
  </si>
  <si>
    <t>LineString (8.57462083000000064 53.18153628999999682, 8.57462211733676405 53.18144726298616831)</t>
  </si>
  <si>
    <t>Ion2eVwRxPoCsyKl</t>
  </si>
  <si>
    <t>LineString (8.5665593609195696 53.18409465839940253, 8.56647162000199991 53.18408865500020255)</t>
  </si>
  <si>
    <t>zzx91h26NyyZS7hB</t>
  </si>
  <si>
    <t>LineString (8.56449966437356913 53.18546507345180174, 8.56452539105631949 53.18559608976850228)</t>
  </si>
  <si>
    <t>LineString (8.57901640000000043 53.17747169999999812, 8.57907070000000083 53.17756589999999761, 8.57957460000000083 53.17878439999999785)</t>
  </si>
  <si>
    <t>LineString (8.57105117508736036 53.18209633918279877, 8.57106623000479928 53.18216432000770055)</t>
  </si>
  <si>
    <t>AK8rWy0akbylODYH</t>
  </si>
  <si>
    <t>LineString (8.56818866068944018 53.18316554278810315, 8.56819591238144085 53.18318617946049898)</t>
  </si>
  <si>
    <t>LineString (8.57303396480540059 53.18671953810670061, 8.57308117472149966 53.18667330014420003)</t>
  </si>
  <si>
    <t>wdEgS33Fj9gkdzNb</t>
  </si>
  <si>
    <t>LineString (8.57504142203491071 53.18357834342160118, 8.57507755003902972 53.18365857004830133)</t>
  </si>
  <si>
    <t>Txu4TjxdlU1APF/y</t>
  </si>
  <si>
    <t>LineString (8.57449503970451943 53.18310202196050085, 8.57468446937959072 53.18310685762030232)</t>
  </si>
  <si>
    <t>LineString (8.57359924000000007 53.18126089999999806, 8.57362821470661984 53.1814490239314992)</t>
  </si>
  <si>
    <t>DtehJqtu3iotJ1ST</t>
  </si>
  <si>
    <t>LineString (8.5653807142118108 53.18306662705749943, 8.56537987762354014 53.18305136607450123)</t>
  </si>
  <si>
    <t>LineString (8.56817546411511977 53.18312798827579968, 8.56818866068944018 53.18316554278810315)</t>
  </si>
  <si>
    <t>LineString (8.58971760000000017 53.18022359999999793, 8.58970590000000023 53.18026220000000137, 8.58964210000000072 53.18046050000000236)</t>
  </si>
  <si>
    <t>LineString (8.5779595999999998 53.18084029999999984, 8.5777277999999999 53.18032780000000059)</t>
  </si>
  <si>
    <t>LineString (8.56385260000000059 53.18417300000000125, 8.56376829999999956 53.18418210000000101, 8.56368729999999978 53.18420100000000161, 8.56357659999999932 53.18424279999999982)</t>
  </si>
  <si>
    <t>LineString (8.5660510378226693 53.18490169998020178, 8.56604830499733083 53.18496045502109837)</t>
  </si>
  <si>
    <t>5oVwPbn6wpPc1JjP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</si>
</sst>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kW&quot;"/>
  </numFmts>
  <fonts count="4" x14ac:knownFonts="1">
    <font>
      <sz val="11"/>
      <color indexed="8"/>
      <name val="Calibri"/>
      <family val="2"/>
      <scheme val="minor"/>
    </font>
    <font>
      <b/>
      <sz val="11"/>
      <name val="Calibri"/>
    </font>
    <font>
      <sz val="9"/>
      <color indexed="81"/>
      <name val="Segoe UI"/>
      <charset val="1"/>
    </font>
    <font>
      <b/>
      <sz val="9"/>
      <color indexed="81"/>
      <name val="Segoe UI"/>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applyAlignment="1">
      <alignment horizontal="right"/>
    </xf>
    <xf numFmtId="164" fontId="0" fillId="0" borderId="0" xfId="0" applyNumberFormat="1" applyAlignment="1">
      <alignment horizontal="right"/>
    </xf>
    <xf numFmtId="2" fontId="0" fillId="0" borderId="0" xfId="0" applyNumberFormat="1"/>
    <xf numFmtId="3" fontId="0" fillId="0" borderId="0" xfId="0" applyNumberFormat="1"/>
    <xf numFmtId="1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6"/>
  <sheetViews>
    <sheetView workbookViewId="0">
      <selection activeCell="F1" sqref="F1"/>
    </sheetView>
  </sheetViews>
  <sheetFormatPr baseColWidth="10" defaultColWidth="8.88671875" defaultRowHeight="14.4" x14ac:dyDescent="0.3"/>
  <cols>
    <col min="1" max="1" width="20.6640625" bestFit="1" customWidth="1"/>
    <col min="2" max="2" width="9.6640625" bestFit="1" customWidth="1"/>
    <col min="3" max="3" width="8.5546875" bestFit="1" customWidth="1"/>
    <col min="4" max="4" width="6.44140625" bestFit="1" customWidth="1"/>
    <col min="5" max="5" width="6" bestFit="1" customWidth="1"/>
    <col min="6" max="6" width="20.21875" bestFit="1" customWidth="1"/>
    <col min="7" max="7" width="17.21875" bestFit="1" customWidth="1"/>
    <col min="8" max="8" width="13.88671875" bestFit="1" customWidth="1"/>
    <col min="9" max="9" width="10.6640625" bestFit="1" customWidth="1"/>
    <col min="10" max="10" width="19.88671875" bestFit="1" customWidth="1"/>
    <col min="11" max="11" width="13.6640625" bestFit="1" customWidth="1"/>
    <col min="12" max="12" width="15.77734375" bestFit="1" customWidth="1"/>
    <col min="13" max="13" width="16.109375" bestFit="1" customWidth="1"/>
    <col min="14" max="14" width="25.77734375" bestFit="1" customWidth="1"/>
    <col min="15" max="15" width="22.21875" bestFit="1" customWidth="1"/>
    <col min="16" max="16" width="22.44140625" bestFit="1"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D2">
        <v>3</v>
      </c>
      <c r="F2">
        <v>100161.88</v>
      </c>
      <c r="G2">
        <v>71.550340000000006</v>
      </c>
      <c r="H2" t="s">
        <v>18</v>
      </c>
      <c r="I2" t="s">
        <v>19</v>
      </c>
      <c r="J2" t="s">
        <v>20</v>
      </c>
      <c r="K2">
        <v>5058.094000000001</v>
      </c>
      <c r="L2">
        <v>120424.19011712483</v>
      </c>
      <c r="M2">
        <v>202323.76000000013</v>
      </c>
      <c r="N2">
        <v>0</v>
      </c>
      <c r="O2">
        <v>0</v>
      </c>
      <c r="P2">
        <v>0</v>
      </c>
    </row>
    <row r="3" spans="1:16" x14ac:dyDescent="0.3">
      <c r="A3" t="s">
        <v>21</v>
      </c>
      <c r="B3" t="s">
        <v>17</v>
      </c>
      <c r="D3">
        <v>3</v>
      </c>
      <c r="F3">
        <v>18174.43</v>
      </c>
      <c r="G3">
        <v>30.859970000000001</v>
      </c>
      <c r="H3" t="s">
        <v>22</v>
      </c>
      <c r="I3" t="s">
        <v>19</v>
      </c>
      <c r="J3" t="s">
        <v>20</v>
      </c>
      <c r="K3">
        <v>958.72150000000011</v>
      </c>
      <c r="L3">
        <v>22825.447725047234</v>
      </c>
      <c r="M3">
        <v>38348.859999999993</v>
      </c>
      <c r="N3">
        <v>0</v>
      </c>
      <c r="O3">
        <v>0</v>
      </c>
      <c r="P3">
        <v>0</v>
      </c>
    </row>
    <row r="4" spans="1:16" x14ac:dyDescent="0.3">
      <c r="A4" t="s">
        <v>23</v>
      </c>
      <c r="B4" t="s">
        <v>17</v>
      </c>
      <c r="D4">
        <v>3</v>
      </c>
      <c r="F4">
        <v>12156.328</v>
      </c>
      <c r="G4">
        <v>27.873186</v>
      </c>
      <c r="H4" t="s">
        <v>22</v>
      </c>
      <c r="I4" t="s">
        <v>19</v>
      </c>
      <c r="J4" t="s">
        <v>20</v>
      </c>
      <c r="K4">
        <v>657.81640000000004</v>
      </c>
      <c r="L4">
        <v>15661.434369500173</v>
      </c>
      <c r="M4">
        <v>26312.655999999992</v>
      </c>
      <c r="N4">
        <v>0</v>
      </c>
      <c r="O4">
        <v>0</v>
      </c>
      <c r="P4">
        <v>0</v>
      </c>
    </row>
    <row r="5" spans="1:16" x14ac:dyDescent="0.3">
      <c r="A5" t="s">
        <v>24</v>
      </c>
      <c r="B5" t="s">
        <v>17</v>
      </c>
      <c r="D5">
        <v>3</v>
      </c>
      <c r="F5">
        <v>15681.727999999999</v>
      </c>
      <c r="G5">
        <v>29.62284</v>
      </c>
      <c r="H5" t="s">
        <v>22</v>
      </c>
      <c r="I5" t="s">
        <v>19</v>
      </c>
      <c r="J5" t="s">
        <v>20</v>
      </c>
      <c r="K5">
        <v>834.08640000000003</v>
      </c>
      <c r="L5">
        <v>19858.10845107034</v>
      </c>
      <c r="M5">
        <v>33363.455999999998</v>
      </c>
      <c r="N5">
        <v>0</v>
      </c>
      <c r="O5">
        <v>0</v>
      </c>
      <c r="P5">
        <v>0</v>
      </c>
    </row>
    <row r="6" spans="1:16" x14ac:dyDescent="0.3">
      <c r="A6" t="s">
        <v>25</v>
      </c>
      <c r="B6" t="s">
        <v>17</v>
      </c>
      <c r="D6">
        <v>3</v>
      </c>
      <c r="F6">
        <v>13005.376</v>
      </c>
      <c r="G6">
        <v>28.294568999999999</v>
      </c>
      <c r="H6" t="s">
        <v>22</v>
      </c>
      <c r="I6" t="s">
        <v>19</v>
      </c>
      <c r="J6" t="s">
        <v>20</v>
      </c>
      <c r="K6">
        <v>700.26880000000006</v>
      </c>
      <c r="L6">
        <v>16672.150241630708</v>
      </c>
      <c r="M6">
        <v>28010.752000000026</v>
      </c>
      <c r="N6">
        <v>0</v>
      </c>
      <c r="O6">
        <v>0</v>
      </c>
      <c r="P6">
        <v>0</v>
      </c>
    </row>
    <row r="7" spans="1:16" x14ac:dyDescent="0.3">
      <c r="A7" t="s">
        <v>26</v>
      </c>
      <c r="B7" t="s">
        <v>17</v>
      </c>
      <c r="D7">
        <v>3</v>
      </c>
      <c r="F7">
        <v>22357.58</v>
      </c>
      <c r="G7">
        <v>32.936065999999997</v>
      </c>
      <c r="H7" t="s">
        <v>22</v>
      </c>
      <c r="I7" t="s">
        <v>19</v>
      </c>
      <c r="J7" t="s">
        <v>20</v>
      </c>
      <c r="K7">
        <v>1167.8790000000001</v>
      </c>
      <c r="L7">
        <v>27805.114481818167</v>
      </c>
      <c r="M7">
        <v>46715.160000000025</v>
      </c>
      <c r="N7">
        <v>0</v>
      </c>
      <c r="O7">
        <v>0</v>
      </c>
      <c r="P7">
        <v>0</v>
      </c>
    </row>
    <row r="8" spans="1:16" x14ac:dyDescent="0.3">
      <c r="A8" t="s">
        <v>27</v>
      </c>
      <c r="B8" t="s">
        <v>17</v>
      </c>
      <c r="D8">
        <v>3</v>
      </c>
      <c r="F8">
        <v>18037.851999999999</v>
      </c>
      <c r="G8">
        <v>30.792186999999998</v>
      </c>
      <c r="H8" t="s">
        <v>22</v>
      </c>
      <c r="I8" t="s">
        <v>19</v>
      </c>
      <c r="J8" t="s">
        <v>20</v>
      </c>
      <c r="K8">
        <v>951.89260000000002</v>
      </c>
      <c r="L8">
        <v>22662.863804722536</v>
      </c>
      <c r="M8">
        <v>38075.703999999976</v>
      </c>
      <c r="N8">
        <v>0</v>
      </c>
      <c r="O8">
        <v>0</v>
      </c>
      <c r="P8">
        <v>0</v>
      </c>
    </row>
    <row r="9" spans="1:16" x14ac:dyDescent="0.3">
      <c r="A9" t="s">
        <v>28</v>
      </c>
      <c r="B9" t="s">
        <v>17</v>
      </c>
      <c r="D9">
        <v>3</v>
      </c>
      <c r="F9">
        <v>16127.227999999999</v>
      </c>
      <c r="G9">
        <v>29.843942999999999</v>
      </c>
      <c r="H9" t="s">
        <v>22</v>
      </c>
      <c r="I9" t="s">
        <v>19</v>
      </c>
      <c r="J9" t="s">
        <v>20</v>
      </c>
      <c r="K9">
        <v>856.3614</v>
      </c>
      <c r="L9">
        <v>20388.436443167549</v>
      </c>
      <c r="M9">
        <v>34254.456000000027</v>
      </c>
      <c r="N9">
        <v>0</v>
      </c>
      <c r="O9">
        <v>0</v>
      </c>
      <c r="P9">
        <v>0</v>
      </c>
    </row>
    <row r="10" spans="1:16" x14ac:dyDescent="0.3">
      <c r="A10" t="s">
        <v>29</v>
      </c>
      <c r="B10" t="s">
        <v>17</v>
      </c>
      <c r="D10">
        <v>3</v>
      </c>
      <c r="F10">
        <v>8326.6610000000001</v>
      </c>
      <c r="G10">
        <v>25.972522999999999</v>
      </c>
      <c r="H10" t="s">
        <v>18</v>
      </c>
      <c r="I10" t="s">
        <v>19</v>
      </c>
      <c r="J10" t="s">
        <v>20</v>
      </c>
      <c r="K10">
        <v>466.33305000000001</v>
      </c>
      <c r="L10">
        <v>11102.557578229793</v>
      </c>
      <c r="M10">
        <v>18653.321999999993</v>
      </c>
      <c r="N10">
        <v>0</v>
      </c>
      <c r="O10">
        <v>0</v>
      </c>
      <c r="P10">
        <v>0</v>
      </c>
    </row>
    <row r="11" spans="1:16" x14ac:dyDescent="0.3">
      <c r="A11" t="s">
        <v>30</v>
      </c>
      <c r="B11" t="s">
        <v>17</v>
      </c>
      <c r="D11">
        <v>3</v>
      </c>
      <c r="F11">
        <v>15541.3</v>
      </c>
      <c r="G11">
        <v>29.553146000000002</v>
      </c>
      <c r="H11" t="s">
        <v>22</v>
      </c>
      <c r="I11" t="s">
        <v>19</v>
      </c>
      <c r="J11" t="s">
        <v>20</v>
      </c>
      <c r="K11">
        <v>827.06500000000005</v>
      </c>
      <c r="L11">
        <v>19690.941449332458</v>
      </c>
      <c r="M11">
        <v>33082.599999999984</v>
      </c>
      <c r="N11">
        <v>0</v>
      </c>
      <c r="O11">
        <v>0</v>
      </c>
      <c r="P11">
        <v>0</v>
      </c>
    </row>
    <row r="12" spans="1:16" x14ac:dyDescent="0.3">
      <c r="A12" t="s">
        <v>31</v>
      </c>
      <c r="B12" t="s">
        <v>17</v>
      </c>
      <c r="D12">
        <v>3</v>
      </c>
      <c r="F12">
        <v>15586.425999999999</v>
      </c>
      <c r="G12">
        <v>29.575541999999999</v>
      </c>
      <c r="H12" t="s">
        <v>22</v>
      </c>
      <c r="I12" t="s">
        <v>19</v>
      </c>
      <c r="J12" t="s">
        <v>20</v>
      </c>
      <c r="K12">
        <v>829.32130000000006</v>
      </c>
      <c r="L12">
        <v>19744.659925138028</v>
      </c>
      <c r="M12">
        <v>33172.851999999992</v>
      </c>
      <c r="N12">
        <v>0</v>
      </c>
      <c r="O12">
        <v>0</v>
      </c>
      <c r="P12">
        <v>0</v>
      </c>
    </row>
    <row r="13" spans="1:16" x14ac:dyDescent="0.3">
      <c r="A13" t="s">
        <v>32</v>
      </c>
      <c r="B13" t="s">
        <v>17</v>
      </c>
      <c r="D13">
        <v>3</v>
      </c>
      <c r="F13">
        <v>14896.244000000001</v>
      </c>
      <c r="G13">
        <v>29.233006</v>
      </c>
      <c r="H13" t="s">
        <v>22</v>
      </c>
      <c r="I13" t="s">
        <v>19</v>
      </c>
      <c r="J13" t="s">
        <v>20</v>
      </c>
      <c r="K13">
        <v>794.81220000000008</v>
      </c>
      <c r="L13">
        <v>18923.059848276887</v>
      </c>
      <c r="M13">
        <v>31792.488000000008</v>
      </c>
      <c r="N13">
        <v>0</v>
      </c>
      <c r="O13">
        <v>0</v>
      </c>
      <c r="P13">
        <v>0</v>
      </c>
    </row>
    <row r="14" spans="1:16" x14ac:dyDescent="0.3">
      <c r="A14" t="s">
        <v>33</v>
      </c>
      <c r="B14" t="s">
        <v>17</v>
      </c>
      <c r="D14">
        <v>3</v>
      </c>
      <c r="F14">
        <v>38702.311999999998</v>
      </c>
      <c r="G14">
        <v>41.047960000000003</v>
      </c>
      <c r="H14" t="s">
        <v>22</v>
      </c>
      <c r="I14" t="s">
        <v>19</v>
      </c>
      <c r="J14" t="s">
        <v>20</v>
      </c>
      <c r="K14">
        <v>1985.1156000000001</v>
      </c>
      <c r="L14">
        <v>47262.059269533187</v>
      </c>
      <c r="M14">
        <v>79404.623999999996</v>
      </c>
      <c r="N14">
        <v>0</v>
      </c>
      <c r="O14">
        <v>0</v>
      </c>
      <c r="P14">
        <v>0</v>
      </c>
    </row>
    <row r="15" spans="1:16" x14ac:dyDescent="0.3">
      <c r="A15" t="s">
        <v>34</v>
      </c>
      <c r="B15" t="s">
        <v>17</v>
      </c>
      <c r="D15">
        <v>3</v>
      </c>
      <c r="F15">
        <v>12178.254000000001</v>
      </c>
      <c r="G15">
        <v>27.884067999999999</v>
      </c>
      <c r="H15" t="s">
        <v>22</v>
      </c>
      <c r="I15" t="s">
        <v>19</v>
      </c>
      <c r="J15" t="s">
        <v>20</v>
      </c>
      <c r="K15">
        <v>658.91270000000009</v>
      </c>
      <c r="L15">
        <v>15687.535315750949</v>
      </c>
      <c r="M15">
        <v>26356.50800000002</v>
      </c>
      <c r="N15">
        <v>0</v>
      </c>
      <c r="O15">
        <v>0</v>
      </c>
      <c r="P15">
        <v>0</v>
      </c>
    </row>
    <row r="16" spans="1:16" x14ac:dyDescent="0.3">
      <c r="A16" t="s">
        <v>35</v>
      </c>
      <c r="B16" t="s">
        <v>17</v>
      </c>
      <c r="D16">
        <v>3</v>
      </c>
      <c r="F16">
        <v>15423.315000000001</v>
      </c>
      <c r="G16">
        <v>29.494589999999999</v>
      </c>
      <c r="H16" t="s">
        <v>22</v>
      </c>
      <c r="I16" t="s">
        <v>19</v>
      </c>
      <c r="J16" t="s">
        <v>20</v>
      </c>
      <c r="K16">
        <v>821.16575000000012</v>
      </c>
      <c r="L16">
        <v>19550.490836206562</v>
      </c>
      <c r="M16">
        <v>32846.630000000005</v>
      </c>
      <c r="N16">
        <v>0</v>
      </c>
      <c r="O16">
        <v>0</v>
      </c>
      <c r="P16">
        <v>0</v>
      </c>
    </row>
    <row r="17" spans="1:16" x14ac:dyDescent="0.3">
      <c r="A17" t="s">
        <v>36</v>
      </c>
      <c r="B17" t="s">
        <v>17</v>
      </c>
      <c r="D17">
        <v>3</v>
      </c>
      <c r="F17">
        <v>18095.155999999999</v>
      </c>
      <c r="G17">
        <v>30.820625</v>
      </c>
      <c r="H17" t="s">
        <v>22</v>
      </c>
      <c r="I17" t="s">
        <v>19</v>
      </c>
      <c r="J17" t="s">
        <v>20</v>
      </c>
      <c r="K17">
        <v>954.75779999999997</v>
      </c>
      <c r="L17">
        <v>22731.079102722837</v>
      </c>
      <c r="M17">
        <v>38190.311999999984</v>
      </c>
      <c r="N17">
        <v>0</v>
      </c>
      <c r="O17">
        <v>0</v>
      </c>
      <c r="P17">
        <v>0</v>
      </c>
    </row>
    <row r="18" spans="1:16" x14ac:dyDescent="0.3">
      <c r="A18" t="s">
        <v>37</v>
      </c>
      <c r="B18" t="s">
        <v>17</v>
      </c>
      <c r="D18">
        <v>3</v>
      </c>
      <c r="F18">
        <v>19400.741999999998</v>
      </c>
      <c r="G18">
        <v>31.468588</v>
      </c>
      <c r="H18" t="s">
        <v>22</v>
      </c>
      <c r="I18" t="s">
        <v>19</v>
      </c>
      <c r="J18" t="s">
        <v>20</v>
      </c>
      <c r="K18">
        <v>1020.0371</v>
      </c>
      <c r="L18">
        <v>24285.262720882743</v>
      </c>
      <c r="M18">
        <v>40801.484000000026</v>
      </c>
      <c r="N18">
        <v>0</v>
      </c>
      <c r="O18">
        <v>0</v>
      </c>
      <c r="P18">
        <v>0</v>
      </c>
    </row>
    <row r="19" spans="1:16" x14ac:dyDescent="0.3">
      <c r="A19" t="s">
        <v>38</v>
      </c>
      <c r="B19" t="s">
        <v>17</v>
      </c>
      <c r="D19">
        <v>3</v>
      </c>
      <c r="F19">
        <v>16672.006000000001</v>
      </c>
      <c r="G19">
        <v>30.114317</v>
      </c>
      <c r="H19" t="s">
        <v>22</v>
      </c>
      <c r="I19" t="s">
        <v>19</v>
      </c>
      <c r="J19" t="s">
        <v>20</v>
      </c>
      <c r="K19">
        <v>883.60030000000006</v>
      </c>
      <c r="L19">
        <v>21036.946034365614</v>
      </c>
      <c r="M19">
        <v>35344.011999999966</v>
      </c>
      <c r="N19">
        <v>0</v>
      </c>
      <c r="O19">
        <v>0</v>
      </c>
      <c r="P19">
        <v>0</v>
      </c>
    </row>
    <row r="20" spans="1:16" x14ac:dyDescent="0.3">
      <c r="A20" t="s">
        <v>39</v>
      </c>
      <c r="B20" t="s">
        <v>17</v>
      </c>
      <c r="D20">
        <v>3</v>
      </c>
      <c r="F20">
        <v>33730.387000000002</v>
      </c>
      <c r="G20">
        <v>38.580390000000001</v>
      </c>
      <c r="H20" t="s">
        <v>22</v>
      </c>
      <c r="I20" t="s">
        <v>19</v>
      </c>
      <c r="J20" t="s">
        <v>20</v>
      </c>
      <c r="K20">
        <v>1736.5193500000003</v>
      </c>
      <c r="L20">
        <v>41343.426268168601</v>
      </c>
      <c r="M20">
        <v>69460.774000000034</v>
      </c>
      <c r="N20">
        <v>0</v>
      </c>
      <c r="O20">
        <v>0</v>
      </c>
      <c r="P20">
        <v>0</v>
      </c>
    </row>
    <row r="21" spans="1:16" x14ac:dyDescent="0.3">
      <c r="A21" t="s">
        <v>40</v>
      </c>
      <c r="B21" t="s">
        <v>17</v>
      </c>
      <c r="D21">
        <v>3</v>
      </c>
      <c r="F21">
        <v>292371.5</v>
      </c>
      <c r="G21">
        <v>166.94398000000001</v>
      </c>
      <c r="H21" t="s">
        <v>18</v>
      </c>
      <c r="I21" t="s">
        <v>19</v>
      </c>
      <c r="J21" t="s">
        <v>20</v>
      </c>
      <c r="K21">
        <v>14668.575000000001</v>
      </c>
      <c r="L21">
        <v>349232.58930089156</v>
      </c>
      <c r="M21">
        <v>586743.00000000012</v>
      </c>
      <c r="N21">
        <v>0</v>
      </c>
      <c r="O21">
        <v>0</v>
      </c>
      <c r="P21">
        <v>0</v>
      </c>
    </row>
    <row r="22" spans="1:16" x14ac:dyDescent="0.3">
      <c r="A22" t="s">
        <v>41</v>
      </c>
      <c r="B22" t="s">
        <v>17</v>
      </c>
      <c r="D22">
        <v>3</v>
      </c>
      <c r="F22">
        <v>22578.256000000001</v>
      </c>
      <c r="G22">
        <v>33.045589999999997</v>
      </c>
      <c r="H22" t="s">
        <v>18</v>
      </c>
      <c r="I22" t="s">
        <v>19</v>
      </c>
      <c r="J22" t="s">
        <v>20</v>
      </c>
      <c r="K22">
        <v>1178.9128000000001</v>
      </c>
      <c r="L22">
        <v>28067.809565957439</v>
      </c>
      <c r="M22">
        <v>47156.511999999959</v>
      </c>
      <c r="N22">
        <v>0</v>
      </c>
      <c r="O22">
        <v>0</v>
      </c>
      <c r="P22">
        <v>0</v>
      </c>
    </row>
    <row r="23" spans="1:16" x14ac:dyDescent="0.3">
      <c r="A23" t="s">
        <v>42</v>
      </c>
      <c r="B23" t="s">
        <v>17</v>
      </c>
      <c r="D23">
        <v>3</v>
      </c>
      <c r="F23">
        <v>59809.47</v>
      </c>
      <c r="G23">
        <v>51.523437999999999</v>
      </c>
      <c r="H23" t="s">
        <v>22</v>
      </c>
      <c r="I23" t="s">
        <v>19</v>
      </c>
      <c r="J23" t="s">
        <v>20</v>
      </c>
      <c r="K23">
        <v>3040.4735000000001</v>
      </c>
      <c r="L23">
        <v>72388.247195500851</v>
      </c>
      <c r="M23">
        <v>121618.93999999989</v>
      </c>
      <c r="N23">
        <v>0</v>
      </c>
      <c r="O23">
        <v>0</v>
      </c>
      <c r="P23">
        <v>0</v>
      </c>
    </row>
    <row r="24" spans="1:16" x14ac:dyDescent="0.3">
      <c r="A24" t="s">
        <v>43</v>
      </c>
      <c r="B24" t="s">
        <v>17</v>
      </c>
      <c r="D24">
        <v>3</v>
      </c>
      <c r="F24">
        <v>22099.002</v>
      </c>
      <c r="G24">
        <v>32.807735000000001</v>
      </c>
      <c r="H24" t="s">
        <v>22</v>
      </c>
      <c r="I24" t="s">
        <v>19</v>
      </c>
      <c r="J24" t="s">
        <v>20</v>
      </c>
      <c r="K24">
        <v>1154.9501</v>
      </c>
      <c r="L24">
        <v>27497.300449179525</v>
      </c>
      <c r="M24">
        <v>46198.004000000044</v>
      </c>
      <c r="N24">
        <v>0</v>
      </c>
      <c r="O24">
        <v>0</v>
      </c>
      <c r="P24">
        <v>0</v>
      </c>
    </row>
    <row r="25" spans="1:16" x14ac:dyDescent="0.3">
      <c r="A25" t="s">
        <v>44</v>
      </c>
      <c r="B25" t="s">
        <v>17</v>
      </c>
      <c r="D25">
        <v>3</v>
      </c>
      <c r="F25">
        <v>12764.191999999999</v>
      </c>
      <c r="G25">
        <v>28.174868</v>
      </c>
      <c r="H25" t="s">
        <v>22</v>
      </c>
      <c r="I25" t="s">
        <v>19</v>
      </c>
      <c r="J25" t="s">
        <v>20</v>
      </c>
      <c r="K25">
        <v>688.20960000000002</v>
      </c>
      <c r="L25">
        <v>16385.042213693618</v>
      </c>
      <c r="M25">
        <v>27528.383999999973</v>
      </c>
      <c r="N25">
        <v>0</v>
      </c>
      <c r="O25">
        <v>0</v>
      </c>
      <c r="P25">
        <v>0</v>
      </c>
    </row>
    <row r="26" spans="1:16" x14ac:dyDescent="0.3">
      <c r="A26" t="s">
        <v>45</v>
      </c>
      <c r="B26" t="s">
        <v>17</v>
      </c>
      <c r="D26">
        <v>3</v>
      </c>
      <c r="F26">
        <v>208282.3</v>
      </c>
      <c r="G26">
        <v>125.2105</v>
      </c>
      <c r="H26" t="s">
        <v>18</v>
      </c>
      <c r="I26" t="s">
        <v>19</v>
      </c>
      <c r="J26" t="s">
        <v>20</v>
      </c>
      <c r="K26">
        <v>10464.115</v>
      </c>
      <c r="L26">
        <v>249131.9011009793</v>
      </c>
      <c r="M26">
        <v>418564.5999999998</v>
      </c>
      <c r="N26">
        <v>0</v>
      </c>
      <c r="O26">
        <v>0</v>
      </c>
      <c r="P26">
        <v>0</v>
      </c>
    </row>
    <row r="27" spans="1:16" x14ac:dyDescent="0.3">
      <c r="A27" t="s">
        <v>46</v>
      </c>
      <c r="B27" t="s">
        <v>17</v>
      </c>
      <c r="D27">
        <v>3</v>
      </c>
      <c r="F27">
        <v>15801.366</v>
      </c>
      <c r="G27">
        <v>29.682219</v>
      </c>
      <c r="H27" t="s">
        <v>22</v>
      </c>
      <c r="I27" t="s">
        <v>19</v>
      </c>
      <c r="J27" t="s">
        <v>20</v>
      </c>
      <c r="K27">
        <v>840.06830000000002</v>
      </c>
      <c r="L27">
        <v>20000.526813177024</v>
      </c>
      <c r="M27">
        <v>33602.731999999989</v>
      </c>
      <c r="N27">
        <v>0</v>
      </c>
      <c r="O27">
        <v>0</v>
      </c>
      <c r="P27">
        <v>0</v>
      </c>
    </row>
    <row r="28" spans="1:16" x14ac:dyDescent="0.3">
      <c r="A28" t="s">
        <v>47</v>
      </c>
      <c r="B28" t="s">
        <v>17</v>
      </c>
      <c r="D28">
        <v>3</v>
      </c>
      <c r="F28">
        <v>103679.94</v>
      </c>
      <c r="G28">
        <v>73.296360000000007</v>
      </c>
      <c r="H28" t="s">
        <v>18</v>
      </c>
      <c r="I28" t="s">
        <v>19</v>
      </c>
      <c r="J28" t="s">
        <v>20</v>
      </c>
      <c r="K28">
        <v>5233.9970000000003</v>
      </c>
      <c r="L28">
        <v>124612.12658374105</v>
      </c>
      <c r="M28">
        <v>209359.88000000009</v>
      </c>
      <c r="N28">
        <v>0</v>
      </c>
      <c r="O28">
        <v>0</v>
      </c>
      <c r="P28">
        <v>0</v>
      </c>
    </row>
    <row r="29" spans="1:16" x14ac:dyDescent="0.3">
      <c r="A29" t="s">
        <v>48</v>
      </c>
      <c r="B29" t="s">
        <v>17</v>
      </c>
      <c r="D29">
        <v>3</v>
      </c>
      <c r="F29">
        <v>16067.406999999999</v>
      </c>
      <c r="G29">
        <v>29.814254999999999</v>
      </c>
      <c r="H29" t="s">
        <v>22</v>
      </c>
      <c r="I29" t="s">
        <v>19</v>
      </c>
      <c r="J29" t="s">
        <v>20</v>
      </c>
      <c r="K29">
        <v>853.37035000000003</v>
      </c>
      <c r="L29">
        <v>20317.224881292699</v>
      </c>
      <c r="M29">
        <v>34134.814000000006</v>
      </c>
      <c r="N29">
        <v>0</v>
      </c>
      <c r="O29">
        <v>0</v>
      </c>
      <c r="P29">
        <v>0</v>
      </c>
    </row>
    <row r="30" spans="1:16" x14ac:dyDescent="0.3">
      <c r="A30" t="s">
        <v>49</v>
      </c>
      <c r="B30" t="s">
        <v>17</v>
      </c>
      <c r="D30">
        <v>3</v>
      </c>
      <c r="F30">
        <v>12101.974</v>
      </c>
      <c r="G30">
        <v>27.846209000000002</v>
      </c>
      <c r="H30" t="s">
        <v>22</v>
      </c>
      <c r="I30" t="s">
        <v>19</v>
      </c>
      <c r="J30" t="s">
        <v>20</v>
      </c>
      <c r="K30">
        <v>655.09870000000001</v>
      </c>
      <c r="L30">
        <v>15596.730783232042</v>
      </c>
      <c r="M30">
        <v>26203.947999999989</v>
      </c>
      <c r="N30">
        <v>0</v>
      </c>
      <c r="O30">
        <v>0</v>
      </c>
      <c r="P30">
        <v>0</v>
      </c>
    </row>
    <row r="31" spans="1:16" x14ac:dyDescent="0.3">
      <c r="A31" t="s">
        <v>50</v>
      </c>
      <c r="B31" t="s">
        <v>17</v>
      </c>
      <c r="D31">
        <v>3</v>
      </c>
      <c r="F31">
        <v>19688.322</v>
      </c>
      <c r="G31">
        <v>31.611315000000001</v>
      </c>
      <c r="H31" t="s">
        <v>22</v>
      </c>
      <c r="I31" t="s">
        <v>19</v>
      </c>
      <c r="J31" t="s">
        <v>20</v>
      </c>
      <c r="K31">
        <v>1034.4160999999999</v>
      </c>
      <c r="L31">
        <v>24627.60104628636</v>
      </c>
      <c r="M31">
        <v>41376.644</v>
      </c>
      <c r="N31">
        <v>0</v>
      </c>
      <c r="O31">
        <v>0</v>
      </c>
      <c r="P31">
        <v>0</v>
      </c>
    </row>
    <row r="32" spans="1:16" x14ac:dyDescent="0.3">
      <c r="A32" t="s">
        <v>51</v>
      </c>
      <c r="B32" t="s">
        <v>17</v>
      </c>
      <c r="D32">
        <v>3</v>
      </c>
      <c r="F32">
        <v>16475.543000000001</v>
      </c>
      <c r="G32">
        <v>30.016811000000001</v>
      </c>
      <c r="H32" t="s">
        <v>22</v>
      </c>
      <c r="I32" t="s">
        <v>19</v>
      </c>
      <c r="J32" t="s">
        <v>20</v>
      </c>
      <c r="K32">
        <v>873.77715000000012</v>
      </c>
      <c r="L32">
        <v>20803.074365877637</v>
      </c>
      <c r="M32">
        <v>34951.086000000032</v>
      </c>
      <c r="N32">
        <v>0</v>
      </c>
      <c r="O32">
        <v>0</v>
      </c>
      <c r="P32">
        <v>0</v>
      </c>
    </row>
    <row r="33" spans="1:16" x14ac:dyDescent="0.3">
      <c r="A33" t="s">
        <v>52</v>
      </c>
      <c r="B33" t="s">
        <v>17</v>
      </c>
      <c r="D33">
        <v>3</v>
      </c>
      <c r="F33">
        <v>8444.1669999999995</v>
      </c>
      <c r="G33">
        <v>26.030840000000001</v>
      </c>
      <c r="H33" t="s">
        <v>18</v>
      </c>
      <c r="I33" t="s">
        <v>19</v>
      </c>
      <c r="J33" t="s">
        <v>20</v>
      </c>
      <c r="K33">
        <v>472.20835</v>
      </c>
      <c r="L33">
        <v>11242.437984603252</v>
      </c>
      <c r="M33">
        <v>18888.334000000017</v>
      </c>
      <c r="N33">
        <v>0</v>
      </c>
      <c r="O33">
        <v>0</v>
      </c>
      <c r="P33">
        <v>0</v>
      </c>
    </row>
    <row r="34" spans="1:16" x14ac:dyDescent="0.3">
      <c r="A34" t="s">
        <v>53</v>
      </c>
      <c r="B34" t="s">
        <v>17</v>
      </c>
      <c r="D34">
        <v>3</v>
      </c>
      <c r="F34">
        <v>13461.566000000001</v>
      </c>
      <c r="G34">
        <v>28.520975</v>
      </c>
      <c r="H34" t="s">
        <v>22</v>
      </c>
      <c r="I34" t="s">
        <v>19</v>
      </c>
      <c r="J34" t="s">
        <v>20</v>
      </c>
      <c r="K34">
        <v>723.07830000000013</v>
      </c>
      <c r="L34">
        <v>17215.203724716739</v>
      </c>
      <c r="M34">
        <v>28923.132000000031</v>
      </c>
      <c r="N34">
        <v>0</v>
      </c>
      <c r="O34">
        <v>0</v>
      </c>
      <c r="P34">
        <v>0</v>
      </c>
    </row>
    <row r="35" spans="1:16" x14ac:dyDescent="0.3">
      <c r="A35" t="s">
        <v>54</v>
      </c>
      <c r="B35" t="s">
        <v>17</v>
      </c>
      <c r="D35">
        <v>3</v>
      </c>
      <c r="F35">
        <v>69573.054999999993</v>
      </c>
      <c r="G35">
        <v>56.369106000000002</v>
      </c>
      <c r="H35" t="s">
        <v>22</v>
      </c>
      <c r="I35" t="s">
        <v>19</v>
      </c>
      <c r="J35" t="s">
        <v>20</v>
      </c>
      <c r="K35">
        <v>3528.6527499999997</v>
      </c>
      <c r="L35">
        <v>84010.923803178695</v>
      </c>
      <c r="M35">
        <v>141146.10999999993</v>
      </c>
      <c r="N35">
        <v>0</v>
      </c>
      <c r="O35">
        <v>0</v>
      </c>
      <c r="P35">
        <v>0</v>
      </c>
    </row>
    <row r="36" spans="1:16" x14ac:dyDescent="0.3">
      <c r="A36" t="s">
        <v>55</v>
      </c>
      <c r="B36" t="s">
        <v>17</v>
      </c>
      <c r="D36">
        <v>3</v>
      </c>
      <c r="F36">
        <v>4767.8027000000002</v>
      </c>
      <c r="G36">
        <v>24.20626</v>
      </c>
      <c r="H36" t="s">
        <v>18</v>
      </c>
      <c r="I36" t="s">
        <v>19</v>
      </c>
      <c r="J36" t="s">
        <v>20</v>
      </c>
      <c r="K36">
        <v>288.39013499999999</v>
      </c>
      <c r="L36">
        <v>6866.0543764396816</v>
      </c>
      <c r="M36">
        <v>11535.605399999993</v>
      </c>
      <c r="N36">
        <v>0</v>
      </c>
      <c r="O36">
        <v>0</v>
      </c>
      <c r="P36">
        <v>0</v>
      </c>
    </row>
    <row r="37" spans="1:16" x14ac:dyDescent="0.3">
      <c r="A37" t="s">
        <v>56</v>
      </c>
      <c r="B37" t="s">
        <v>17</v>
      </c>
      <c r="D37">
        <v>3</v>
      </c>
      <c r="F37">
        <v>189963.86</v>
      </c>
      <c r="G37">
        <v>116.11906399999999</v>
      </c>
      <c r="H37" t="s">
        <v>18</v>
      </c>
      <c r="I37" t="s">
        <v>19</v>
      </c>
      <c r="J37" t="s">
        <v>20</v>
      </c>
      <c r="K37">
        <v>9548.1929999999993</v>
      </c>
      <c r="L37">
        <v>227325.43307953549</v>
      </c>
      <c r="M37">
        <v>381927.71999999962</v>
      </c>
      <c r="N37">
        <v>0</v>
      </c>
      <c r="O37">
        <v>0</v>
      </c>
      <c r="P37">
        <v>0</v>
      </c>
    </row>
    <row r="38" spans="1:16" x14ac:dyDescent="0.3">
      <c r="A38" t="s">
        <v>57</v>
      </c>
      <c r="B38" t="s">
        <v>17</v>
      </c>
      <c r="D38">
        <v>3</v>
      </c>
      <c r="F38">
        <v>18740.651999999998</v>
      </c>
      <c r="G38">
        <v>31.140985000000001</v>
      </c>
      <c r="H38" t="s">
        <v>22</v>
      </c>
      <c r="I38" t="s">
        <v>19</v>
      </c>
      <c r="J38" t="s">
        <v>20</v>
      </c>
      <c r="K38">
        <v>987.0326</v>
      </c>
      <c r="L38">
        <v>23499.484484511362</v>
      </c>
      <c r="M38">
        <v>39481.303999999975</v>
      </c>
      <c r="N38">
        <v>0</v>
      </c>
      <c r="O38">
        <v>0</v>
      </c>
      <c r="P38">
        <v>0</v>
      </c>
    </row>
    <row r="39" spans="1:16" x14ac:dyDescent="0.3">
      <c r="A39" t="s">
        <v>58</v>
      </c>
      <c r="B39" t="s">
        <v>17</v>
      </c>
      <c r="D39">
        <v>3</v>
      </c>
      <c r="F39">
        <v>4694.0410000000002</v>
      </c>
      <c r="G39">
        <v>24.169653</v>
      </c>
      <c r="H39" t="s">
        <v>18</v>
      </c>
      <c r="I39" t="s">
        <v>19</v>
      </c>
      <c r="J39" t="s">
        <v>20</v>
      </c>
      <c r="K39">
        <v>284.70204999999999</v>
      </c>
      <c r="L39">
        <v>6778.2476553292936</v>
      </c>
      <c r="M39">
        <v>11388.081999999997</v>
      </c>
      <c r="N39">
        <v>0</v>
      </c>
      <c r="O39">
        <v>0</v>
      </c>
      <c r="P39">
        <v>0</v>
      </c>
    </row>
    <row r="40" spans="1:16" x14ac:dyDescent="0.3">
      <c r="A40" t="s">
        <v>59</v>
      </c>
      <c r="B40" t="s">
        <v>17</v>
      </c>
      <c r="D40">
        <v>3</v>
      </c>
      <c r="F40">
        <v>71666.320000000007</v>
      </c>
      <c r="G40">
        <v>57.407992999999998</v>
      </c>
      <c r="H40" t="s">
        <v>22</v>
      </c>
      <c r="I40" t="s">
        <v>19</v>
      </c>
      <c r="J40" t="s">
        <v>20</v>
      </c>
      <c r="K40">
        <v>3633.3160000000007</v>
      </c>
      <c r="L40">
        <v>86502.768975742918</v>
      </c>
      <c r="M40">
        <v>145332.64000000007</v>
      </c>
      <c r="N40">
        <v>0</v>
      </c>
      <c r="O40">
        <v>0</v>
      </c>
      <c r="P40">
        <v>0</v>
      </c>
    </row>
    <row r="41" spans="1:16" x14ac:dyDescent="0.3">
      <c r="A41" t="s">
        <v>60</v>
      </c>
      <c r="B41" t="s">
        <v>17</v>
      </c>
      <c r="D41">
        <v>3</v>
      </c>
      <c r="F41">
        <v>17191.780999999999</v>
      </c>
      <c r="G41">
        <v>30.37228</v>
      </c>
      <c r="H41" t="s">
        <v>22</v>
      </c>
      <c r="I41" t="s">
        <v>19</v>
      </c>
      <c r="J41" t="s">
        <v>20</v>
      </c>
      <c r="K41">
        <v>909.58905000000004</v>
      </c>
      <c r="L41">
        <v>21655.691785414605</v>
      </c>
      <c r="M41">
        <v>36383.561999999991</v>
      </c>
      <c r="N41">
        <v>0</v>
      </c>
      <c r="O41">
        <v>0</v>
      </c>
      <c r="P41">
        <v>0</v>
      </c>
    </row>
    <row r="42" spans="1:16" x14ac:dyDescent="0.3">
      <c r="A42" t="s">
        <v>61</v>
      </c>
      <c r="B42" t="s">
        <v>17</v>
      </c>
      <c r="D42">
        <v>3</v>
      </c>
      <c r="F42">
        <v>16518.101999999999</v>
      </c>
      <c r="G42">
        <v>30.037932999999999</v>
      </c>
      <c r="H42" t="s">
        <v>22</v>
      </c>
      <c r="I42" t="s">
        <v>19</v>
      </c>
      <c r="J42" t="s">
        <v>20</v>
      </c>
      <c r="K42">
        <v>875.90509999999995</v>
      </c>
      <c r="L42">
        <v>20853.737057270813</v>
      </c>
      <c r="M42">
        <v>35036.203999999998</v>
      </c>
      <c r="N42">
        <v>0</v>
      </c>
      <c r="O42">
        <v>0</v>
      </c>
      <c r="P42">
        <v>0</v>
      </c>
    </row>
    <row r="43" spans="1:16" x14ac:dyDescent="0.3">
      <c r="A43" t="s">
        <v>62</v>
      </c>
      <c r="B43" t="s">
        <v>17</v>
      </c>
      <c r="D43">
        <v>3</v>
      </c>
      <c r="F43">
        <v>14371.651</v>
      </c>
      <c r="G43">
        <v>28.972650000000002</v>
      </c>
      <c r="H43" t="s">
        <v>22</v>
      </c>
      <c r="I43" t="s">
        <v>19</v>
      </c>
      <c r="J43" t="s">
        <v>20</v>
      </c>
      <c r="K43">
        <v>768.58255000000008</v>
      </c>
      <c r="L43">
        <v>18298.578698202244</v>
      </c>
      <c r="M43">
        <v>30743.301999999978</v>
      </c>
      <c r="N43">
        <v>0</v>
      </c>
      <c r="O43">
        <v>0</v>
      </c>
      <c r="P43">
        <v>0</v>
      </c>
    </row>
    <row r="44" spans="1:16" x14ac:dyDescent="0.3">
      <c r="A44" t="s">
        <v>63</v>
      </c>
      <c r="B44" t="s">
        <v>17</v>
      </c>
      <c r="D44">
        <v>3</v>
      </c>
      <c r="F44">
        <v>15091.184999999999</v>
      </c>
      <c r="G44">
        <v>29.329754000000001</v>
      </c>
      <c r="H44" t="s">
        <v>22</v>
      </c>
      <c r="I44" t="s">
        <v>19</v>
      </c>
      <c r="J44" t="s">
        <v>20</v>
      </c>
      <c r="K44">
        <v>804.55925000000002</v>
      </c>
      <c r="L44">
        <v>19155.119711593205</v>
      </c>
      <c r="M44">
        <v>32182.369999999974</v>
      </c>
      <c r="N44">
        <v>0</v>
      </c>
      <c r="O44">
        <v>0</v>
      </c>
      <c r="P44">
        <v>0</v>
      </c>
    </row>
    <row r="45" spans="1:16" x14ac:dyDescent="0.3">
      <c r="A45" t="s">
        <v>64</v>
      </c>
      <c r="B45" t="s">
        <v>17</v>
      </c>
      <c r="D45">
        <v>3</v>
      </c>
      <c r="F45">
        <v>21571.271000000001</v>
      </c>
      <c r="G45">
        <v>32.545822000000001</v>
      </c>
      <c r="H45" t="s">
        <v>22</v>
      </c>
      <c r="I45" t="s">
        <v>19</v>
      </c>
      <c r="J45" t="s">
        <v>20</v>
      </c>
      <c r="K45">
        <v>1128.5635500000001</v>
      </c>
      <c r="L45">
        <v>26869.083790150453</v>
      </c>
      <c r="M45">
        <v>45142.541999999979</v>
      </c>
      <c r="N45">
        <v>0</v>
      </c>
      <c r="O45">
        <v>0</v>
      </c>
      <c r="P45">
        <v>0</v>
      </c>
    </row>
    <row r="46" spans="1:16" x14ac:dyDescent="0.3">
      <c r="A46" t="s">
        <v>65</v>
      </c>
      <c r="B46" t="s">
        <v>17</v>
      </c>
      <c r="D46">
        <v>3</v>
      </c>
      <c r="F46">
        <v>260436.25</v>
      </c>
      <c r="G46">
        <v>151.09451000000001</v>
      </c>
      <c r="H46" t="s">
        <v>18</v>
      </c>
      <c r="I46" t="s">
        <v>19</v>
      </c>
      <c r="J46" t="s">
        <v>20</v>
      </c>
      <c r="K46">
        <v>13071.8125</v>
      </c>
      <c r="L46">
        <v>311216.52418389381</v>
      </c>
      <c r="M46">
        <v>522872.5</v>
      </c>
      <c r="N46">
        <v>0</v>
      </c>
      <c r="O46">
        <v>0</v>
      </c>
      <c r="P46">
        <v>0</v>
      </c>
    </row>
    <row r="47" spans="1:16" x14ac:dyDescent="0.3">
      <c r="A47" t="s">
        <v>66</v>
      </c>
      <c r="B47" t="s">
        <v>17</v>
      </c>
      <c r="D47">
        <v>3</v>
      </c>
      <c r="F47">
        <v>16937.763999999999</v>
      </c>
      <c r="G47">
        <v>30.246212</v>
      </c>
      <c r="H47" t="s">
        <v>22</v>
      </c>
      <c r="I47" t="s">
        <v>19</v>
      </c>
      <c r="J47" t="s">
        <v>20</v>
      </c>
      <c r="K47">
        <v>896.88819999999998</v>
      </c>
      <c r="L47">
        <v>21353.307216237143</v>
      </c>
      <c r="M47">
        <v>35875.52800000002</v>
      </c>
      <c r="N47">
        <v>0</v>
      </c>
      <c r="O47">
        <v>0</v>
      </c>
      <c r="P47">
        <v>0</v>
      </c>
    </row>
    <row r="48" spans="1:16" x14ac:dyDescent="0.3">
      <c r="A48" t="s">
        <v>67</v>
      </c>
      <c r="B48" t="s">
        <v>17</v>
      </c>
      <c r="D48">
        <v>3</v>
      </c>
      <c r="F48">
        <v>14860.333000000001</v>
      </c>
      <c r="G48">
        <v>29.215183</v>
      </c>
      <c r="H48" t="s">
        <v>22</v>
      </c>
      <c r="I48" t="s">
        <v>19</v>
      </c>
      <c r="J48" t="s">
        <v>20</v>
      </c>
      <c r="K48">
        <v>793.01665000000003</v>
      </c>
      <c r="L48">
        <v>18880.311007594039</v>
      </c>
      <c r="M48">
        <v>31720.666000000023</v>
      </c>
      <c r="N48">
        <v>0</v>
      </c>
      <c r="O48">
        <v>0</v>
      </c>
      <c r="P48">
        <v>0</v>
      </c>
    </row>
    <row r="49" spans="1:16" x14ac:dyDescent="0.3">
      <c r="A49" t="s">
        <v>68</v>
      </c>
      <c r="B49" t="s">
        <v>17</v>
      </c>
      <c r="D49">
        <v>3</v>
      </c>
      <c r="F49">
        <v>333635.84000000003</v>
      </c>
      <c r="G49">
        <v>187.42346000000001</v>
      </c>
      <c r="H49" t="s">
        <v>18</v>
      </c>
      <c r="I49" t="s">
        <v>19</v>
      </c>
      <c r="J49" t="s">
        <v>20</v>
      </c>
      <c r="K49">
        <v>16731.792000000001</v>
      </c>
      <c r="L49">
        <v>398354.10350384697</v>
      </c>
      <c r="M49">
        <v>669271.68000000052</v>
      </c>
      <c r="N49">
        <v>0</v>
      </c>
      <c r="O49">
        <v>0</v>
      </c>
      <c r="P49">
        <v>0</v>
      </c>
    </row>
    <row r="50" spans="1:16" x14ac:dyDescent="0.3">
      <c r="A50" t="s">
        <v>69</v>
      </c>
      <c r="B50" t="s">
        <v>17</v>
      </c>
      <c r="D50">
        <v>3</v>
      </c>
      <c r="F50">
        <v>16690.673999999999</v>
      </c>
      <c r="G50">
        <v>30.12358</v>
      </c>
      <c r="H50" t="s">
        <v>22</v>
      </c>
      <c r="I50" t="s">
        <v>19</v>
      </c>
      <c r="J50" t="s">
        <v>20</v>
      </c>
      <c r="K50">
        <v>884.53369999999995</v>
      </c>
      <c r="L50">
        <v>21059.168622371159</v>
      </c>
      <c r="M50">
        <v>35381.347999999998</v>
      </c>
      <c r="N50">
        <v>0</v>
      </c>
      <c r="O50">
        <v>0</v>
      </c>
      <c r="P50">
        <v>0</v>
      </c>
    </row>
    <row r="51" spans="1:16" x14ac:dyDescent="0.3">
      <c r="A51" t="s">
        <v>70</v>
      </c>
      <c r="B51" t="s">
        <v>17</v>
      </c>
      <c r="D51">
        <v>3</v>
      </c>
      <c r="F51">
        <v>79202.12</v>
      </c>
      <c r="G51">
        <v>61.148009999999999</v>
      </c>
      <c r="H51" t="s">
        <v>18</v>
      </c>
      <c r="I51" t="s">
        <v>19</v>
      </c>
      <c r="J51" t="s">
        <v>20</v>
      </c>
      <c r="K51">
        <v>4010.1059999999998</v>
      </c>
      <c r="L51">
        <v>95473.46635586895</v>
      </c>
      <c r="M51">
        <v>160404.24</v>
      </c>
      <c r="N51">
        <v>0</v>
      </c>
      <c r="O51">
        <v>0</v>
      </c>
      <c r="P51">
        <v>0</v>
      </c>
    </row>
    <row r="52" spans="1:16" x14ac:dyDescent="0.3">
      <c r="A52" t="s">
        <v>71</v>
      </c>
      <c r="B52" t="s">
        <v>17</v>
      </c>
      <c r="D52">
        <v>3</v>
      </c>
      <c r="F52">
        <v>24704.838</v>
      </c>
      <c r="G52">
        <v>34.101013000000002</v>
      </c>
      <c r="H52" t="s">
        <v>22</v>
      </c>
      <c r="I52" t="s">
        <v>19</v>
      </c>
      <c r="J52" t="s">
        <v>20</v>
      </c>
      <c r="K52">
        <v>1285.2419</v>
      </c>
      <c r="L52">
        <v>30599.315653701706</v>
      </c>
      <c r="M52">
        <v>51409.676000000029</v>
      </c>
      <c r="N52">
        <v>0</v>
      </c>
      <c r="O52">
        <v>0</v>
      </c>
      <c r="P52">
        <v>0</v>
      </c>
    </row>
    <row r="53" spans="1:16" x14ac:dyDescent="0.3">
      <c r="A53" t="s">
        <v>72</v>
      </c>
      <c r="B53" t="s">
        <v>17</v>
      </c>
      <c r="D53">
        <v>3</v>
      </c>
      <c r="F53">
        <v>14839.317999999999</v>
      </c>
      <c r="G53">
        <v>29.204754000000001</v>
      </c>
      <c r="H53" t="s">
        <v>22</v>
      </c>
      <c r="I53" t="s">
        <v>19</v>
      </c>
      <c r="J53" t="s">
        <v>20</v>
      </c>
      <c r="K53">
        <v>791.96590000000003</v>
      </c>
      <c r="L53">
        <v>18855.294525542588</v>
      </c>
      <c r="M53">
        <v>31678.63599999998</v>
      </c>
      <c r="N53">
        <v>0</v>
      </c>
      <c r="O53">
        <v>0</v>
      </c>
      <c r="P53">
        <v>0</v>
      </c>
    </row>
    <row r="54" spans="1:16" x14ac:dyDescent="0.3">
      <c r="A54" t="s">
        <v>73</v>
      </c>
      <c r="B54" t="s">
        <v>17</v>
      </c>
      <c r="D54">
        <v>3</v>
      </c>
      <c r="F54">
        <v>6276.7915000000003</v>
      </c>
      <c r="G54">
        <v>24.955172000000001</v>
      </c>
      <c r="H54" t="s">
        <v>18</v>
      </c>
      <c r="I54" t="s">
        <v>19</v>
      </c>
      <c r="J54" t="s">
        <v>20</v>
      </c>
      <c r="K54">
        <v>363.83957500000002</v>
      </c>
      <c r="L54">
        <v>8662.3708756566957</v>
      </c>
      <c r="M54">
        <v>14553.583000000001</v>
      </c>
      <c r="N54">
        <v>0</v>
      </c>
      <c r="O54">
        <v>0</v>
      </c>
      <c r="P54">
        <v>0</v>
      </c>
    </row>
    <row r="55" spans="1:16" x14ac:dyDescent="0.3">
      <c r="A55" t="s">
        <v>74</v>
      </c>
      <c r="B55" t="s">
        <v>17</v>
      </c>
      <c r="D55">
        <v>3</v>
      </c>
      <c r="F55">
        <v>4453.5429999999997</v>
      </c>
      <c r="G55">
        <v>24.050293</v>
      </c>
      <c r="H55" t="s">
        <v>18</v>
      </c>
      <c r="I55" t="s">
        <v>19</v>
      </c>
      <c r="J55" t="s">
        <v>20</v>
      </c>
      <c r="K55">
        <v>272.67714999999998</v>
      </c>
      <c r="L55">
        <v>6491.9562491712777</v>
      </c>
      <c r="M55">
        <v>10907.085999999988</v>
      </c>
      <c r="N55">
        <v>0</v>
      </c>
      <c r="O55">
        <v>0</v>
      </c>
      <c r="P55">
        <v>0</v>
      </c>
    </row>
    <row r="56" spans="1:16" x14ac:dyDescent="0.3">
      <c r="A56" t="s">
        <v>75</v>
      </c>
      <c r="B56" t="s">
        <v>17</v>
      </c>
      <c r="D56">
        <v>3</v>
      </c>
      <c r="F56">
        <v>121736.76</v>
      </c>
      <c r="G56">
        <v>82.257959999999997</v>
      </c>
      <c r="H56" t="s">
        <v>18</v>
      </c>
      <c r="I56" t="s">
        <v>19</v>
      </c>
      <c r="J56" t="s">
        <v>20</v>
      </c>
      <c r="K56">
        <v>6136.8379999999997</v>
      </c>
      <c r="L56">
        <v>146107.15934302445</v>
      </c>
      <c r="M56">
        <v>245473.51999999984</v>
      </c>
      <c r="N56">
        <v>0</v>
      </c>
      <c r="O56">
        <v>0</v>
      </c>
      <c r="P56">
        <v>0</v>
      </c>
    </row>
    <row r="57" spans="1:16" x14ac:dyDescent="0.3">
      <c r="A57" t="s">
        <v>76</v>
      </c>
      <c r="B57" t="s">
        <v>17</v>
      </c>
      <c r="D57">
        <v>3</v>
      </c>
      <c r="F57">
        <v>24202.530999999999</v>
      </c>
      <c r="G57">
        <v>33.851714999999999</v>
      </c>
      <c r="H57" t="s">
        <v>22</v>
      </c>
      <c r="I57" t="s">
        <v>19</v>
      </c>
      <c r="J57" t="s">
        <v>20</v>
      </c>
      <c r="K57">
        <v>1260.12655</v>
      </c>
      <c r="L57">
        <v>30001.363997750253</v>
      </c>
      <c r="M57">
        <v>50405.062000000027</v>
      </c>
      <c r="N57">
        <v>0</v>
      </c>
      <c r="O57">
        <v>0</v>
      </c>
      <c r="P57">
        <v>0</v>
      </c>
    </row>
    <row r="58" spans="1:16" x14ac:dyDescent="0.3">
      <c r="A58" t="s">
        <v>77</v>
      </c>
      <c r="B58" t="s">
        <v>17</v>
      </c>
      <c r="D58">
        <v>3</v>
      </c>
      <c r="F58">
        <v>15667.109</v>
      </c>
      <c r="G58">
        <v>29.615587000000001</v>
      </c>
      <c r="H58" t="s">
        <v>22</v>
      </c>
      <c r="I58" t="s">
        <v>19</v>
      </c>
      <c r="J58" t="s">
        <v>20</v>
      </c>
      <c r="K58">
        <v>833.35545000000002</v>
      </c>
      <c r="L58">
        <v>19840.705836218549</v>
      </c>
      <c r="M58">
        <v>33334.217999999979</v>
      </c>
      <c r="N58">
        <v>0</v>
      </c>
      <c r="O58">
        <v>0</v>
      </c>
      <c r="P58">
        <v>0</v>
      </c>
    </row>
    <row r="59" spans="1:16" x14ac:dyDescent="0.3">
      <c r="A59" t="s">
        <v>78</v>
      </c>
      <c r="B59" t="s">
        <v>17</v>
      </c>
      <c r="D59">
        <v>3</v>
      </c>
      <c r="F59">
        <v>32932.394999999997</v>
      </c>
      <c r="G59">
        <v>38.184345</v>
      </c>
      <c r="H59" t="s">
        <v>22</v>
      </c>
      <c r="I59" t="s">
        <v>19</v>
      </c>
      <c r="J59" t="s">
        <v>20</v>
      </c>
      <c r="K59">
        <v>1696.6197499999998</v>
      </c>
      <c r="L59">
        <v>40393.48800763068</v>
      </c>
      <c r="M59">
        <v>67864.78999999995</v>
      </c>
      <c r="N59">
        <v>0</v>
      </c>
      <c r="O59">
        <v>0</v>
      </c>
      <c r="P59">
        <v>0</v>
      </c>
    </row>
    <row r="60" spans="1:16" x14ac:dyDescent="0.3">
      <c r="A60" t="s">
        <v>79</v>
      </c>
      <c r="B60" t="s">
        <v>17</v>
      </c>
      <c r="D60">
        <v>3</v>
      </c>
      <c r="F60">
        <v>14307.879000000001</v>
      </c>
      <c r="G60">
        <v>28.940999999999999</v>
      </c>
      <c r="H60" t="s">
        <v>22</v>
      </c>
      <c r="I60" t="s">
        <v>19</v>
      </c>
      <c r="J60" t="s">
        <v>20</v>
      </c>
      <c r="K60">
        <v>765.39395000000013</v>
      </c>
      <c r="L60">
        <v>18222.663823427774</v>
      </c>
      <c r="M60">
        <v>30615.758000000023</v>
      </c>
      <c r="N60">
        <v>0</v>
      </c>
      <c r="O60">
        <v>0</v>
      </c>
      <c r="P60">
        <v>0</v>
      </c>
    </row>
    <row r="61" spans="1:16" x14ac:dyDescent="0.3">
      <c r="A61" t="s">
        <v>80</v>
      </c>
      <c r="B61" t="s">
        <v>17</v>
      </c>
      <c r="D61">
        <v>3</v>
      </c>
      <c r="F61">
        <v>7513.2372999999998</v>
      </c>
      <c r="G61">
        <v>25.568819000000001</v>
      </c>
      <c r="H61" t="s">
        <v>18</v>
      </c>
      <c r="I61" t="s">
        <v>19</v>
      </c>
      <c r="J61" t="s">
        <v>20</v>
      </c>
      <c r="K61">
        <v>425.66186500000003</v>
      </c>
      <c r="L61">
        <v>10134.249256018156</v>
      </c>
      <c r="M61">
        <v>17026.474600000001</v>
      </c>
      <c r="N61">
        <v>0</v>
      </c>
      <c r="O61">
        <v>0</v>
      </c>
      <c r="P61">
        <v>0</v>
      </c>
    </row>
    <row r="62" spans="1:16" x14ac:dyDescent="0.3">
      <c r="A62" t="s">
        <v>81</v>
      </c>
      <c r="B62" t="s">
        <v>17</v>
      </c>
      <c r="D62">
        <v>3</v>
      </c>
      <c r="F62">
        <v>4661.3657000000003</v>
      </c>
      <c r="G62">
        <v>24.153437</v>
      </c>
      <c r="H62" t="s">
        <v>18</v>
      </c>
      <c r="I62" t="s">
        <v>19</v>
      </c>
      <c r="J62" t="s">
        <v>20</v>
      </c>
      <c r="K62">
        <v>283.06828500000006</v>
      </c>
      <c r="L62">
        <v>6739.3506267318253</v>
      </c>
      <c r="M62">
        <v>11322.731399999999</v>
      </c>
      <c r="N62">
        <v>0</v>
      </c>
      <c r="O62">
        <v>0</v>
      </c>
      <c r="P62">
        <v>0</v>
      </c>
    </row>
    <row r="63" spans="1:16" x14ac:dyDescent="0.3">
      <c r="A63" t="s">
        <v>82</v>
      </c>
      <c r="B63" t="s">
        <v>17</v>
      </c>
      <c r="D63">
        <v>3</v>
      </c>
      <c r="F63">
        <v>17613.236000000001</v>
      </c>
      <c r="G63">
        <v>30.58145</v>
      </c>
      <c r="H63" t="s">
        <v>22</v>
      </c>
      <c r="I63" t="s">
        <v>19</v>
      </c>
      <c r="J63" t="s">
        <v>20</v>
      </c>
      <c r="K63">
        <v>930.66180000000008</v>
      </c>
      <c r="L63">
        <v>22157.396350867653</v>
      </c>
      <c r="M63">
        <v>37226.472000000038</v>
      </c>
      <c r="N63">
        <v>0</v>
      </c>
      <c r="O63">
        <v>0</v>
      </c>
      <c r="P63">
        <v>0</v>
      </c>
    </row>
    <row r="64" spans="1:16" x14ac:dyDescent="0.3">
      <c r="A64" t="s">
        <v>83</v>
      </c>
      <c r="B64" t="s">
        <v>17</v>
      </c>
      <c r="D64">
        <v>3</v>
      </c>
      <c r="F64">
        <v>4756.7560000000003</v>
      </c>
      <c r="G64">
        <v>24.200776999999999</v>
      </c>
      <c r="H64" t="s">
        <v>18</v>
      </c>
      <c r="I64" t="s">
        <v>19</v>
      </c>
      <c r="J64" t="s">
        <v>20</v>
      </c>
      <c r="K64">
        <v>287.83780000000002</v>
      </c>
      <c r="L64">
        <v>6852.9042659339557</v>
      </c>
      <c r="M64">
        <v>11513.511999999997</v>
      </c>
      <c r="N64">
        <v>0</v>
      </c>
      <c r="O64">
        <v>0</v>
      </c>
      <c r="P64">
        <v>0</v>
      </c>
    </row>
    <row r="65" spans="1:16" x14ac:dyDescent="0.3">
      <c r="A65" t="s">
        <v>84</v>
      </c>
      <c r="B65" t="s">
        <v>17</v>
      </c>
      <c r="D65">
        <v>3</v>
      </c>
      <c r="F65">
        <v>52315.14</v>
      </c>
      <c r="G65">
        <v>47.804004999999997</v>
      </c>
      <c r="H65" t="s">
        <v>22</v>
      </c>
      <c r="I65" t="s">
        <v>19</v>
      </c>
      <c r="J65" t="s">
        <v>20</v>
      </c>
      <c r="K65">
        <v>2665.7570000000001</v>
      </c>
      <c r="L65">
        <v>63466.916149453973</v>
      </c>
      <c r="M65">
        <v>106630.27999999996</v>
      </c>
      <c r="N65">
        <v>0</v>
      </c>
      <c r="O65">
        <v>0</v>
      </c>
      <c r="P65">
        <v>0</v>
      </c>
    </row>
    <row r="66" spans="1:16" x14ac:dyDescent="0.3">
      <c r="A66" t="s">
        <v>85</v>
      </c>
      <c r="B66" t="s">
        <v>17</v>
      </c>
      <c r="D66">
        <v>3</v>
      </c>
      <c r="F66">
        <v>231838.83</v>
      </c>
      <c r="G66">
        <v>136.90161000000001</v>
      </c>
      <c r="H66" t="s">
        <v>18</v>
      </c>
      <c r="I66" t="s">
        <v>19</v>
      </c>
      <c r="J66" t="s">
        <v>20</v>
      </c>
      <c r="K66">
        <v>11641.941500000001</v>
      </c>
      <c r="L66">
        <v>277173.84780283738</v>
      </c>
      <c r="M66">
        <v>465677.66000000044</v>
      </c>
      <c r="N66">
        <v>0</v>
      </c>
      <c r="O66">
        <v>0</v>
      </c>
      <c r="P66">
        <v>0</v>
      </c>
    </row>
    <row r="67" spans="1:16" x14ac:dyDescent="0.3">
      <c r="A67" t="s">
        <v>86</v>
      </c>
      <c r="B67" t="s">
        <v>17</v>
      </c>
      <c r="D67">
        <v>3</v>
      </c>
      <c r="F67">
        <v>173531.33</v>
      </c>
      <c r="G67">
        <v>107.9636</v>
      </c>
      <c r="H67" t="s">
        <v>18</v>
      </c>
      <c r="I67" t="s">
        <v>19</v>
      </c>
      <c r="J67" t="s">
        <v>20</v>
      </c>
      <c r="K67">
        <v>8726.566499999999</v>
      </c>
      <c r="L67">
        <v>207763.97260820621</v>
      </c>
      <c r="M67">
        <v>349062.65999999992</v>
      </c>
      <c r="N67">
        <v>0</v>
      </c>
      <c r="O67">
        <v>0</v>
      </c>
      <c r="P67">
        <v>0</v>
      </c>
    </row>
    <row r="68" spans="1:16" x14ac:dyDescent="0.3">
      <c r="A68" t="s">
        <v>87</v>
      </c>
      <c r="B68" t="s">
        <v>17</v>
      </c>
      <c r="D68">
        <v>3</v>
      </c>
      <c r="F68">
        <v>59748.6</v>
      </c>
      <c r="G68">
        <v>51.493232999999996</v>
      </c>
      <c r="H68" t="s">
        <v>22</v>
      </c>
      <c r="I68" t="s">
        <v>19</v>
      </c>
      <c r="J68" t="s">
        <v>20</v>
      </c>
      <c r="K68">
        <v>3037.4300000000003</v>
      </c>
      <c r="L68">
        <v>72315.786892742282</v>
      </c>
      <c r="M68">
        <v>121497.1999999999</v>
      </c>
      <c r="N68">
        <v>0</v>
      </c>
      <c r="O68">
        <v>0</v>
      </c>
      <c r="P68">
        <v>0</v>
      </c>
    </row>
    <row r="69" spans="1:16" x14ac:dyDescent="0.3">
      <c r="A69" t="s">
        <v>88</v>
      </c>
      <c r="B69" t="s">
        <v>17</v>
      </c>
      <c r="D69">
        <v>3</v>
      </c>
      <c r="F69">
        <v>19043.842000000001</v>
      </c>
      <c r="G69">
        <v>31.291457999999999</v>
      </c>
      <c r="H69" t="s">
        <v>22</v>
      </c>
      <c r="I69" t="s">
        <v>19</v>
      </c>
      <c r="J69" t="s">
        <v>20</v>
      </c>
      <c r="K69">
        <v>1002.1921000000001</v>
      </c>
      <c r="L69">
        <v>23860.405121826629</v>
      </c>
      <c r="M69">
        <v>40087.684000000001</v>
      </c>
      <c r="N69">
        <v>0</v>
      </c>
      <c r="O69">
        <v>0</v>
      </c>
      <c r="P69">
        <v>0</v>
      </c>
    </row>
    <row r="70" spans="1:16" x14ac:dyDescent="0.3">
      <c r="A70" t="s">
        <v>89</v>
      </c>
      <c r="B70" t="s">
        <v>17</v>
      </c>
      <c r="D70">
        <v>3</v>
      </c>
      <c r="F70">
        <v>15539.405000000001</v>
      </c>
      <c r="G70">
        <v>29.552206000000002</v>
      </c>
      <c r="H70" t="s">
        <v>22</v>
      </c>
      <c r="I70" t="s">
        <v>19</v>
      </c>
      <c r="J70" t="s">
        <v>20</v>
      </c>
      <c r="K70">
        <v>826.97025000000008</v>
      </c>
      <c r="L70">
        <v>19688.68562094857</v>
      </c>
      <c r="M70">
        <v>33078.809999999976</v>
      </c>
      <c r="N70">
        <v>0</v>
      </c>
      <c r="O70">
        <v>0</v>
      </c>
      <c r="P70">
        <v>0</v>
      </c>
    </row>
    <row r="71" spans="1:16" x14ac:dyDescent="0.3">
      <c r="A71" t="s">
        <v>90</v>
      </c>
      <c r="B71" t="s">
        <v>17</v>
      </c>
      <c r="D71">
        <v>3</v>
      </c>
      <c r="F71">
        <v>16510.151999999998</v>
      </c>
      <c r="G71">
        <v>30.033988999999998</v>
      </c>
      <c r="H71" t="s">
        <v>22</v>
      </c>
      <c r="I71" t="s">
        <v>19</v>
      </c>
      <c r="J71" t="s">
        <v>20</v>
      </c>
      <c r="K71">
        <v>875.50759999999991</v>
      </c>
      <c r="L71">
        <v>20844.273291755275</v>
      </c>
      <c r="M71">
        <v>35020.304000000011</v>
      </c>
      <c r="N71">
        <v>0</v>
      </c>
      <c r="O71">
        <v>0</v>
      </c>
      <c r="P71">
        <v>0</v>
      </c>
    </row>
    <row r="72" spans="1:16" x14ac:dyDescent="0.3">
      <c r="A72" t="s">
        <v>91</v>
      </c>
      <c r="B72" t="s">
        <v>17</v>
      </c>
      <c r="D72">
        <v>3</v>
      </c>
      <c r="F72">
        <v>22094.008000000002</v>
      </c>
      <c r="G72">
        <v>32.805256</v>
      </c>
      <c r="H72" t="s">
        <v>22</v>
      </c>
      <c r="I72" t="s">
        <v>19</v>
      </c>
      <c r="J72" t="s">
        <v>20</v>
      </c>
      <c r="K72">
        <v>1154.7004000000002</v>
      </c>
      <c r="L72">
        <v>27491.355537860716</v>
      </c>
      <c r="M72">
        <v>46188.016000000032</v>
      </c>
      <c r="N72">
        <v>0</v>
      </c>
      <c r="O72">
        <v>0</v>
      </c>
      <c r="P72">
        <v>0</v>
      </c>
    </row>
    <row r="73" spans="1:16" x14ac:dyDescent="0.3">
      <c r="A73" t="s">
        <v>92</v>
      </c>
      <c r="B73" t="s">
        <v>17</v>
      </c>
      <c r="D73">
        <v>3</v>
      </c>
      <c r="F73">
        <v>18393.793000000001</v>
      </c>
      <c r="G73">
        <v>30.96884</v>
      </c>
      <c r="H73" t="s">
        <v>22</v>
      </c>
      <c r="I73" t="s">
        <v>19</v>
      </c>
      <c r="J73" t="s">
        <v>20</v>
      </c>
      <c r="K73">
        <v>969.68965000000014</v>
      </c>
      <c r="L73">
        <v>23086.579799862993</v>
      </c>
      <c r="M73">
        <v>38787.586000000003</v>
      </c>
      <c r="N73">
        <v>0</v>
      </c>
      <c r="O73">
        <v>0</v>
      </c>
      <c r="P73">
        <v>0</v>
      </c>
    </row>
    <row r="74" spans="1:16" x14ac:dyDescent="0.3">
      <c r="A74" t="s">
        <v>93</v>
      </c>
      <c r="B74" t="s">
        <v>17</v>
      </c>
      <c r="D74">
        <v>3</v>
      </c>
      <c r="F74">
        <v>12378.134</v>
      </c>
      <c r="G74">
        <v>27.983269</v>
      </c>
      <c r="H74" t="s">
        <v>22</v>
      </c>
      <c r="I74" t="s">
        <v>19</v>
      </c>
      <c r="J74" t="s">
        <v>20</v>
      </c>
      <c r="K74">
        <v>668.9067</v>
      </c>
      <c r="L74">
        <v>15925.474617794482</v>
      </c>
      <c r="M74">
        <v>26756.267999999985</v>
      </c>
      <c r="N74">
        <v>0</v>
      </c>
      <c r="O74">
        <v>0</v>
      </c>
      <c r="P74">
        <v>0</v>
      </c>
    </row>
    <row r="75" spans="1:16" x14ac:dyDescent="0.3">
      <c r="A75" t="s">
        <v>94</v>
      </c>
      <c r="B75" t="s">
        <v>17</v>
      </c>
      <c r="D75">
        <v>3</v>
      </c>
      <c r="F75">
        <v>15630.885</v>
      </c>
      <c r="G75">
        <v>29.597608999999999</v>
      </c>
      <c r="H75" t="s">
        <v>22</v>
      </c>
      <c r="I75" t="s">
        <v>19</v>
      </c>
      <c r="J75" t="s">
        <v>20</v>
      </c>
      <c r="K75">
        <v>831.54425000000003</v>
      </c>
      <c r="L75">
        <v>19797.584396968887</v>
      </c>
      <c r="M75">
        <v>33261.76999999999</v>
      </c>
      <c r="N75">
        <v>0</v>
      </c>
      <c r="O75">
        <v>0</v>
      </c>
      <c r="P75">
        <v>0</v>
      </c>
    </row>
    <row r="76" spans="1:16" x14ac:dyDescent="0.3">
      <c r="A76" t="s">
        <v>95</v>
      </c>
      <c r="B76" t="s">
        <v>17</v>
      </c>
      <c r="D76">
        <v>3</v>
      </c>
      <c r="F76">
        <v>414355.8</v>
      </c>
      <c r="G76">
        <v>227.48479</v>
      </c>
      <c r="H76" t="s">
        <v>18</v>
      </c>
      <c r="I76" t="s">
        <v>19</v>
      </c>
      <c r="J76" t="s">
        <v>20</v>
      </c>
      <c r="K76">
        <v>20767.79</v>
      </c>
      <c r="L76">
        <v>494444.01216595084</v>
      </c>
      <c r="M76">
        <v>830711.60000000033</v>
      </c>
      <c r="N76">
        <v>0</v>
      </c>
      <c r="O76">
        <v>0</v>
      </c>
      <c r="P76">
        <v>0</v>
      </c>
    </row>
    <row r="77" spans="1:16" x14ac:dyDescent="0.3">
      <c r="A77" t="s">
        <v>96</v>
      </c>
      <c r="B77" t="s">
        <v>17</v>
      </c>
      <c r="D77">
        <v>3</v>
      </c>
      <c r="F77">
        <v>7070.1480000000001</v>
      </c>
      <c r="G77">
        <v>25.348915000000002</v>
      </c>
      <c r="H77" t="s">
        <v>18</v>
      </c>
      <c r="I77" t="s">
        <v>19</v>
      </c>
      <c r="J77" t="s">
        <v>20</v>
      </c>
      <c r="K77">
        <v>403.50740000000002</v>
      </c>
      <c r="L77">
        <v>9606.7909871320571</v>
      </c>
      <c r="M77">
        <v>16140.296000000011</v>
      </c>
      <c r="N77">
        <v>0</v>
      </c>
      <c r="O77">
        <v>0</v>
      </c>
      <c r="P77">
        <v>0</v>
      </c>
    </row>
    <row r="78" spans="1:16" x14ac:dyDescent="0.3">
      <c r="A78" t="s">
        <v>97</v>
      </c>
      <c r="B78" t="s">
        <v>17</v>
      </c>
      <c r="D78">
        <v>3</v>
      </c>
      <c r="F78">
        <v>13276.933999999999</v>
      </c>
      <c r="G78">
        <v>28.429341999999998</v>
      </c>
      <c r="H78" t="s">
        <v>22</v>
      </c>
      <c r="I78" t="s">
        <v>19</v>
      </c>
      <c r="J78" t="s">
        <v>20</v>
      </c>
      <c r="K78">
        <v>713.84670000000006</v>
      </c>
      <c r="L78">
        <v>16995.415805890945</v>
      </c>
      <c r="M78">
        <v>28553.868000000031</v>
      </c>
      <c r="N78">
        <v>0</v>
      </c>
      <c r="O78">
        <v>0</v>
      </c>
      <c r="P78">
        <v>0</v>
      </c>
    </row>
    <row r="79" spans="1:16" x14ac:dyDescent="0.3">
      <c r="A79" t="s">
        <v>98</v>
      </c>
      <c r="B79" t="s">
        <v>17</v>
      </c>
      <c r="D79">
        <v>3</v>
      </c>
      <c r="F79">
        <v>15258.882</v>
      </c>
      <c r="G79">
        <v>29.412983000000001</v>
      </c>
      <c r="H79" t="s">
        <v>22</v>
      </c>
      <c r="I79" t="s">
        <v>19</v>
      </c>
      <c r="J79" t="s">
        <v>20</v>
      </c>
      <c r="K79">
        <v>812.94410000000005</v>
      </c>
      <c r="L79">
        <v>19354.748024254768</v>
      </c>
      <c r="M79">
        <v>32517.764000000017</v>
      </c>
      <c r="N79">
        <v>0</v>
      </c>
      <c r="O79">
        <v>0</v>
      </c>
      <c r="P79">
        <v>0</v>
      </c>
    </row>
    <row r="80" spans="1:16" x14ac:dyDescent="0.3">
      <c r="A80" t="s">
        <v>99</v>
      </c>
      <c r="B80" t="s">
        <v>17</v>
      </c>
      <c r="D80">
        <v>3</v>
      </c>
      <c r="F80">
        <v>27545.011999999999</v>
      </c>
      <c r="G80">
        <v>35.510590000000001</v>
      </c>
      <c r="H80" t="s">
        <v>22</v>
      </c>
      <c r="I80" t="s">
        <v>19</v>
      </c>
      <c r="J80" t="s">
        <v>20</v>
      </c>
      <c r="K80">
        <v>1427.2506000000001</v>
      </c>
      <c r="L80">
        <v>33980.289334120796</v>
      </c>
      <c r="M80">
        <v>57090.023999999983</v>
      </c>
      <c r="N80">
        <v>0</v>
      </c>
      <c r="O80">
        <v>0</v>
      </c>
      <c r="P80">
        <v>0</v>
      </c>
    </row>
    <row r="81" spans="1:16" x14ac:dyDescent="0.3">
      <c r="A81" t="s">
        <v>100</v>
      </c>
      <c r="B81" t="s">
        <v>17</v>
      </c>
      <c r="D81">
        <v>3</v>
      </c>
      <c r="F81">
        <v>18051.93</v>
      </c>
      <c r="G81">
        <v>30.799171000000001</v>
      </c>
      <c r="H81" t="s">
        <v>22</v>
      </c>
      <c r="I81" t="s">
        <v>19</v>
      </c>
      <c r="J81" t="s">
        <v>20</v>
      </c>
      <c r="K81">
        <v>952.59650000000011</v>
      </c>
      <c r="L81">
        <v>22679.622407354953</v>
      </c>
      <c r="M81">
        <v>38103.859999999993</v>
      </c>
      <c r="N81">
        <v>0</v>
      </c>
      <c r="O81">
        <v>0</v>
      </c>
      <c r="P81">
        <v>0</v>
      </c>
    </row>
    <row r="82" spans="1:16" x14ac:dyDescent="0.3">
      <c r="A82" t="s">
        <v>101</v>
      </c>
      <c r="B82" t="s">
        <v>17</v>
      </c>
      <c r="D82">
        <v>3</v>
      </c>
      <c r="F82">
        <v>15648.848</v>
      </c>
      <c r="G82">
        <v>29.606524</v>
      </c>
      <c r="H82" t="s">
        <v>22</v>
      </c>
      <c r="I82" t="s">
        <v>19</v>
      </c>
      <c r="J82" t="s">
        <v>20</v>
      </c>
      <c r="K82">
        <v>832.44240000000002</v>
      </c>
      <c r="L82">
        <v>19818.967745390968</v>
      </c>
      <c r="M82">
        <v>33297.696000000004</v>
      </c>
      <c r="N82">
        <v>0</v>
      </c>
      <c r="O82">
        <v>0</v>
      </c>
      <c r="P82">
        <v>0</v>
      </c>
    </row>
    <row r="83" spans="1:16" x14ac:dyDescent="0.3">
      <c r="A83" t="s">
        <v>102</v>
      </c>
      <c r="B83" t="s">
        <v>17</v>
      </c>
      <c r="D83">
        <v>3</v>
      </c>
      <c r="F83">
        <v>24345.241999999998</v>
      </c>
      <c r="G83">
        <v>33.922542999999997</v>
      </c>
      <c r="H83" t="s">
        <v>22</v>
      </c>
      <c r="I83" t="s">
        <v>19</v>
      </c>
      <c r="J83" t="s">
        <v>20</v>
      </c>
      <c r="K83">
        <v>1267.2620999999999</v>
      </c>
      <c r="L83">
        <v>30171.248707245617</v>
      </c>
      <c r="M83">
        <v>50690.483999999997</v>
      </c>
      <c r="N83">
        <v>0</v>
      </c>
      <c r="O83">
        <v>0</v>
      </c>
      <c r="P83">
        <v>0</v>
      </c>
    </row>
    <row r="84" spans="1:16" x14ac:dyDescent="0.3">
      <c r="A84" t="s">
        <v>103</v>
      </c>
      <c r="B84" t="s">
        <v>17</v>
      </c>
      <c r="D84">
        <v>3</v>
      </c>
      <c r="F84">
        <v>4633.3</v>
      </c>
      <c r="G84">
        <v>24.139506999999998</v>
      </c>
      <c r="H84" t="s">
        <v>18</v>
      </c>
      <c r="I84" t="s">
        <v>19</v>
      </c>
      <c r="J84" t="s">
        <v>20</v>
      </c>
      <c r="K84">
        <v>281.66500000000002</v>
      </c>
      <c r="L84">
        <v>6705.9409155583025</v>
      </c>
      <c r="M84">
        <v>11266.600000000009</v>
      </c>
      <c r="N84">
        <v>0</v>
      </c>
      <c r="O84">
        <v>0</v>
      </c>
      <c r="P84">
        <v>0</v>
      </c>
    </row>
    <row r="85" spans="1:16" x14ac:dyDescent="0.3">
      <c r="A85" t="s">
        <v>104</v>
      </c>
      <c r="B85" t="s">
        <v>17</v>
      </c>
      <c r="D85">
        <v>3</v>
      </c>
      <c r="F85">
        <v>9019.7690000000002</v>
      </c>
      <c r="G85">
        <v>26.316510999999998</v>
      </c>
      <c r="H85" t="s">
        <v>18</v>
      </c>
      <c r="I85" t="s">
        <v>19</v>
      </c>
      <c r="J85" t="s">
        <v>20</v>
      </c>
      <c r="K85">
        <v>500.98845000000006</v>
      </c>
      <c r="L85">
        <v>11927.640796964955</v>
      </c>
      <c r="M85">
        <v>20039.538000000015</v>
      </c>
      <c r="N85">
        <v>0</v>
      </c>
      <c r="O85">
        <v>0</v>
      </c>
      <c r="P85">
        <v>0</v>
      </c>
    </row>
    <row r="86" spans="1:16" x14ac:dyDescent="0.3">
      <c r="A86" t="s">
        <v>105</v>
      </c>
      <c r="B86" t="s">
        <v>17</v>
      </c>
      <c r="D86">
        <v>3</v>
      </c>
      <c r="F86">
        <v>31555.812000000002</v>
      </c>
      <c r="G86">
        <v>37.501151999999998</v>
      </c>
      <c r="H86" t="s">
        <v>22</v>
      </c>
      <c r="I86" t="s">
        <v>19</v>
      </c>
      <c r="J86" t="s">
        <v>20</v>
      </c>
      <c r="K86">
        <v>1627.7906000000003</v>
      </c>
      <c r="L86">
        <v>38754.788796979388</v>
      </c>
      <c r="M86">
        <v>65111.624000000011</v>
      </c>
      <c r="N86">
        <v>0</v>
      </c>
      <c r="O86">
        <v>0</v>
      </c>
      <c r="P86">
        <v>0</v>
      </c>
    </row>
    <row r="87" spans="1:16" x14ac:dyDescent="0.3">
      <c r="A87" t="s">
        <v>106</v>
      </c>
      <c r="B87" t="s">
        <v>17</v>
      </c>
      <c r="D87">
        <v>3</v>
      </c>
      <c r="F87">
        <v>44315.55</v>
      </c>
      <c r="G87">
        <v>43.83381</v>
      </c>
      <c r="H87" t="s">
        <v>22</v>
      </c>
      <c r="I87" t="s">
        <v>19</v>
      </c>
      <c r="J87" t="s">
        <v>20</v>
      </c>
      <c r="K87">
        <v>2265.7775000000001</v>
      </c>
      <c r="L87">
        <v>53944.118164491148</v>
      </c>
      <c r="M87">
        <v>90631.099999999919</v>
      </c>
      <c r="N87">
        <v>0</v>
      </c>
      <c r="O87">
        <v>0</v>
      </c>
      <c r="P87">
        <v>0</v>
      </c>
    </row>
    <row r="88" spans="1:16" x14ac:dyDescent="0.3">
      <c r="A88" t="s">
        <v>107</v>
      </c>
      <c r="B88" t="s">
        <v>17</v>
      </c>
      <c r="D88">
        <v>3</v>
      </c>
      <c r="F88">
        <v>19398.063999999998</v>
      </c>
      <c r="G88">
        <v>31.46726</v>
      </c>
      <c r="H88" t="s">
        <v>18</v>
      </c>
      <c r="I88" t="s">
        <v>19</v>
      </c>
      <c r="J88" t="s">
        <v>20</v>
      </c>
      <c r="K88">
        <v>1019.9032</v>
      </c>
      <c r="L88">
        <v>24282.074800876362</v>
      </c>
      <c r="M88">
        <v>40796.128000000019</v>
      </c>
      <c r="N88">
        <v>0</v>
      </c>
      <c r="O88">
        <v>0</v>
      </c>
      <c r="P88">
        <v>0</v>
      </c>
    </row>
    <row r="89" spans="1:16" x14ac:dyDescent="0.3">
      <c r="A89" t="s">
        <v>108</v>
      </c>
      <c r="B89" t="s">
        <v>17</v>
      </c>
      <c r="D89">
        <v>3</v>
      </c>
      <c r="F89">
        <v>12638.165000000001</v>
      </c>
      <c r="G89">
        <v>28.112321999999999</v>
      </c>
      <c r="H89" t="s">
        <v>22</v>
      </c>
      <c r="I89" t="s">
        <v>19</v>
      </c>
      <c r="J89" t="s">
        <v>20</v>
      </c>
      <c r="K89">
        <v>681.90825000000007</v>
      </c>
      <c r="L89">
        <v>16235.018317262562</v>
      </c>
      <c r="M89">
        <v>27276.330000000013</v>
      </c>
      <c r="N89">
        <v>0</v>
      </c>
      <c r="O89">
        <v>0</v>
      </c>
      <c r="P89">
        <v>0</v>
      </c>
    </row>
    <row r="90" spans="1:16" x14ac:dyDescent="0.3">
      <c r="A90" t="s">
        <v>109</v>
      </c>
      <c r="B90" t="s">
        <v>17</v>
      </c>
      <c r="D90">
        <v>3</v>
      </c>
      <c r="F90">
        <v>15669.626</v>
      </c>
      <c r="G90">
        <v>29.616834999999998</v>
      </c>
      <c r="H90" t="s">
        <v>22</v>
      </c>
      <c r="I90" t="s">
        <v>19</v>
      </c>
      <c r="J90" t="s">
        <v>20</v>
      </c>
      <c r="K90">
        <v>833.48130000000003</v>
      </c>
      <c r="L90">
        <v>19843.702100093094</v>
      </c>
      <c r="M90">
        <v>33339.251999999986</v>
      </c>
      <c r="N90">
        <v>0</v>
      </c>
      <c r="O90">
        <v>0</v>
      </c>
      <c r="P90">
        <v>0</v>
      </c>
    </row>
    <row r="91" spans="1:16" x14ac:dyDescent="0.3">
      <c r="A91" t="s">
        <v>110</v>
      </c>
      <c r="B91" t="s">
        <v>17</v>
      </c>
      <c r="D91">
        <v>3</v>
      </c>
      <c r="F91">
        <v>33663.222999999998</v>
      </c>
      <c r="G91">
        <v>38.547060000000002</v>
      </c>
      <c r="H91" t="s">
        <v>22</v>
      </c>
      <c r="I91" t="s">
        <v>19</v>
      </c>
      <c r="J91" t="s">
        <v>20</v>
      </c>
      <c r="K91">
        <v>1733.1611499999999</v>
      </c>
      <c r="L91">
        <v>41263.473520107502</v>
      </c>
      <c r="M91">
        <v>69326.445999999996</v>
      </c>
      <c r="N91">
        <v>0</v>
      </c>
      <c r="O91">
        <v>0</v>
      </c>
      <c r="P91">
        <v>0</v>
      </c>
    </row>
    <row r="92" spans="1:16" x14ac:dyDescent="0.3">
      <c r="A92" t="s">
        <v>111</v>
      </c>
      <c r="B92" t="s">
        <v>17</v>
      </c>
      <c r="D92">
        <v>3</v>
      </c>
      <c r="F92">
        <v>2865387.5</v>
      </c>
      <c r="G92">
        <v>1443.9319</v>
      </c>
      <c r="H92" t="s">
        <v>18</v>
      </c>
      <c r="I92" t="s">
        <v>19</v>
      </c>
      <c r="J92" t="s">
        <v>20</v>
      </c>
      <c r="K92">
        <v>143319.375</v>
      </c>
      <c r="L92">
        <v>3412178.5127891065</v>
      </c>
      <c r="M92">
        <v>5732775</v>
      </c>
      <c r="N92">
        <v>0</v>
      </c>
      <c r="O92">
        <v>0</v>
      </c>
      <c r="P92">
        <v>0</v>
      </c>
    </row>
    <row r="93" spans="1:16" x14ac:dyDescent="0.3">
      <c r="A93" t="s">
        <v>112</v>
      </c>
      <c r="B93" t="s">
        <v>17</v>
      </c>
      <c r="D93">
        <v>3</v>
      </c>
      <c r="F93">
        <v>12582.98</v>
      </c>
      <c r="G93">
        <v>28.084931999999998</v>
      </c>
      <c r="H93" t="s">
        <v>22</v>
      </c>
      <c r="I93" t="s">
        <v>19</v>
      </c>
      <c r="J93" t="s">
        <v>20</v>
      </c>
      <c r="K93">
        <v>679.149</v>
      </c>
      <c r="L93">
        <v>16169.325499655637</v>
      </c>
      <c r="M93">
        <v>27165.960000000014</v>
      </c>
      <c r="N93">
        <v>0</v>
      </c>
      <c r="O93">
        <v>0</v>
      </c>
      <c r="P93">
        <v>0</v>
      </c>
    </row>
    <row r="94" spans="1:16" x14ac:dyDescent="0.3">
      <c r="A94" t="s">
        <v>113</v>
      </c>
      <c r="B94" t="s">
        <v>17</v>
      </c>
      <c r="D94">
        <v>3</v>
      </c>
      <c r="F94">
        <v>22227.756000000001</v>
      </c>
      <c r="G94">
        <v>32.871634999999998</v>
      </c>
      <c r="H94" t="s">
        <v>22</v>
      </c>
      <c r="I94" t="s">
        <v>19</v>
      </c>
      <c r="J94" t="s">
        <v>20</v>
      </c>
      <c r="K94">
        <v>1161.3878000000002</v>
      </c>
      <c r="L94">
        <v>27650.57059574404</v>
      </c>
      <c r="M94">
        <v>46455.511999999973</v>
      </c>
      <c r="N94">
        <v>0</v>
      </c>
      <c r="O94">
        <v>0</v>
      </c>
      <c r="P94">
        <v>0</v>
      </c>
    </row>
    <row r="95" spans="1:16" x14ac:dyDescent="0.3">
      <c r="A95" t="s">
        <v>114</v>
      </c>
      <c r="B95" t="s">
        <v>17</v>
      </c>
      <c r="D95">
        <v>3</v>
      </c>
      <c r="F95">
        <v>15292.671</v>
      </c>
      <c r="G95">
        <v>29.429752000000001</v>
      </c>
      <c r="H95" t="s">
        <v>18</v>
      </c>
      <c r="I95" t="s">
        <v>19</v>
      </c>
      <c r="J95" t="s">
        <v>20</v>
      </c>
      <c r="K95">
        <v>814.63355000000001</v>
      </c>
      <c r="L95">
        <v>19394.970813311949</v>
      </c>
      <c r="M95">
        <v>32585.341999999979</v>
      </c>
      <c r="N95">
        <v>0</v>
      </c>
      <c r="O95">
        <v>0</v>
      </c>
      <c r="P95">
        <v>0</v>
      </c>
    </row>
    <row r="96" spans="1:16" x14ac:dyDescent="0.3">
      <c r="A96" t="s">
        <v>115</v>
      </c>
      <c r="B96" t="s">
        <v>17</v>
      </c>
      <c r="D96">
        <v>3</v>
      </c>
      <c r="F96">
        <v>77263.460000000006</v>
      </c>
      <c r="G96">
        <v>60.185856000000001</v>
      </c>
      <c r="H96" t="s">
        <v>22</v>
      </c>
      <c r="I96" t="s">
        <v>19</v>
      </c>
      <c r="J96" t="s">
        <v>20</v>
      </c>
      <c r="K96">
        <v>3913.1730000000007</v>
      </c>
      <c r="L96">
        <v>93165.664638339964</v>
      </c>
      <c r="M96">
        <v>156526.92000000001</v>
      </c>
      <c r="N96">
        <v>0</v>
      </c>
      <c r="O96">
        <v>0</v>
      </c>
      <c r="P96">
        <v>0</v>
      </c>
    </row>
    <row r="97" spans="1:16" x14ac:dyDescent="0.3">
      <c r="A97" t="s">
        <v>116</v>
      </c>
      <c r="B97" t="s">
        <v>17</v>
      </c>
      <c r="D97">
        <v>3</v>
      </c>
      <c r="F97">
        <v>13637.710999999999</v>
      </c>
      <c r="G97">
        <v>28.608397</v>
      </c>
      <c r="H97" t="s">
        <v>22</v>
      </c>
      <c r="I97" t="s">
        <v>19</v>
      </c>
      <c r="J97" t="s">
        <v>20</v>
      </c>
      <c r="K97">
        <v>731.88554999999997</v>
      </c>
      <c r="L97">
        <v>17424.888627450662</v>
      </c>
      <c r="M97">
        <v>29275.421999999973</v>
      </c>
      <c r="N97">
        <v>0</v>
      </c>
      <c r="O97">
        <v>0</v>
      </c>
      <c r="P97">
        <v>0</v>
      </c>
    </row>
    <row r="98" spans="1:16" x14ac:dyDescent="0.3">
      <c r="A98" t="s">
        <v>117</v>
      </c>
      <c r="B98" t="s">
        <v>17</v>
      </c>
      <c r="D98">
        <v>3</v>
      </c>
      <c r="F98">
        <v>18735.353999999999</v>
      </c>
      <c r="G98">
        <v>31.138355000000001</v>
      </c>
      <c r="H98" t="s">
        <v>22</v>
      </c>
      <c r="I98" t="s">
        <v>19</v>
      </c>
      <c r="J98" t="s">
        <v>20</v>
      </c>
      <c r="K98">
        <v>986.76769999999999</v>
      </c>
      <c r="L98">
        <v>23493.177688322503</v>
      </c>
      <c r="M98">
        <v>39470.707999999984</v>
      </c>
      <c r="N98">
        <v>0</v>
      </c>
      <c r="O98">
        <v>0</v>
      </c>
      <c r="P98">
        <v>0</v>
      </c>
    </row>
    <row r="99" spans="1:16" x14ac:dyDescent="0.3">
      <c r="A99" t="s">
        <v>118</v>
      </c>
      <c r="B99" t="s">
        <v>17</v>
      </c>
      <c r="D99">
        <v>3</v>
      </c>
      <c r="F99">
        <v>21877.22</v>
      </c>
      <c r="G99">
        <v>32.697665999999998</v>
      </c>
      <c r="H99" t="s">
        <v>22</v>
      </c>
      <c r="I99" t="s">
        <v>19</v>
      </c>
      <c r="J99" t="s">
        <v>20</v>
      </c>
      <c r="K99">
        <v>1143.8610000000001</v>
      </c>
      <c r="L99">
        <v>27233.288770743391</v>
      </c>
      <c r="M99">
        <v>45754.439999999981</v>
      </c>
      <c r="N99">
        <v>0</v>
      </c>
      <c r="O99">
        <v>0</v>
      </c>
      <c r="P99">
        <v>0</v>
      </c>
    </row>
    <row r="100" spans="1:16" x14ac:dyDescent="0.3">
      <c r="A100" t="s">
        <v>119</v>
      </c>
      <c r="B100" t="s">
        <v>17</v>
      </c>
      <c r="D100">
        <v>3</v>
      </c>
      <c r="F100">
        <v>15396.879000000001</v>
      </c>
      <c r="G100">
        <v>29.481472</v>
      </c>
      <c r="H100" t="s">
        <v>22</v>
      </c>
      <c r="I100" t="s">
        <v>19</v>
      </c>
      <c r="J100" t="s">
        <v>20</v>
      </c>
      <c r="K100">
        <v>819.84395000000006</v>
      </c>
      <c r="L100">
        <v>19519.021137443189</v>
      </c>
      <c r="M100">
        <v>32793.75799999998</v>
      </c>
      <c r="N100">
        <v>0</v>
      </c>
      <c r="O100">
        <v>0</v>
      </c>
      <c r="P100">
        <v>0</v>
      </c>
    </row>
    <row r="101" spans="1:16" x14ac:dyDescent="0.3">
      <c r="A101" t="s">
        <v>120</v>
      </c>
      <c r="B101" t="s">
        <v>17</v>
      </c>
      <c r="D101">
        <v>3</v>
      </c>
      <c r="F101">
        <v>4668.8410000000003</v>
      </c>
      <c r="G101">
        <v>24.157146000000001</v>
      </c>
      <c r="H101" t="s">
        <v>18</v>
      </c>
      <c r="I101" t="s">
        <v>19</v>
      </c>
      <c r="J101" t="s">
        <v>20</v>
      </c>
      <c r="K101">
        <v>283.44204999999999</v>
      </c>
      <c r="L101">
        <v>6748.2493042611695</v>
      </c>
      <c r="M101">
        <v>11337.681999999993</v>
      </c>
      <c r="N101">
        <v>0</v>
      </c>
      <c r="O101">
        <v>0</v>
      </c>
      <c r="P101">
        <v>0</v>
      </c>
    </row>
    <row r="102" spans="1:16" x14ac:dyDescent="0.3">
      <c r="A102" t="s">
        <v>121</v>
      </c>
      <c r="B102" t="s">
        <v>17</v>
      </c>
      <c r="D102">
        <v>3</v>
      </c>
      <c r="F102">
        <v>17091.060000000001</v>
      </c>
      <c r="G102">
        <v>30.322293999999999</v>
      </c>
      <c r="H102" t="s">
        <v>22</v>
      </c>
      <c r="I102" t="s">
        <v>19</v>
      </c>
      <c r="J102" t="s">
        <v>20</v>
      </c>
      <c r="K102">
        <v>904.55300000000011</v>
      </c>
      <c r="L102">
        <v>21535.792423591891</v>
      </c>
      <c r="M102">
        <v>36182.120000000003</v>
      </c>
      <c r="N102">
        <v>0</v>
      </c>
      <c r="O102">
        <v>0</v>
      </c>
      <c r="P102">
        <v>0</v>
      </c>
    </row>
    <row r="103" spans="1:16" x14ac:dyDescent="0.3">
      <c r="A103" t="s">
        <v>122</v>
      </c>
      <c r="B103" t="s">
        <v>17</v>
      </c>
      <c r="D103">
        <v>3</v>
      </c>
      <c r="F103">
        <v>4768.1959999999999</v>
      </c>
      <c r="G103">
        <v>24.206454999999998</v>
      </c>
      <c r="H103" t="s">
        <v>18</v>
      </c>
      <c r="I103" t="s">
        <v>19</v>
      </c>
      <c r="J103" t="s">
        <v>20</v>
      </c>
      <c r="K103">
        <v>288.40980000000002</v>
      </c>
      <c r="L103">
        <v>6866.5225649902768</v>
      </c>
      <c r="M103">
        <v>11536.391999999998</v>
      </c>
      <c r="N103">
        <v>0</v>
      </c>
      <c r="O103">
        <v>0</v>
      </c>
      <c r="P103">
        <v>0</v>
      </c>
    </row>
    <row r="104" spans="1:16" x14ac:dyDescent="0.3">
      <c r="A104" t="s">
        <v>123</v>
      </c>
      <c r="B104" t="s">
        <v>17</v>
      </c>
      <c r="D104">
        <v>3</v>
      </c>
      <c r="F104">
        <v>84855.47</v>
      </c>
      <c r="G104">
        <v>63.953769999999999</v>
      </c>
      <c r="H104" t="s">
        <v>18</v>
      </c>
      <c r="I104" t="s">
        <v>19</v>
      </c>
      <c r="J104" t="s">
        <v>20</v>
      </c>
      <c r="K104">
        <v>4292.7735000000002</v>
      </c>
      <c r="L104">
        <v>102203.27500709855</v>
      </c>
      <c r="M104">
        <v>171710.94000000006</v>
      </c>
      <c r="N104">
        <v>0</v>
      </c>
      <c r="O104">
        <v>0</v>
      </c>
      <c r="P104">
        <v>0</v>
      </c>
    </row>
    <row r="105" spans="1:16" x14ac:dyDescent="0.3">
      <c r="A105" t="s">
        <v>124</v>
      </c>
      <c r="B105" t="s">
        <v>17</v>
      </c>
      <c r="D105">
        <v>3</v>
      </c>
      <c r="F105">
        <v>19118.79</v>
      </c>
      <c r="G105">
        <v>31.328655000000001</v>
      </c>
      <c r="H105" t="s">
        <v>22</v>
      </c>
      <c r="I105" t="s">
        <v>19</v>
      </c>
      <c r="J105" t="s">
        <v>20</v>
      </c>
      <c r="K105">
        <v>1005.9395000000001</v>
      </c>
      <c r="L105">
        <v>23949.624027217655</v>
      </c>
      <c r="M105">
        <v>40237.580000000009</v>
      </c>
      <c r="N105">
        <v>0</v>
      </c>
      <c r="O105">
        <v>0</v>
      </c>
      <c r="P105">
        <v>0</v>
      </c>
    </row>
    <row r="106" spans="1:16" x14ac:dyDescent="0.3">
      <c r="A106" t="s">
        <v>125</v>
      </c>
      <c r="B106" t="s">
        <v>17</v>
      </c>
      <c r="D106">
        <v>3</v>
      </c>
      <c r="F106">
        <v>15991.879000000001</v>
      </c>
      <c r="G106">
        <v>29.776769999999999</v>
      </c>
      <c r="H106" t="s">
        <v>22</v>
      </c>
      <c r="I106" t="s">
        <v>19</v>
      </c>
      <c r="J106" t="s">
        <v>20</v>
      </c>
      <c r="K106">
        <v>849.59395000000006</v>
      </c>
      <c r="L106">
        <v>20227.315537662806</v>
      </c>
      <c r="M106">
        <v>33983.75799999998</v>
      </c>
      <c r="N106">
        <v>0</v>
      </c>
      <c r="O106">
        <v>0</v>
      </c>
      <c r="P106">
        <v>0</v>
      </c>
    </row>
    <row r="107" spans="1:16" x14ac:dyDescent="0.3">
      <c r="A107" t="s">
        <v>126</v>
      </c>
      <c r="B107" t="s">
        <v>17</v>
      </c>
      <c r="D107">
        <v>3</v>
      </c>
      <c r="F107">
        <v>61425.97</v>
      </c>
      <c r="G107">
        <v>52.325710000000001</v>
      </c>
      <c r="H107" t="s">
        <v>22</v>
      </c>
      <c r="I107" t="s">
        <v>19</v>
      </c>
      <c r="J107" t="s">
        <v>20</v>
      </c>
      <c r="K107">
        <v>3121.2985000000003</v>
      </c>
      <c r="L107">
        <v>74312.546183660568</v>
      </c>
      <c r="M107">
        <v>124851.94000000006</v>
      </c>
      <c r="N107">
        <v>0</v>
      </c>
      <c r="O107">
        <v>0</v>
      </c>
      <c r="P107">
        <v>0</v>
      </c>
    </row>
    <row r="108" spans="1:16" x14ac:dyDescent="0.3">
      <c r="A108" t="s">
        <v>127</v>
      </c>
      <c r="B108" t="s">
        <v>17</v>
      </c>
      <c r="D108">
        <v>3</v>
      </c>
      <c r="F108">
        <v>82126.100000000006</v>
      </c>
      <c r="G108">
        <v>62.599186000000003</v>
      </c>
      <c r="H108" t="s">
        <v>18</v>
      </c>
      <c r="I108" t="s">
        <v>19</v>
      </c>
      <c r="J108" t="s">
        <v>20</v>
      </c>
      <c r="K108">
        <v>4156.3050000000003</v>
      </c>
      <c r="L108">
        <v>98954.203600161709</v>
      </c>
      <c r="M108">
        <v>166252.19999999984</v>
      </c>
      <c r="N108">
        <v>0</v>
      </c>
      <c r="O108">
        <v>0</v>
      </c>
      <c r="P108">
        <v>0</v>
      </c>
    </row>
    <row r="109" spans="1:16" x14ac:dyDescent="0.3">
      <c r="A109" t="s">
        <v>128</v>
      </c>
      <c r="B109" t="s">
        <v>17</v>
      </c>
      <c r="D109">
        <v>3</v>
      </c>
      <c r="F109">
        <v>15660.956</v>
      </c>
      <c r="G109">
        <v>29.612532000000002</v>
      </c>
      <c r="H109" t="s">
        <v>22</v>
      </c>
      <c r="I109" t="s">
        <v>19</v>
      </c>
      <c r="J109" t="s">
        <v>20</v>
      </c>
      <c r="K109">
        <v>833.04780000000005</v>
      </c>
      <c r="L109">
        <v>19833.381238832764</v>
      </c>
      <c r="M109">
        <v>33321.912000000004</v>
      </c>
      <c r="N109">
        <v>0</v>
      </c>
      <c r="O109">
        <v>0</v>
      </c>
      <c r="P109">
        <v>0</v>
      </c>
    </row>
    <row r="110" spans="1:16" x14ac:dyDescent="0.3">
      <c r="A110" t="s">
        <v>129</v>
      </c>
      <c r="B110" t="s">
        <v>17</v>
      </c>
      <c r="D110">
        <v>3</v>
      </c>
      <c r="F110">
        <v>26167.546999999999</v>
      </c>
      <c r="G110">
        <v>34.826954000000001</v>
      </c>
      <c r="H110" t="s">
        <v>22</v>
      </c>
      <c r="I110" t="s">
        <v>19</v>
      </c>
      <c r="J110" t="s">
        <v>20</v>
      </c>
      <c r="K110">
        <v>1358.37735</v>
      </c>
      <c r="L110">
        <v>32340.540181182107</v>
      </c>
      <c r="M110">
        <v>54335.094000000026</v>
      </c>
      <c r="N110">
        <v>0</v>
      </c>
      <c r="O110">
        <v>0</v>
      </c>
      <c r="P110">
        <v>0</v>
      </c>
    </row>
    <row r="111" spans="1:16" x14ac:dyDescent="0.3">
      <c r="A111" t="s">
        <v>130</v>
      </c>
      <c r="B111" t="s">
        <v>17</v>
      </c>
      <c r="D111">
        <v>3</v>
      </c>
      <c r="F111">
        <v>17403.285</v>
      </c>
      <c r="G111">
        <v>30.477250999999999</v>
      </c>
      <c r="H111" t="s">
        <v>22</v>
      </c>
      <c r="I111" t="s">
        <v>19</v>
      </c>
      <c r="J111" t="s">
        <v>20</v>
      </c>
      <c r="K111">
        <v>920.16425000000004</v>
      </c>
      <c r="L111">
        <v>21907.468422093691</v>
      </c>
      <c r="M111">
        <v>36806.570000000036</v>
      </c>
      <c r="N111">
        <v>0</v>
      </c>
      <c r="O111">
        <v>0</v>
      </c>
      <c r="P111">
        <v>0</v>
      </c>
    </row>
    <row r="112" spans="1:16" x14ac:dyDescent="0.3">
      <c r="A112" t="s">
        <v>131</v>
      </c>
      <c r="B112" t="s">
        <v>17</v>
      </c>
      <c r="D112">
        <v>3</v>
      </c>
      <c r="F112">
        <v>20105.293000000001</v>
      </c>
      <c r="G112">
        <v>31.818256000000002</v>
      </c>
      <c r="H112" t="s">
        <v>22</v>
      </c>
      <c r="I112" t="s">
        <v>19</v>
      </c>
      <c r="J112" t="s">
        <v>20</v>
      </c>
      <c r="K112">
        <v>1055.2646500000001</v>
      </c>
      <c r="L112">
        <v>25123.967809906484</v>
      </c>
      <c r="M112">
        <v>42210.586000000003</v>
      </c>
      <c r="N112">
        <v>0</v>
      </c>
      <c r="O112">
        <v>0</v>
      </c>
      <c r="P112">
        <v>0</v>
      </c>
    </row>
    <row r="113" spans="1:16" x14ac:dyDescent="0.3">
      <c r="A113" t="s">
        <v>132</v>
      </c>
      <c r="B113" t="s">
        <v>17</v>
      </c>
      <c r="D113">
        <v>3</v>
      </c>
      <c r="F113">
        <v>27892.692999999999</v>
      </c>
      <c r="G113">
        <v>35.683143999999999</v>
      </c>
      <c r="H113" t="s">
        <v>22</v>
      </c>
      <c r="I113" t="s">
        <v>19</v>
      </c>
      <c r="J113" t="s">
        <v>20</v>
      </c>
      <c r="K113">
        <v>1444.63465</v>
      </c>
      <c r="L113">
        <v>34394.172536411148</v>
      </c>
      <c r="M113">
        <v>57785.385999999999</v>
      </c>
      <c r="N113">
        <v>0</v>
      </c>
      <c r="O113">
        <v>0</v>
      </c>
      <c r="P113">
        <v>0</v>
      </c>
    </row>
    <row r="114" spans="1:16" x14ac:dyDescent="0.3">
      <c r="A114" t="s">
        <v>133</v>
      </c>
      <c r="B114" t="s">
        <v>17</v>
      </c>
      <c r="D114">
        <v>3</v>
      </c>
      <c r="F114">
        <v>21154.248</v>
      </c>
      <c r="G114">
        <v>32.338852000000003</v>
      </c>
      <c r="H114" t="s">
        <v>22</v>
      </c>
      <c r="I114" t="s">
        <v>19</v>
      </c>
      <c r="J114" t="s">
        <v>20</v>
      </c>
      <c r="K114">
        <v>1107.7124000000001</v>
      </c>
      <c r="L114">
        <v>26372.655125170975</v>
      </c>
      <c r="M114">
        <v>44308.49599999997</v>
      </c>
      <c r="N114">
        <v>0</v>
      </c>
      <c r="O114">
        <v>0</v>
      </c>
      <c r="P114">
        <v>0</v>
      </c>
    </row>
    <row r="115" spans="1:16" x14ac:dyDescent="0.3">
      <c r="A115" t="s">
        <v>134</v>
      </c>
      <c r="B115" t="s">
        <v>17</v>
      </c>
      <c r="D115">
        <v>3</v>
      </c>
      <c r="F115">
        <v>22577.945</v>
      </c>
      <c r="G115">
        <v>33.045433000000003</v>
      </c>
      <c r="H115" t="s">
        <v>22</v>
      </c>
      <c r="I115" t="s">
        <v>19</v>
      </c>
      <c r="J115" t="s">
        <v>20</v>
      </c>
      <c r="K115">
        <v>1178.89725</v>
      </c>
      <c r="L115">
        <v>28067.439348212105</v>
      </c>
      <c r="M115">
        <v>47155.890000000043</v>
      </c>
      <c r="N115">
        <v>0</v>
      </c>
      <c r="O115">
        <v>0</v>
      </c>
      <c r="P115">
        <v>0</v>
      </c>
    </row>
    <row r="116" spans="1:16" x14ac:dyDescent="0.3">
      <c r="A116" t="s">
        <v>135</v>
      </c>
      <c r="B116" t="s">
        <v>17</v>
      </c>
      <c r="D116">
        <v>3</v>
      </c>
      <c r="F116">
        <v>15974.073</v>
      </c>
      <c r="G116">
        <v>29.767932999999999</v>
      </c>
      <c r="H116" t="s">
        <v>22</v>
      </c>
      <c r="I116" t="s">
        <v>19</v>
      </c>
      <c r="J116" t="s">
        <v>20</v>
      </c>
      <c r="K116">
        <v>848.70365000000004</v>
      </c>
      <c r="L116">
        <v>20206.119083729514</v>
      </c>
      <c r="M116">
        <v>33948.145999999993</v>
      </c>
      <c r="N116">
        <v>0</v>
      </c>
      <c r="O116">
        <v>0</v>
      </c>
      <c r="P116">
        <v>0</v>
      </c>
    </row>
    <row r="117" spans="1:16" x14ac:dyDescent="0.3">
      <c r="A117" t="s">
        <v>136</v>
      </c>
      <c r="B117" t="s">
        <v>17</v>
      </c>
      <c r="D117">
        <v>3</v>
      </c>
      <c r="F117">
        <v>18898.157999999999</v>
      </c>
      <c r="G117">
        <v>31.219156000000002</v>
      </c>
      <c r="H117" t="s">
        <v>22</v>
      </c>
      <c r="I117" t="s">
        <v>19</v>
      </c>
      <c r="J117" t="s">
        <v>20</v>
      </c>
      <c r="K117">
        <v>994.90790000000004</v>
      </c>
      <c r="L117">
        <v>23686.981321151674</v>
      </c>
      <c r="M117">
        <v>39796.315999999963</v>
      </c>
      <c r="N117">
        <v>0</v>
      </c>
      <c r="O117">
        <v>0</v>
      </c>
      <c r="P117">
        <v>0</v>
      </c>
    </row>
    <row r="118" spans="1:16" x14ac:dyDescent="0.3">
      <c r="A118" t="s">
        <v>137</v>
      </c>
      <c r="B118" t="s">
        <v>17</v>
      </c>
      <c r="D118">
        <v>3</v>
      </c>
      <c r="F118">
        <v>42200.983999999997</v>
      </c>
      <c r="G118">
        <v>42.784348000000001</v>
      </c>
      <c r="H118" t="s">
        <v>22</v>
      </c>
      <c r="I118" t="s">
        <v>19</v>
      </c>
      <c r="J118" t="s">
        <v>20</v>
      </c>
      <c r="K118">
        <v>2160.0491999999999</v>
      </c>
      <c r="L118">
        <v>51426.91605239905</v>
      </c>
      <c r="M118">
        <v>86401.967999999964</v>
      </c>
      <c r="N118">
        <v>0</v>
      </c>
      <c r="O118">
        <v>0</v>
      </c>
      <c r="P118">
        <v>0</v>
      </c>
    </row>
    <row r="119" spans="1:16" x14ac:dyDescent="0.3">
      <c r="A119" t="s">
        <v>138</v>
      </c>
      <c r="B119" t="s">
        <v>17</v>
      </c>
      <c r="D119">
        <v>3</v>
      </c>
      <c r="F119">
        <v>15815.516</v>
      </c>
      <c r="G119">
        <v>29.689240000000002</v>
      </c>
      <c r="H119" t="s">
        <v>22</v>
      </c>
      <c r="I119" t="s">
        <v>19</v>
      </c>
      <c r="J119" t="s">
        <v>20</v>
      </c>
      <c r="K119">
        <v>840.7758</v>
      </c>
      <c r="L119">
        <v>20017.371125383928</v>
      </c>
      <c r="M119">
        <v>33631.031999999992</v>
      </c>
      <c r="N119">
        <v>0</v>
      </c>
      <c r="O119">
        <v>0</v>
      </c>
      <c r="P119">
        <v>0</v>
      </c>
    </row>
    <row r="120" spans="1:16" x14ac:dyDescent="0.3">
      <c r="A120" t="s">
        <v>139</v>
      </c>
      <c r="B120" t="s">
        <v>17</v>
      </c>
      <c r="D120">
        <v>3</v>
      </c>
      <c r="F120">
        <v>62242.47</v>
      </c>
      <c r="G120">
        <v>52.730938000000002</v>
      </c>
      <c r="H120" t="s">
        <v>22</v>
      </c>
      <c r="I120" t="s">
        <v>19</v>
      </c>
      <c r="J120" t="s">
        <v>20</v>
      </c>
      <c r="K120">
        <v>3162.1235000000001</v>
      </c>
      <c r="L120">
        <v>75284.516566482969</v>
      </c>
      <c r="M120">
        <v>126484.94000000005</v>
      </c>
      <c r="N120">
        <v>0</v>
      </c>
      <c r="O120">
        <v>0</v>
      </c>
      <c r="P120">
        <v>0</v>
      </c>
    </row>
    <row r="121" spans="1:16" x14ac:dyDescent="0.3">
      <c r="A121" t="s">
        <v>140</v>
      </c>
      <c r="B121" t="s">
        <v>17</v>
      </c>
      <c r="D121">
        <v>3</v>
      </c>
      <c r="F121">
        <v>4757.1714000000002</v>
      </c>
      <c r="G121">
        <v>24.200984999999999</v>
      </c>
      <c r="H121" t="s">
        <v>18</v>
      </c>
      <c r="I121" t="s">
        <v>19</v>
      </c>
      <c r="J121" t="s">
        <v>20</v>
      </c>
      <c r="K121">
        <v>287.85856999999999</v>
      </c>
      <c r="L121">
        <v>6853.3987625622767</v>
      </c>
      <c r="M121">
        <v>11514.342800000006</v>
      </c>
      <c r="N121">
        <v>0</v>
      </c>
      <c r="O121">
        <v>0</v>
      </c>
      <c r="P121">
        <v>0</v>
      </c>
    </row>
    <row r="122" spans="1:16" x14ac:dyDescent="0.3">
      <c r="A122" t="s">
        <v>141</v>
      </c>
      <c r="B122" t="s">
        <v>17</v>
      </c>
      <c r="D122">
        <v>3</v>
      </c>
      <c r="F122">
        <v>11355.82</v>
      </c>
      <c r="G122">
        <v>27.475892999999999</v>
      </c>
      <c r="H122" t="s">
        <v>22</v>
      </c>
      <c r="I122" t="s">
        <v>19</v>
      </c>
      <c r="J122" t="s">
        <v>20</v>
      </c>
      <c r="K122">
        <v>617.79100000000005</v>
      </c>
      <c r="L122">
        <v>14708.501035498481</v>
      </c>
      <c r="M122">
        <v>24711.640000000007</v>
      </c>
      <c r="N122">
        <v>0</v>
      </c>
      <c r="O122">
        <v>0</v>
      </c>
      <c r="P122">
        <v>0</v>
      </c>
    </row>
    <row r="123" spans="1:16" x14ac:dyDescent="0.3">
      <c r="A123" t="s">
        <v>142</v>
      </c>
      <c r="B123" t="s">
        <v>17</v>
      </c>
      <c r="D123">
        <v>3</v>
      </c>
      <c r="F123">
        <v>13459.14</v>
      </c>
      <c r="G123">
        <v>28.519772</v>
      </c>
      <c r="H123" t="s">
        <v>22</v>
      </c>
      <c r="I123" t="s">
        <v>19</v>
      </c>
      <c r="J123" t="s">
        <v>20</v>
      </c>
      <c r="K123">
        <v>722.95699999999999</v>
      </c>
      <c r="L123">
        <v>17212.315788221058</v>
      </c>
      <c r="M123">
        <v>28918.279999999981</v>
      </c>
      <c r="N123">
        <v>0</v>
      </c>
      <c r="O123">
        <v>0</v>
      </c>
      <c r="P123">
        <v>0</v>
      </c>
    </row>
    <row r="124" spans="1:16" x14ac:dyDescent="0.3">
      <c r="A124" t="s">
        <v>143</v>
      </c>
      <c r="B124" t="s">
        <v>17</v>
      </c>
      <c r="D124">
        <v>3</v>
      </c>
      <c r="F124">
        <v>15283.166999999999</v>
      </c>
      <c r="G124">
        <v>29.425035000000001</v>
      </c>
      <c r="H124" t="s">
        <v>22</v>
      </c>
      <c r="I124" t="s">
        <v>19</v>
      </c>
      <c r="J124" t="s">
        <v>20</v>
      </c>
      <c r="K124">
        <v>814.15835000000004</v>
      </c>
      <c r="L124">
        <v>19383.657149480543</v>
      </c>
      <c r="M124">
        <v>32566.334000000024</v>
      </c>
      <c r="N124">
        <v>0</v>
      </c>
      <c r="O124">
        <v>0</v>
      </c>
      <c r="P124">
        <v>0</v>
      </c>
    </row>
    <row r="125" spans="1:16" x14ac:dyDescent="0.3">
      <c r="A125" t="s">
        <v>144</v>
      </c>
      <c r="B125" t="s">
        <v>17</v>
      </c>
      <c r="D125">
        <v>3</v>
      </c>
      <c r="F125">
        <v>16926.812000000002</v>
      </c>
      <c r="G125">
        <v>30.240777999999999</v>
      </c>
      <c r="H125" t="s">
        <v>22</v>
      </c>
      <c r="I125" t="s">
        <v>19</v>
      </c>
      <c r="J125" t="s">
        <v>20</v>
      </c>
      <c r="K125">
        <v>896.34060000000011</v>
      </c>
      <c r="L125">
        <v>21340.26983763008</v>
      </c>
      <c r="M125">
        <v>35853.624000000003</v>
      </c>
      <c r="N125">
        <v>0</v>
      </c>
      <c r="O125">
        <v>0</v>
      </c>
      <c r="P125">
        <v>0</v>
      </c>
    </row>
    <row r="126" spans="1:16" x14ac:dyDescent="0.3">
      <c r="A126" t="s">
        <v>145</v>
      </c>
      <c r="B126" t="s">
        <v>17</v>
      </c>
      <c r="D126">
        <v>3</v>
      </c>
      <c r="F126">
        <v>13381.439</v>
      </c>
      <c r="G126">
        <v>28.481209</v>
      </c>
      <c r="H126" t="s">
        <v>22</v>
      </c>
      <c r="I126" t="s">
        <v>19</v>
      </c>
      <c r="J126" t="s">
        <v>20</v>
      </c>
      <c r="K126">
        <v>719.07195000000002</v>
      </c>
      <c r="L126">
        <v>17119.819682016914</v>
      </c>
      <c r="M126">
        <v>28762.878000000019</v>
      </c>
      <c r="N126">
        <v>0</v>
      </c>
      <c r="O126">
        <v>0</v>
      </c>
      <c r="P126">
        <v>0</v>
      </c>
    </row>
    <row r="127" spans="1:16" x14ac:dyDescent="0.3">
      <c r="A127" t="s">
        <v>146</v>
      </c>
      <c r="B127" t="s">
        <v>17</v>
      </c>
      <c r="D127">
        <v>3</v>
      </c>
      <c r="F127">
        <v>13735.06</v>
      </c>
      <c r="G127">
        <v>28.65671</v>
      </c>
      <c r="H127" t="s">
        <v>22</v>
      </c>
      <c r="I127" t="s">
        <v>19</v>
      </c>
      <c r="J127" t="s">
        <v>20</v>
      </c>
      <c r="K127">
        <v>736.75300000000004</v>
      </c>
      <c r="L127">
        <v>17540.773924201894</v>
      </c>
      <c r="M127">
        <v>29470.120000000014</v>
      </c>
      <c r="N127">
        <v>0</v>
      </c>
      <c r="O127">
        <v>0</v>
      </c>
      <c r="P127">
        <v>0</v>
      </c>
    </row>
    <row r="128" spans="1:16" x14ac:dyDescent="0.3">
      <c r="A128" t="s">
        <v>147</v>
      </c>
      <c r="B128" t="s">
        <v>17</v>
      </c>
      <c r="D128">
        <v>3</v>
      </c>
      <c r="F128">
        <v>576752.9</v>
      </c>
      <c r="G128">
        <v>308.08246000000003</v>
      </c>
      <c r="H128" t="s">
        <v>18</v>
      </c>
      <c r="I128" t="s">
        <v>19</v>
      </c>
      <c r="J128" t="s">
        <v>20</v>
      </c>
      <c r="K128">
        <v>28887.645000000004</v>
      </c>
      <c r="L128">
        <v>687763.26685822953</v>
      </c>
      <c r="M128">
        <v>1155505.8000000005</v>
      </c>
      <c r="N128">
        <v>0</v>
      </c>
      <c r="O128">
        <v>0</v>
      </c>
      <c r="P128">
        <v>0</v>
      </c>
    </row>
    <row r="129" spans="1:16" x14ac:dyDescent="0.3">
      <c r="A129" t="s">
        <v>148</v>
      </c>
      <c r="B129" t="s">
        <v>17</v>
      </c>
      <c r="D129">
        <v>3</v>
      </c>
      <c r="F129">
        <v>18714.932000000001</v>
      </c>
      <c r="G129">
        <v>31.128219999999999</v>
      </c>
      <c r="H129" t="s">
        <v>22</v>
      </c>
      <c r="I129" t="s">
        <v>19</v>
      </c>
      <c r="J129" t="s">
        <v>20</v>
      </c>
      <c r="K129">
        <v>985.74660000000006</v>
      </c>
      <c r="L129">
        <v>23468.867119849765</v>
      </c>
      <c r="M129">
        <v>39429.863999999972</v>
      </c>
      <c r="N129">
        <v>0</v>
      </c>
      <c r="O129">
        <v>0</v>
      </c>
      <c r="P129">
        <v>0</v>
      </c>
    </row>
    <row r="130" spans="1:16" x14ac:dyDescent="0.3">
      <c r="A130" t="s">
        <v>149</v>
      </c>
      <c r="B130" t="s">
        <v>17</v>
      </c>
      <c r="D130">
        <v>3</v>
      </c>
      <c r="F130">
        <v>16779.190999999999</v>
      </c>
      <c r="G130">
        <v>30.167513</v>
      </c>
      <c r="H130" t="s">
        <v>22</v>
      </c>
      <c r="I130" t="s">
        <v>19</v>
      </c>
      <c r="J130" t="s">
        <v>20</v>
      </c>
      <c r="K130">
        <v>888.95955000000004</v>
      </c>
      <c r="L130">
        <v>21164.540211319458</v>
      </c>
      <c r="M130">
        <v>35558.381999999991</v>
      </c>
      <c r="N130">
        <v>0</v>
      </c>
      <c r="O130">
        <v>0</v>
      </c>
      <c r="P130">
        <v>0</v>
      </c>
    </row>
    <row r="131" spans="1:16" x14ac:dyDescent="0.3">
      <c r="A131" t="s">
        <v>150</v>
      </c>
      <c r="B131" t="s">
        <v>17</v>
      </c>
      <c r="D131">
        <v>3</v>
      </c>
      <c r="F131">
        <v>13941.038</v>
      </c>
      <c r="G131">
        <v>28.758938000000001</v>
      </c>
      <c r="H131" t="s">
        <v>22</v>
      </c>
      <c r="I131" t="s">
        <v>19</v>
      </c>
      <c r="J131" t="s">
        <v>20</v>
      </c>
      <c r="K131">
        <v>747.05190000000005</v>
      </c>
      <c r="L131">
        <v>17785.9723510396</v>
      </c>
      <c r="M131">
        <v>29882.075999999979</v>
      </c>
      <c r="N131">
        <v>0</v>
      </c>
      <c r="O131">
        <v>0</v>
      </c>
      <c r="P131">
        <v>0</v>
      </c>
    </row>
    <row r="132" spans="1:16" x14ac:dyDescent="0.3">
      <c r="A132" t="s">
        <v>151</v>
      </c>
      <c r="B132" t="s">
        <v>17</v>
      </c>
      <c r="D132">
        <v>3</v>
      </c>
      <c r="F132">
        <v>15402.483</v>
      </c>
      <c r="G132">
        <v>29.484252999999999</v>
      </c>
      <c r="H132" t="s">
        <v>22</v>
      </c>
      <c r="I132" t="s">
        <v>19</v>
      </c>
      <c r="J132" t="s">
        <v>20</v>
      </c>
      <c r="K132">
        <v>820.1241500000001</v>
      </c>
      <c r="L132">
        <v>19525.692199323574</v>
      </c>
      <c r="M132">
        <v>32804.965999999993</v>
      </c>
      <c r="N132">
        <v>0</v>
      </c>
      <c r="O132">
        <v>0</v>
      </c>
      <c r="P132">
        <v>0</v>
      </c>
    </row>
    <row r="133" spans="1:16" x14ac:dyDescent="0.3">
      <c r="A133" t="s">
        <v>152</v>
      </c>
      <c r="B133" t="s">
        <v>17</v>
      </c>
      <c r="D133">
        <v>3</v>
      </c>
      <c r="F133">
        <v>19632.787</v>
      </c>
      <c r="G133">
        <v>31.583752</v>
      </c>
      <c r="H133" t="s">
        <v>22</v>
      </c>
      <c r="I133" t="s">
        <v>19</v>
      </c>
      <c r="J133" t="s">
        <v>20</v>
      </c>
      <c r="K133">
        <v>1031.6393499999999</v>
      </c>
      <c r="L133">
        <v>24561.491584914595</v>
      </c>
      <c r="M133">
        <v>41265.573999999993</v>
      </c>
      <c r="N133">
        <v>0</v>
      </c>
      <c r="O133">
        <v>0</v>
      </c>
      <c r="P133">
        <v>0</v>
      </c>
    </row>
    <row r="134" spans="1:16" x14ac:dyDescent="0.3">
      <c r="A134" t="s">
        <v>153</v>
      </c>
      <c r="B134" t="s">
        <v>17</v>
      </c>
      <c r="D134">
        <v>3</v>
      </c>
      <c r="F134">
        <v>28388.055</v>
      </c>
      <c r="G134">
        <v>35.928992999999998</v>
      </c>
      <c r="H134" t="s">
        <v>22</v>
      </c>
      <c r="I134" t="s">
        <v>19</v>
      </c>
      <c r="J134" t="s">
        <v>20</v>
      </c>
      <c r="K134">
        <v>1469.4027500000002</v>
      </c>
      <c r="L134">
        <v>34983.856789657533</v>
      </c>
      <c r="M134">
        <v>58776.110000000037</v>
      </c>
      <c r="N134">
        <v>0</v>
      </c>
      <c r="O134">
        <v>0</v>
      </c>
      <c r="P134">
        <v>0</v>
      </c>
    </row>
    <row r="135" spans="1:16" x14ac:dyDescent="0.3">
      <c r="A135" t="s">
        <v>154</v>
      </c>
      <c r="B135" t="s">
        <v>17</v>
      </c>
      <c r="D135">
        <v>3</v>
      </c>
      <c r="F135">
        <v>17958.344000000001</v>
      </c>
      <c r="G135">
        <v>30.752725999999999</v>
      </c>
      <c r="H135" t="s">
        <v>22</v>
      </c>
      <c r="I135" t="s">
        <v>19</v>
      </c>
      <c r="J135" t="s">
        <v>20</v>
      </c>
      <c r="K135">
        <v>947.91720000000009</v>
      </c>
      <c r="L135">
        <v>22568.216626281082</v>
      </c>
      <c r="M135">
        <v>37916.688000000016</v>
      </c>
      <c r="N135">
        <v>0</v>
      </c>
      <c r="O135">
        <v>0</v>
      </c>
      <c r="P135">
        <v>0</v>
      </c>
    </row>
    <row r="136" spans="1:16" x14ac:dyDescent="0.3">
      <c r="A136" t="s">
        <v>155</v>
      </c>
      <c r="B136" t="s">
        <v>17</v>
      </c>
      <c r="D136">
        <v>3</v>
      </c>
      <c r="F136">
        <v>15833.455</v>
      </c>
      <c r="G136">
        <v>29.698143000000002</v>
      </c>
      <c r="H136" t="s">
        <v>22</v>
      </c>
      <c r="I136" t="s">
        <v>19</v>
      </c>
      <c r="J136" t="s">
        <v>20</v>
      </c>
      <c r="K136">
        <v>841.67275000000006</v>
      </c>
      <c r="L136">
        <v>20038.725903947863</v>
      </c>
      <c r="M136">
        <v>33666.910000000025</v>
      </c>
      <c r="N136">
        <v>0</v>
      </c>
      <c r="O136">
        <v>0</v>
      </c>
      <c r="P136">
        <v>0</v>
      </c>
    </row>
    <row r="137" spans="1:16" x14ac:dyDescent="0.3">
      <c r="A137" t="s">
        <v>156</v>
      </c>
      <c r="B137" t="s">
        <v>17</v>
      </c>
      <c r="D137">
        <v>3</v>
      </c>
      <c r="F137">
        <v>4698.8905999999997</v>
      </c>
      <c r="G137">
        <v>24.172059999999998</v>
      </c>
      <c r="H137" t="s">
        <v>18</v>
      </c>
      <c r="I137" t="s">
        <v>19</v>
      </c>
      <c r="J137" t="s">
        <v>20</v>
      </c>
      <c r="K137">
        <v>284.94452999999999</v>
      </c>
      <c r="L137">
        <v>6784.0206713348462</v>
      </c>
      <c r="M137">
        <v>11397.781200000003</v>
      </c>
      <c r="N137">
        <v>0</v>
      </c>
      <c r="O137">
        <v>0</v>
      </c>
      <c r="P137">
        <v>0</v>
      </c>
    </row>
    <row r="138" spans="1:16" x14ac:dyDescent="0.3">
      <c r="A138" t="s">
        <v>157</v>
      </c>
      <c r="B138" t="s">
        <v>17</v>
      </c>
      <c r="D138">
        <v>3</v>
      </c>
      <c r="F138">
        <v>18371.432000000001</v>
      </c>
      <c r="G138">
        <v>30.957743000000001</v>
      </c>
      <c r="H138" t="s">
        <v>22</v>
      </c>
      <c r="I138" t="s">
        <v>19</v>
      </c>
      <c r="J138" t="s">
        <v>20</v>
      </c>
      <c r="K138">
        <v>968.5716000000001</v>
      </c>
      <c r="L138">
        <v>23059.961024933054</v>
      </c>
      <c r="M138">
        <v>38742.864000000001</v>
      </c>
      <c r="N138">
        <v>0</v>
      </c>
      <c r="O138">
        <v>0</v>
      </c>
      <c r="P138">
        <v>0</v>
      </c>
    </row>
    <row r="139" spans="1:16" x14ac:dyDescent="0.3">
      <c r="A139" t="s">
        <v>158</v>
      </c>
      <c r="B139" t="s">
        <v>17</v>
      </c>
      <c r="D139">
        <v>3</v>
      </c>
      <c r="F139">
        <v>14964.8</v>
      </c>
      <c r="G139">
        <v>29.267029999999998</v>
      </c>
      <c r="H139" t="s">
        <v>22</v>
      </c>
      <c r="I139" t="s">
        <v>19</v>
      </c>
      <c r="J139" t="s">
        <v>20</v>
      </c>
      <c r="K139">
        <v>798.24</v>
      </c>
      <c r="L139">
        <v>19004.669648111259</v>
      </c>
      <c r="M139">
        <v>31929.600000000028</v>
      </c>
      <c r="N139">
        <v>0</v>
      </c>
      <c r="O139">
        <v>0</v>
      </c>
      <c r="P139">
        <v>0</v>
      </c>
    </row>
    <row r="140" spans="1:16" x14ac:dyDescent="0.3">
      <c r="A140" t="s">
        <v>159</v>
      </c>
      <c r="B140" t="s">
        <v>17</v>
      </c>
      <c r="D140">
        <v>3</v>
      </c>
      <c r="F140">
        <v>89538.45</v>
      </c>
      <c r="G140">
        <v>66.277940000000001</v>
      </c>
      <c r="H140" t="s">
        <v>18</v>
      </c>
      <c r="I140" t="s">
        <v>19</v>
      </c>
      <c r="J140" t="s">
        <v>20</v>
      </c>
      <c r="K140">
        <v>4526.9224999999997</v>
      </c>
      <c r="L140">
        <v>107777.94477237664</v>
      </c>
      <c r="M140">
        <v>181076.89999999985</v>
      </c>
      <c r="N140">
        <v>0</v>
      </c>
      <c r="O140">
        <v>0</v>
      </c>
      <c r="P140">
        <v>0</v>
      </c>
    </row>
    <row r="141" spans="1:16" x14ac:dyDescent="0.3">
      <c r="A141" t="s">
        <v>160</v>
      </c>
      <c r="B141" t="s">
        <v>17</v>
      </c>
      <c r="D141">
        <v>3</v>
      </c>
      <c r="F141">
        <v>42308.42</v>
      </c>
      <c r="G141">
        <v>42.837670000000003</v>
      </c>
      <c r="H141" t="s">
        <v>22</v>
      </c>
      <c r="I141" t="s">
        <v>19</v>
      </c>
      <c r="J141" t="s">
        <v>20</v>
      </c>
      <c r="K141">
        <v>2165.4209999999998</v>
      </c>
      <c r="L141">
        <v>51554.809022452806</v>
      </c>
      <c r="M141">
        <v>86616.84000000004</v>
      </c>
      <c r="N141">
        <v>0</v>
      </c>
      <c r="O141">
        <v>0</v>
      </c>
      <c r="P141">
        <v>0</v>
      </c>
    </row>
    <row r="142" spans="1:16" x14ac:dyDescent="0.3">
      <c r="A142" t="s">
        <v>161</v>
      </c>
      <c r="B142" t="s">
        <v>17</v>
      </c>
      <c r="D142">
        <v>3</v>
      </c>
      <c r="F142">
        <v>4609.3125</v>
      </c>
      <c r="G142">
        <v>24.127602</v>
      </c>
      <c r="H142" t="s">
        <v>18</v>
      </c>
      <c r="I142" t="s">
        <v>19</v>
      </c>
      <c r="J142" t="s">
        <v>20</v>
      </c>
      <c r="K142">
        <v>280.46562500000005</v>
      </c>
      <c r="L142">
        <v>6677.385937532641</v>
      </c>
      <c r="M142">
        <v>11218.625000000004</v>
      </c>
      <c r="N142">
        <v>0</v>
      </c>
      <c r="O142">
        <v>0</v>
      </c>
      <c r="P142">
        <v>0</v>
      </c>
    </row>
    <row r="143" spans="1:16" x14ac:dyDescent="0.3">
      <c r="A143" t="s">
        <v>162</v>
      </c>
      <c r="B143" t="s">
        <v>17</v>
      </c>
      <c r="D143">
        <v>3</v>
      </c>
      <c r="F143">
        <v>15272.706</v>
      </c>
      <c r="G143">
        <v>29.419844000000001</v>
      </c>
      <c r="H143" t="s">
        <v>22</v>
      </c>
      <c r="I143" t="s">
        <v>19</v>
      </c>
      <c r="J143" t="s">
        <v>20</v>
      </c>
      <c r="K143">
        <v>813.63530000000003</v>
      </c>
      <c r="L143">
        <v>19371.204262555002</v>
      </c>
      <c r="M143">
        <v>32545.412000000033</v>
      </c>
      <c r="N143">
        <v>0</v>
      </c>
      <c r="O143">
        <v>0</v>
      </c>
      <c r="P143">
        <v>0</v>
      </c>
    </row>
    <row r="144" spans="1:16" x14ac:dyDescent="0.3">
      <c r="A144" t="s">
        <v>163</v>
      </c>
      <c r="B144" t="s">
        <v>17</v>
      </c>
      <c r="D144">
        <v>3</v>
      </c>
      <c r="F144">
        <v>367342.53</v>
      </c>
      <c r="G144">
        <v>204.15209999999999</v>
      </c>
      <c r="H144" t="s">
        <v>18</v>
      </c>
      <c r="I144" t="s">
        <v>19</v>
      </c>
      <c r="J144" t="s">
        <v>20</v>
      </c>
      <c r="K144">
        <v>18417.126500000002</v>
      </c>
      <c r="L144">
        <v>438478.90985164314</v>
      </c>
      <c r="M144">
        <v>736685.06000000041</v>
      </c>
      <c r="N144">
        <v>0</v>
      </c>
      <c r="O144">
        <v>0</v>
      </c>
      <c r="P144">
        <v>0</v>
      </c>
    </row>
    <row r="145" spans="1:16" x14ac:dyDescent="0.3">
      <c r="A145" t="s">
        <v>164</v>
      </c>
      <c r="B145" t="s">
        <v>17</v>
      </c>
      <c r="D145">
        <v>3</v>
      </c>
      <c r="F145">
        <v>43948.74</v>
      </c>
      <c r="G145">
        <v>43.651755999999999</v>
      </c>
      <c r="H145" t="s">
        <v>22</v>
      </c>
      <c r="I145" t="s">
        <v>19</v>
      </c>
      <c r="J145" t="s">
        <v>20</v>
      </c>
      <c r="K145">
        <v>2247.4369999999999</v>
      </c>
      <c r="L145">
        <v>53507.46359483643</v>
      </c>
      <c r="M145">
        <v>89897.48000000001</v>
      </c>
      <c r="N145">
        <v>0</v>
      </c>
      <c r="O145">
        <v>0</v>
      </c>
      <c r="P145">
        <v>0</v>
      </c>
    </row>
    <row r="146" spans="1:16" x14ac:dyDescent="0.3">
      <c r="A146" t="s">
        <v>165</v>
      </c>
      <c r="B146" t="s">
        <v>17</v>
      </c>
      <c r="D146">
        <v>3</v>
      </c>
      <c r="F146">
        <v>15533.838</v>
      </c>
      <c r="G146">
        <v>29.549444000000001</v>
      </c>
      <c r="H146" t="s">
        <v>22</v>
      </c>
      <c r="I146" t="s">
        <v>19</v>
      </c>
      <c r="J146" t="s">
        <v>20</v>
      </c>
      <c r="K146">
        <v>826.69190000000003</v>
      </c>
      <c r="L146">
        <v>19682.058604266174</v>
      </c>
      <c r="M146">
        <v>33067.676000000029</v>
      </c>
      <c r="N146">
        <v>0</v>
      </c>
      <c r="O146">
        <v>0</v>
      </c>
      <c r="P146">
        <v>0</v>
      </c>
    </row>
    <row r="147" spans="1:16" x14ac:dyDescent="0.3">
      <c r="A147" t="s">
        <v>166</v>
      </c>
      <c r="B147" t="s">
        <v>17</v>
      </c>
      <c r="D147">
        <v>3</v>
      </c>
      <c r="F147">
        <v>91175.35</v>
      </c>
      <c r="G147">
        <v>67.090329999999994</v>
      </c>
      <c r="H147" t="s">
        <v>22</v>
      </c>
      <c r="I147" t="s">
        <v>19</v>
      </c>
      <c r="J147" t="s">
        <v>20</v>
      </c>
      <c r="K147">
        <v>4608.7675000000008</v>
      </c>
      <c r="L147">
        <v>109726.52813997249</v>
      </c>
      <c r="M147">
        <v>184350.6999999999</v>
      </c>
      <c r="N147">
        <v>0</v>
      </c>
      <c r="O147">
        <v>0</v>
      </c>
      <c r="P147">
        <v>0</v>
      </c>
    </row>
    <row r="148" spans="1:16" x14ac:dyDescent="0.3">
      <c r="A148" t="s">
        <v>167</v>
      </c>
      <c r="B148" t="s">
        <v>17</v>
      </c>
      <c r="D148">
        <v>3</v>
      </c>
      <c r="F148">
        <v>42797.42</v>
      </c>
      <c r="G148">
        <v>43.080359999999999</v>
      </c>
      <c r="H148" t="s">
        <v>22</v>
      </c>
      <c r="I148" t="s">
        <v>19</v>
      </c>
      <c r="J148" t="s">
        <v>20</v>
      </c>
      <c r="K148">
        <v>2189.8710000000001</v>
      </c>
      <c r="L148">
        <v>52136.919882465263</v>
      </c>
      <c r="M148">
        <v>87594.839999999982</v>
      </c>
      <c r="N148">
        <v>0</v>
      </c>
      <c r="O148">
        <v>0</v>
      </c>
      <c r="P148">
        <v>0</v>
      </c>
    </row>
    <row r="149" spans="1:16" x14ac:dyDescent="0.3">
      <c r="A149" t="s">
        <v>168</v>
      </c>
      <c r="B149" t="s">
        <v>17</v>
      </c>
      <c r="D149">
        <v>3</v>
      </c>
      <c r="F149">
        <v>15647.455</v>
      </c>
      <c r="G149">
        <v>29.605830999999998</v>
      </c>
      <c r="H149" t="s">
        <v>22</v>
      </c>
      <c r="I149" t="s">
        <v>19</v>
      </c>
      <c r="J149" t="s">
        <v>20</v>
      </c>
      <c r="K149">
        <v>832.37275</v>
      </c>
      <c r="L149">
        <v>19817.309503206929</v>
      </c>
      <c r="M149">
        <v>33294.909999999982</v>
      </c>
      <c r="N149">
        <v>0</v>
      </c>
      <c r="O149">
        <v>0</v>
      </c>
      <c r="P149">
        <v>0</v>
      </c>
    </row>
    <row r="150" spans="1:16" x14ac:dyDescent="0.3">
      <c r="A150" t="s">
        <v>169</v>
      </c>
      <c r="B150" t="s">
        <v>17</v>
      </c>
      <c r="D150">
        <v>3</v>
      </c>
      <c r="F150">
        <v>31418.241999999998</v>
      </c>
      <c r="G150">
        <v>37.432873000000001</v>
      </c>
      <c r="H150" t="s">
        <v>22</v>
      </c>
      <c r="I150" t="s">
        <v>19</v>
      </c>
      <c r="J150" t="s">
        <v>20</v>
      </c>
      <c r="K150">
        <v>1620.9121</v>
      </c>
      <c r="L150">
        <v>38591.023989184076</v>
      </c>
      <c r="M150">
        <v>64836.484000000033</v>
      </c>
      <c r="N150">
        <v>0</v>
      </c>
      <c r="O150">
        <v>0</v>
      </c>
      <c r="P150">
        <v>0</v>
      </c>
    </row>
    <row r="151" spans="1:16" x14ac:dyDescent="0.3">
      <c r="A151" t="s">
        <v>170</v>
      </c>
      <c r="B151" t="s">
        <v>17</v>
      </c>
      <c r="D151">
        <v>3</v>
      </c>
      <c r="F151">
        <v>55392.79</v>
      </c>
      <c r="G151">
        <v>49.331440000000001</v>
      </c>
      <c r="H151" t="s">
        <v>22</v>
      </c>
      <c r="I151" t="s">
        <v>19</v>
      </c>
      <c r="J151" t="s">
        <v>20</v>
      </c>
      <c r="K151">
        <v>2819.6395000000002</v>
      </c>
      <c r="L151">
        <v>67130.583814724436</v>
      </c>
      <c r="M151">
        <v>112785.58000000006</v>
      </c>
      <c r="N151">
        <v>0</v>
      </c>
      <c r="O151">
        <v>0</v>
      </c>
      <c r="P151">
        <v>0</v>
      </c>
    </row>
    <row r="152" spans="1:16" x14ac:dyDescent="0.3">
      <c r="A152" t="s">
        <v>171</v>
      </c>
      <c r="B152" t="s">
        <v>17</v>
      </c>
      <c r="D152">
        <v>3</v>
      </c>
      <c r="F152">
        <v>14038.121999999999</v>
      </c>
      <c r="G152">
        <v>28.807120000000001</v>
      </c>
      <c r="H152" t="s">
        <v>22</v>
      </c>
      <c r="I152" t="s">
        <v>19</v>
      </c>
      <c r="J152" t="s">
        <v>20</v>
      </c>
      <c r="K152">
        <v>751.90610000000004</v>
      </c>
      <c r="L152">
        <v>17901.542188940304</v>
      </c>
      <c r="M152">
        <v>30076.244000000002</v>
      </c>
      <c r="N152">
        <v>0</v>
      </c>
      <c r="O152">
        <v>0</v>
      </c>
      <c r="P152">
        <v>0</v>
      </c>
    </row>
    <row r="153" spans="1:16" x14ac:dyDescent="0.3">
      <c r="A153" t="s">
        <v>172</v>
      </c>
      <c r="B153" t="s">
        <v>17</v>
      </c>
      <c r="D153">
        <v>3</v>
      </c>
      <c r="F153">
        <v>22404.232</v>
      </c>
      <c r="G153">
        <v>32.959220000000002</v>
      </c>
      <c r="H153" t="s">
        <v>22</v>
      </c>
      <c r="I153" t="s">
        <v>19</v>
      </c>
      <c r="J153" t="s">
        <v>20</v>
      </c>
      <c r="K153">
        <v>1170.2116000000001</v>
      </c>
      <c r="L153">
        <v>27860.649524438413</v>
      </c>
      <c r="M153">
        <v>46808.464000000014</v>
      </c>
      <c r="N153">
        <v>0</v>
      </c>
      <c r="O153">
        <v>0</v>
      </c>
      <c r="P153">
        <v>0</v>
      </c>
    </row>
    <row r="154" spans="1:16" x14ac:dyDescent="0.3">
      <c r="A154" t="s">
        <v>173</v>
      </c>
      <c r="B154" t="s">
        <v>17</v>
      </c>
      <c r="D154">
        <v>3</v>
      </c>
      <c r="F154">
        <v>15674.513000000001</v>
      </c>
      <c r="G154">
        <v>29.619260000000001</v>
      </c>
      <c r="H154" t="s">
        <v>22</v>
      </c>
      <c r="I154" t="s">
        <v>19</v>
      </c>
      <c r="J154" t="s">
        <v>20</v>
      </c>
      <c r="K154">
        <v>833.72565000000009</v>
      </c>
      <c r="L154">
        <v>19849.519637460962</v>
      </c>
      <c r="M154">
        <v>33349.026000000005</v>
      </c>
      <c r="N154">
        <v>0</v>
      </c>
      <c r="O154">
        <v>0</v>
      </c>
      <c r="P154">
        <v>0</v>
      </c>
    </row>
    <row r="155" spans="1:16" x14ac:dyDescent="0.3">
      <c r="A155" t="s">
        <v>174</v>
      </c>
      <c r="B155" t="s">
        <v>17</v>
      </c>
      <c r="D155">
        <v>3</v>
      </c>
      <c r="F155">
        <v>35876.805</v>
      </c>
      <c r="G155">
        <v>39.645657</v>
      </c>
      <c r="H155" t="s">
        <v>22</v>
      </c>
      <c r="I155" t="s">
        <v>19</v>
      </c>
      <c r="J155" t="s">
        <v>20</v>
      </c>
      <c r="K155">
        <v>1843.8402500000002</v>
      </c>
      <c r="L155">
        <v>43898.545343682214</v>
      </c>
      <c r="M155">
        <v>73753.61</v>
      </c>
      <c r="N155">
        <v>0</v>
      </c>
      <c r="O155">
        <v>0</v>
      </c>
      <c r="P155">
        <v>0</v>
      </c>
    </row>
    <row r="156" spans="1:16" x14ac:dyDescent="0.3">
      <c r="A156" t="s">
        <v>175</v>
      </c>
      <c r="B156" t="s">
        <v>17</v>
      </c>
      <c r="D156">
        <v>3</v>
      </c>
      <c r="F156">
        <v>18395.197</v>
      </c>
      <c r="G156">
        <v>30.969536000000002</v>
      </c>
      <c r="H156" t="s">
        <v>22</v>
      </c>
      <c r="I156" t="s">
        <v>19</v>
      </c>
      <c r="J156" t="s">
        <v>20</v>
      </c>
      <c r="K156">
        <v>969.75985000000003</v>
      </c>
      <c r="L156">
        <v>23088.251136565359</v>
      </c>
      <c r="M156">
        <v>38790.393999999993</v>
      </c>
      <c r="N156">
        <v>0</v>
      </c>
      <c r="O156">
        <v>0</v>
      </c>
      <c r="P156">
        <v>0</v>
      </c>
    </row>
    <row r="157" spans="1:16" x14ac:dyDescent="0.3">
      <c r="A157" t="s">
        <v>176</v>
      </c>
      <c r="B157" t="s">
        <v>17</v>
      </c>
      <c r="D157">
        <v>3</v>
      </c>
      <c r="F157">
        <v>14604.0625</v>
      </c>
      <c r="G157">
        <v>29.087996</v>
      </c>
      <c r="H157" t="s">
        <v>22</v>
      </c>
      <c r="I157" t="s">
        <v>19</v>
      </c>
      <c r="J157" t="s">
        <v>20</v>
      </c>
      <c r="K157">
        <v>780.203125</v>
      </c>
      <c r="L157">
        <v>18575.243847776423</v>
      </c>
      <c r="M157">
        <v>31208.125</v>
      </c>
      <c r="N157">
        <v>0</v>
      </c>
      <c r="O157">
        <v>0</v>
      </c>
      <c r="P157">
        <v>0</v>
      </c>
    </row>
    <row r="158" spans="1:16" x14ac:dyDescent="0.3">
      <c r="A158" t="s">
        <v>177</v>
      </c>
      <c r="B158" t="s">
        <v>17</v>
      </c>
      <c r="D158">
        <v>3</v>
      </c>
      <c r="F158">
        <v>4762.0883999999996</v>
      </c>
      <c r="G158">
        <v>24.203423999999998</v>
      </c>
      <c r="H158" t="s">
        <v>18</v>
      </c>
      <c r="I158" t="s">
        <v>19</v>
      </c>
      <c r="J158" t="s">
        <v>20</v>
      </c>
      <c r="K158">
        <v>288.10442</v>
      </c>
      <c r="L158">
        <v>6859.2520122528294</v>
      </c>
      <c r="M158">
        <v>11524.176799999994</v>
      </c>
      <c r="N158">
        <v>0</v>
      </c>
      <c r="O158">
        <v>0</v>
      </c>
      <c r="P158">
        <v>0</v>
      </c>
    </row>
    <row r="159" spans="1:16" x14ac:dyDescent="0.3">
      <c r="A159" t="s">
        <v>178</v>
      </c>
      <c r="B159" t="s">
        <v>17</v>
      </c>
      <c r="D159">
        <v>3</v>
      </c>
      <c r="F159">
        <v>14692.370999999999</v>
      </c>
      <c r="G159">
        <v>29.131824000000002</v>
      </c>
      <c r="H159" t="s">
        <v>22</v>
      </c>
      <c r="I159" t="s">
        <v>19</v>
      </c>
      <c r="J159" t="s">
        <v>20</v>
      </c>
      <c r="K159">
        <v>784.61855000000003</v>
      </c>
      <c r="L159">
        <v>18680.367236081966</v>
      </c>
      <c r="M159">
        <v>31384.74199999998</v>
      </c>
      <c r="N159">
        <v>0</v>
      </c>
      <c r="O159">
        <v>0</v>
      </c>
      <c r="P159">
        <v>0</v>
      </c>
    </row>
    <row r="160" spans="1:16" x14ac:dyDescent="0.3">
      <c r="A160" t="s">
        <v>179</v>
      </c>
      <c r="B160" t="s">
        <v>17</v>
      </c>
      <c r="D160">
        <v>3</v>
      </c>
      <c r="F160">
        <v>14804.433999999999</v>
      </c>
      <c r="G160">
        <v>29.187439999999999</v>
      </c>
      <c r="H160" t="s">
        <v>22</v>
      </c>
      <c r="I160" t="s">
        <v>19</v>
      </c>
      <c r="J160" t="s">
        <v>20</v>
      </c>
      <c r="K160">
        <v>790.22170000000006</v>
      </c>
      <c r="L160">
        <v>18813.768236706859</v>
      </c>
      <c r="M160">
        <v>31608.868000000039</v>
      </c>
      <c r="N160">
        <v>0</v>
      </c>
      <c r="O160">
        <v>0</v>
      </c>
      <c r="P160">
        <v>0</v>
      </c>
    </row>
    <row r="161" spans="1:16" x14ac:dyDescent="0.3">
      <c r="A161" t="s">
        <v>180</v>
      </c>
      <c r="B161" t="s">
        <v>17</v>
      </c>
      <c r="D161">
        <v>3</v>
      </c>
      <c r="F161">
        <v>15206.444</v>
      </c>
      <c r="G161">
        <v>29.386959999999998</v>
      </c>
      <c r="H161" t="s">
        <v>22</v>
      </c>
      <c r="I161" t="s">
        <v>19</v>
      </c>
      <c r="J161" t="s">
        <v>20</v>
      </c>
      <c r="K161">
        <v>810.32220000000007</v>
      </c>
      <c r="L161">
        <v>19292.325264996427</v>
      </c>
      <c r="M161">
        <v>32412.887999999981</v>
      </c>
      <c r="N161">
        <v>0</v>
      </c>
      <c r="O161">
        <v>0</v>
      </c>
      <c r="P161">
        <v>0</v>
      </c>
    </row>
    <row r="162" spans="1:16" x14ac:dyDescent="0.3">
      <c r="A162" t="s">
        <v>181</v>
      </c>
      <c r="B162" t="s">
        <v>17</v>
      </c>
      <c r="D162">
        <v>3</v>
      </c>
      <c r="F162">
        <v>18181.002</v>
      </c>
      <c r="G162">
        <v>30.863232</v>
      </c>
      <c r="H162" t="s">
        <v>22</v>
      </c>
      <c r="I162" t="s">
        <v>19</v>
      </c>
      <c r="J162" t="s">
        <v>20</v>
      </c>
      <c r="K162">
        <v>959.05010000000004</v>
      </c>
      <c r="L162">
        <v>22833.271104540072</v>
      </c>
      <c r="M162">
        <v>38362.004000000008</v>
      </c>
      <c r="N162">
        <v>0</v>
      </c>
      <c r="O162">
        <v>0</v>
      </c>
      <c r="P162">
        <v>0</v>
      </c>
    </row>
    <row r="163" spans="1:16" x14ac:dyDescent="0.3">
      <c r="A163" t="s">
        <v>182</v>
      </c>
      <c r="B163" t="s">
        <v>17</v>
      </c>
      <c r="D163">
        <v>3</v>
      </c>
      <c r="F163">
        <v>4758.8620000000001</v>
      </c>
      <c r="G163">
        <v>24.201822</v>
      </c>
      <c r="H163" t="s">
        <v>18</v>
      </c>
      <c r="I163" t="s">
        <v>19</v>
      </c>
      <c r="J163" t="s">
        <v>20</v>
      </c>
      <c r="K163">
        <v>287.94310000000002</v>
      </c>
      <c r="L163">
        <v>6855.4112709875062</v>
      </c>
      <c r="M163">
        <v>11517.724000000009</v>
      </c>
      <c r="N163">
        <v>0</v>
      </c>
      <c r="O163">
        <v>0</v>
      </c>
      <c r="P163">
        <v>0</v>
      </c>
    </row>
    <row r="164" spans="1:16" x14ac:dyDescent="0.3">
      <c r="A164" t="s">
        <v>183</v>
      </c>
      <c r="B164" t="s">
        <v>17</v>
      </c>
      <c r="D164">
        <v>3</v>
      </c>
      <c r="F164">
        <v>15660.707</v>
      </c>
      <c r="G164">
        <v>29.612410000000001</v>
      </c>
      <c r="H164" t="s">
        <v>22</v>
      </c>
      <c r="I164" t="s">
        <v>19</v>
      </c>
      <c r="J164" t="s">
        <v>20</v>
      </c>
      <c r="K164">
        <v>833.03535000000011</v>
      </c>
      <c r="L164">
        <v>19833.084826554343</v>
      </c>
      <c r="M164">
        <v>33321.413999999968</v>
      </c>
      <c r="N164">
        <v>0</v>
      </c>
      <c r="O164">
        <v>0</v>
      </c>
      <c r="P164">
        <v>0</v>
      </c>
    </row>
    <row r="165" spans="1:16" x14ac:dyDescent="0.3">
      <c r="A165" t="s">
        <v>184</v>
      </c>
      <c r="B165" t="s">
        <v>17</v>
      </c>
      <c r="D165">
        <v>3</v>
      </c>
      <c r="F165">
        <v>17174.743999999999</v>
      </c>
      <c r="G165">
        <v>30.363824999999999</v>
      </c>
      <c r="H165" t="s">
        <v>22</v>
      </c>
      <c r="I165" t="s">
        <v>19</v>
      </c>
      <c r="J165" t="s">
        <v>20</v>
      </c>
      <c r="K165">
        <v>908.73720000000003</v>
      </c>
      <c r="L165">
        <v>21635.410757353198</v>
      </c>
      <c r="M165">
        <v>36349.487999999998</v>
      </c>
      <c r="N165">
        <v>0</v>
      </c>
      <c r="O165">
        <v>0</v>
      </c>
      <c r="P165">
        <v>0</v>
      </c>
    </row>
    <row r="166" spans="1:16" x14ac:dyDescent="0.3">
      <c r="A166" t="s">
        <v>185</v>
      </c>
      <c r="B166" t="s">
        <v>17</v>
      </c>
      <c r="D166">
        <v>3</v>
      </c>
      <c r="F166">
        <v>347451.6</v>
      </c>
      <c r="G166">
        <v>194.28022999999999</v>
      </c>
      <c r="H166" t="s">
        <v>18</v>
      </c>
      <c r="I166" t="s">
        <v>19</v>
      </c>
      <c r="J166" t="s">
        <v>20</v>
      </c>
      <c r="K166">
        <v>17422.579999999998</v>
      </c>
      <c r="L166">
        <v>414800.53281944065</v>
      </c>
      <c r="M166">
        <v>696903.19999999972</v>
      </c>
      <c r="N166">
        <v>0</v>
      </c>
      <c r="O166">
        <v>0</v>
      </c>
      <c r="P166">
        <v>0</v>
      </c>
    </row>
    <row r="167" spans="1:16" x14ac:dyDescent="0.3">
      <c r="A167" t="s">
        <v>186</v>
      </c>
      <c r="B167" t="s">
        <v>17</v>
      </c>
      <c r="D167">
        <v>3</v>
      </c>
      <c r="F167">
        <v>5998.6875</v>
      </c>
      <c r="G167">
        <v>24.817148</v>
      </c>
      <c r="H167" t="s">
        <v>18</v>
      </c>
      <c r="I167" t="s">
        <v>19</v>
      </c>
      <c r="J167" t="s">
        <v>20</v>
      </c>
      <c r="K167">
        <v>349.93437499999999</v>
      </c>
      <c r="L167">
        <v>8331.3128825832882</v>
      </c>
      <c r="M167">
        <v>13997.375000000009</v>
      </c>
      <c r="N167">
        <v>0</v>
      </c>
      <c r="O167">
        <v>0</v>
      </c>
      <c r="P167">
        <v>0</v>
      </c>
    </row>
    <row r="168" spans="1:16" x14ac:dyDescent="0.3">
      <c r="A168" t="s">
        <v>187</v>
      </c>
      <c r="B168" t="s">
        <v>17</v>
      </c>
      <c r="D168">
        <v>3</v>
      </c>
      <c r="F168">
        <v>16217.701999999999</v>
      </c>
      <c r="G168">
        <v>29.888845</v>
      </c>
      <c r="H168" t="s">
        <v>22</v>
      </c>
      <c r="I168" t="s">
        <v>19</v>
      </c>
      <c r="J168" t="s">
        <v>20</v>
      </c>
      <c r="K168">
        <v>860.88509999999997</v>
      </c>
      <c r="L168">
        <v>20496.137665966657</v>
      </c>
      <c r="M168">
        <v>34435.403999999988</v>
      </c>
      <c r="N168">
        <v>0</v>
      </c>
      <c r="O168">
        <v>0</v>
      </c>
      <c r="P168">
        <v>0</v>
      </c>
    </row>
    <row r="169" spans="1:16" x14ac:dyDescent="0.3">
      <c r="A169" t="s">
        <v>188</v>
      </c>
      <c r="B169" t="s">
        <v>17</v>
      </c>
      <c r="D169">
        <v>3</v>
      </c>
      <c r="F169">
        <v>158274.1</v>
      </c>
      <c r="G169">
        <v>100.39143</v>
      </c>
      <c r="H169" t="s">
        <v>18</v>
      </c>
      <c r="I169" t="s">
        <v>19</v>
      </c>
      <c r="J169" t="s">
        <v>20</v>
      </c>
      <c r="K169">
        <v>7963.7050000000008</v>
      </c>
      <c r="L169">
        <v>189601.60189919305</v>
      </c>
      <c r="M169">
        <v>318548.19999999995</v>
      </c>
      <c r="N169">
        <v>0</v>
      </c>
      <c r="O169">
        <v>0</v>
      </c>
      <c r="P169">
        <v>0</v>
      </c>
    </row>
    <row r="170" spans="1:16" x14ac:dyDescent="0.3">
      <c r="A170" t="s">
        <v>189</v>
      </c>
      <c r="B170" t="s">
        <v>17</v>
      </c>
      <c r="D170">
        <v>3</v>
      </c>
      <c r="F170">
        <v>15705.655000000001</v>
      </c>
      <c r="G170">
        <v>29.634716000000001</v>
      </c>
      <c r="H170" t="s">
        <v>22</v>
      </c>
      <c r="I170" t="s">
        <v>19</v>
      </c>
      <c r="J170" t="s">
        <v>20</v>
      </c>
      <c r="K170">
        <v>835.28275000000008</v>
      </c>
      <c r="L170">
        <v>19886.591409245226</v>
      </c>
      <c r="M170">
        <v>33411.309999999976</v>
      </c>
      <c r="N170">
        <v>0</v>
      </c>
      <c r="O170">
        <v>0</v>
      </c>
      <c r="P170">
        <v>0</v>
      </c>
    </row>
    <row r="171" spans="1:16" x14ac:dyDescent="0.3">
      <c r="A171" t="s">
        <v>190</v>
      </c>
      <c r="B171" t="s">
        <v>17</v>
      </c>
      <c r="D171">
        <v>3</v>
      </c>
      <c r="F171">
        <v>42029.733999999997</v>
      </c>
      <c r="G171">
        <v>42.699356000000002</v>
      </c>
      <c r="H171" t="s">
        <v>22</v>
      </c>
      <c r="I171" t="s">
        <v>19</v>
      </c>
      <c r="J171" t="s">
        <v>20</v>
      </c>
      <c r="K171">
        <v>2151.4866999999999</v>
      </c>
      <c r="L171">
        <v>51223.058210319039</v>
      </c>
      <c r="M171">
        <v>86059.467999999964</v>
      </c>
      <c r="N171">
        <v>0</v>
      </c>
      <c r="O171">
        <v>0</v>
      </c>
      <c r="P171">
        <v>0</v>
      </c>
    </row>
    <row r="172" spans="1:16" x14ac:dyDescent="0.3">
      <c r="A172" t="s">
        <v>191</v>
      </c>
      <c r="B172" t="s">
        <v>17</v>
      </c>
      <c r="D172">
        <v>3</v>
      </c>
      <c r="F172">
        <v>14192.724</v>
      </c>
      <c r="G172">
        <v>28.883848</v>
      </c>
      <c r="H172" t="s">
        <v>22</v>
      </c>
      <c r="I172" t="s">
        <v>19</v>
      </c>
      <c r="J172" t="s">
        <v>20</v>
      </c>
      <c r="K172">
        <v>759.63620000000003</v>
      </c>
      <c r="L172">
        <v>18085.582072743258</v>
      </c>
      <c r="M172">
        <v>30385.448000000022</v>
      </c>
      <c r="N172">
        <v>0</v>
      </c>
      <c r="O172">
        <v>0</v>
      </c>
      <c r="P172">
        <v>0</v>
      </c>
    </row>
    <row r="173" spans="1:16" x14ac:dyDescent="0.3">
      <c r="A173" t="s">
        <v>192</v>
      </c>
      <c r="B173" t="s">
        <v>17</v>
      </c>
      <c r="D173">
        <v>3</v>
      </c>
      <c r="F173">
        <v>87538.585999999996</v>
      </c>
      <c r="G173">
        <v>65.285399999999996</v>
      </c>
      <c r="H173" t="s">
        <v>22</v>
      </c>
      <c r="I173" t="s">
        <v>19</v>
      </c>
      <c r="J173" t="s">
        <v>20</v>
      </c>
      <c r="K173">
        <v>4426.9292999999998</v>
      </c>
      <c r="L173">
        <v>105397.28515489634</v>
      </c>
      <c r="M173">
        <v>177077.17199999996</v>
      </c>
      <c r="N173">
        <v>0</v>
      </c>
      <c r="O173">
        <v>0</v>
      </c>
      <c r="P173">
        <v>0</v>
      </c>
    </row>
    <row r="174" spans="1:16" x14ac:dyDescent="0.3">
      <c r="A174" t="s">
        <v>193</v>
      </c>
      <c r="B174" t="s">
        <v>17</v>
      </c>
      <c r="D174">
        <v>3</v>
      </c>
      <c r="F174">
        <v>15896.745000000001</v>
      </c>
      <c r="G174">
        <v>29.729555000000001</v>
      </c>
      <c r="H174" t="s">
        <v>22</v>
      </c>
      <c r="I174" t="s">
        <v>19</v>
      </c>
      <c r="J174" t="s">
        <v>20</v>
      </c>
      <c r="K174">
        <v>844.83725000000004</v>
      </c>
      <c r="L174">
        <v>20114.067000737607</v>
      </c>
      <c r="M174">
        <v>33793.490000000013</v>
      </c>
      <c r="N174">
        <v>0</v>
      </c>
      <c r="O174">
        <v>0</v>
      </c>
      <c r="P174">
        <v>0</v>
      </c>
    </row>
    <row r="175" spans="1:16" x14ac:dyDescent="0.3">
      <c r="A175" t="s">
        <v>194</v>
      </c>
      <c r="B175" t="s">
        <v>17</v>
      </c>
      <c r="C175" t="s">
        <v>195</v>
      </c>
      <c r="F175">
        <v>0</v>
      </c>
      <c r="G175">
        <v>0</v>
      </c>
      <c r="I175" t="s">
        <v>19</v>
      </c>
      <c r="J175" t="s">
        <v>20</v>
      </c>
      <c r="K175">
        <v>50</v>
      </c>
      <c r="L175">
        <v>1190.4107566716316</v>
      </c>
      <c r="M175">
        <v>2000</v>
      </c>
      <c r="N175">
        <v>0</v>
      </c>
      <c r="O175">
        <v>0</v>
      </c>
      <c r="P175">
        <v>0</v>
      </c>
    </row>
    <row r="176" spans="1:16" x14ac:dyDescent="0.3">
      <c r="A176" t="s">
        <v>196</v>
      </c>
      <c r="B176" t="s">
        <v>17</v>
      </c>
      <c r="D176">
        <v>3</v>
      </c>
      <c r="F176">
        <v>13506.27</v>
      </c>
      <c r="G176">
        <v>28.543161000000001</v>
      </c>
      <c r="H176" t="s">
        <v>22</v>
      </c>
      <c r="I176" t="s">
        <v>19</v>
      </c>
      <c r="J176" t="s">
        <v>20</v>
      </c>
      <c r="K176">
        <v>725.31350000000009</v>
      </c>
      <c r="L176">
        <v>17268.419847182995</v>
      </c>
      <c r="M176">
        <v>29012.540000000005</v>
      </c>
      <c r="N176">
        <v>0</v>
      </c>
      <c r="O176">
        <v>0</v>
      </c>
      <c r="P176">
        <v>0</v>
      </c>
    </row>
    <row r="177" spans="1:16" x14ac:dyDescent="0.3">
      <c r="A177" t="s">
        <v>197</v>
      </c>
      <c r="B177" t="s">
        <v>17</v>
      </c>
      <c r="D177">
        <v>3</v>
      </c>
      <c r="F177">
        <v>29005.266</v>
      </c>
      <c r="G177">
        <v>36.235312999999998</v>
      </c>
      <c r="H177" t="s">
        <v>22</v>
      </c>
      <c r="I177" t="s">
        <v>19</v>
      </c>
      <c r="J177" t="s">
        <v>20</v>
      </c>
      <c r="K177">
        <v>1500.2633000000001</v>
      </c>
      <c r="L177">
        <v>35718.591403193575</v>
      </c>
      <c r="M177">
        <v>60010.53199999997</v>
      </c>
      <c r="N177">
        <v>0</v>
      </c>
      <c r="O177">
        <v>0</v>
      </c>
      <c r="P177">
        <v>0</v>
      </c>
    </row>
    <row r="178" spans="1:16" x14ac:dyDescent="0.3">
      <c r="A178" t="s">
        <v>198</v>
      </c>
      <c r="B178" t="s">
        <v>17</v>
      </c>
      <c r="D178">
        <v>3</v>
      </c>
      <c r="F178">
        <v>4690.1122999999998</v>
      </c>
      <c r="G178">
        <v>24.167704000000001</v>
      </c>
      <c r="H178" t="s">
        <v>18</v>
      </c>
      <c r="I178" t="s">
        <v>19</v>
      </c>
      <c r="J178" t="s">
        <v>20</v>
      </c>
      <c r="K178">
        <v>284.50561500000003</v>
      </c>
      <c r="L178">
        <v>6773.5708885895592</v>
      </c>
      <c r="M178">
        <v>11380.224600000001</v>
      </c>
      <c r="N178">
        <v>0</v>
      </c>
      <c r="O178">
        <v>0</v>
      </c>
      <c r="P178">
        <v>0</v>
      </c>
    </row>
    <row r="179" spans="1:16" x14ac:dyDescent="0.3">
      <c r="A179" t="s">
        <v>199</v>
      </c>
      <c r="B179" t="s">
        <v>17</v>
      </c>
      <c r="D179">
        <v>3</v>
      </c>
      <c r="F179">
        <v>128612.23</v>
      </c>
      <c r="G179">
        <v>85.670249999999996</v>
      </c>
      <c r="H179" t="s">
        <v>18</v>
      </c>
      <c r="I179" t="s">
        <v>19</v>
      </c>
      <c r="J179" t="s">
        <v>20</v>
      </c>
      <c r="K179">
        <v>6480.6115</v>
      </c>
      <c r="L179">
        <v>154291.79278819752</v>
      </c>
      <c r="M179">
        <v>259224.46</v>
      </c>
      <c r="N179">
        <v>0</v>
      </c>
      <c r="O179">
        <v>0</v>
      </c>
      <c r="P179">
        <v>0</v>
      </c>
    </row>
    <row r="180" spans="1:16" x14ac:dyDescent="0.3">
      <c r="A180" t="s">
        <v>200</v>
      </c>
      <c r="B180" t="s">
        <v>17</v>
      </c>
      <c r="D180">
        <v>3</v>
      </c>
      <c r="F180">
        <v>71112.335999999996</v>
      </c>
      <c r="G180">
        <v>57.133052999999997</v>
      </c>
      <c r="H180" t="s">
        <v>22</v>
      </c>
      <c r="I180" t="s">
        <v>19</v>
      </c>
      <c r="J180" t="s">
        <v>20</v>
      </c>
      <c r="K180">
        <v>3605.6167999999998</v>
      </c>
      <c r="L180">
        <v>85843.300463118954</v>
      </c>
      <c r="M180">
        <v>144224.67200000005</v>
      </c>
      <c r="N180">
        <v>0</v>
      </c>
      <c r="O180">
        <v>0</v>
      </c>
      <c r="P180">
        <v>0</v>
      </c>
    </row>
    <row r="181" spans="1:16" x14ac:dyDescent="0.3">
      <c r="A181" t="s">
        <v>201</v>
      </c>
      <c r="B181" t="s">
        <v>17</v>
      </c>
      <c r="D181">
        <v>3</v>
      </c>
      <c r="F181">
        <v>29433.328000000001</v>
      </c>
      <c r="G181">
        <v>36.447760000000002</v>
      </c>
      <c r="H181" t="s">
        <v>22</v>
      </c>
      <c r="I181" t="s">
        <v>19</v>
      </c>
      <c r="J181" t="s">
        <v>20</v>
      </c>
      <c r="K181">
        <v>1521.6664000000001</v>
      </c>
      <c r="L181">
        <v>36228.16101251595</v>
      </c>
      <c r="M181">
        <v>60866.656000000054</v>
      </c>
      <c r="N181">
        <v>0</v>
      </c>
      <c r="O181">
        <v>0</v>
      </c>
      <c r="P181">
        <v>0</v>
      </c>
    </row>
    <row r="182" spans="1:16" x14ac:dyDescent="0.3">
      <c r="A182" t="s">
        <v>202</v>
      </c>
      <c r="B182" t="s">
        <v>17</v>
      </c>
      <c r="D182">
        <v>3</v>
      </c>
      <c r="F182">
        <v>3058525.5</v>
      </c>
      <c r="G182">
        <v>1539.7863</v>
      </c>
      <c r="H182" t="s">
        <v>18</v>
      </c>
      <c r="I182" t="s">
        <v>19</v>
      </c>
      <c r="J182" t="s">
        <v>20</v>
      </c>
      <c r="K182">
        <v>152976.27499999999</v>
      </c>
      <c r="L182">
        <v>3642092.0655111512</v>
      </c>
      <c r="M182">
        <v>6119051.0000000028</v>
      </c>
      <c r="N182">
        <v>0</v>
      </c>
      <c r="O182">
        <v>0</v>
      </c>
      <c r="P182">
        <v>0</v>
      </c>
    </row>
    <row r="183" spans="1:16" x14ac:dyDescent="0.3">
      <c r="A183" t="s">
        <v>203</v>
      </c>
      <c r="B183" t="s">
        <v>17</v>
      </c>
      <c r="D183">
        <v>3</v>
      </c>
      <c r="F183">
        <v>13675.009</v>
      </c>
      <c r="G183">
        <v>28.626906999999999</v>
      </c>
      <c r="H183" t="s">
        <v>22</v>
      </c>
      <c r="I183" t="s">
        <v>19</v>
      </c>
      <c r="J183" t="s">
        <v>20</v>
      </c>
      <c r="K183">
        <v>733.75045</v>
      </c>
      <c r="L183">
        <v>17469.288567852996</v>
      </c>
      <c r="M183">
        <v>29350.017999999985</v>
      </c>
      <c r="N183">
        <v>0</v>
      </c>
      <c r="O183">
        <v>0</v>
      </c>
      <c r="P183">
        <v>0</v>
      </c>
    </row>
    <row r="184" spans="1:16" x14ac:dyDescent="0.3">
      <c r="A184" t="s">
        <v>204</v>
      </c>
      <c r="B184" t="s">
        <v>17</v>
      </c>
      <c r="D184">
        <v>3</v>
      </c>
      <c r="F184">
        <v>15347.938</v>
      </c>
      <c r="G184">
        <v>29.457182</v>
      </c>
      <c r="H184" t="s">
        <v>22</v>
      </c>
      <c r="I184" t="s">
        <v>19</v>
      </c>
      <c r="J184" t="s">
        <v>20</v>
      </c>
      <c r="K184">
        <v>817.39690000000007</v>
      </c>
      <c r="L184">
        <v>19460.761244600926</v>
      </c>
      <c r="M184">
        <v>32695.875999999993</v>
      </c>
      <c r="N184">
        <v>0</v>
      </c>
      <c r="O184">
        <v>0</v>
      </c>
      <c r="P184">
        <v>0</v>
      </c>
    </row>
    <row r="185" spans="1:16" x14ac:dyDescent="0.3">
      <c r="A185" t="s">
        <v>205</v>
      </c>
      <c r="B185" t="s">
        <v>17</v>
      </c>
      <c r="D185">
        <v>3</v>
      </c>
      <c r="F185">
        <v>36924.11</v>
      </c>
      <c r="G185">
        <v>40.165436</v>
      </c>
      <c r="H185" t="s">
        <v>18</v>
      </c>
      <c r="I185" t="s">
        <v>19</v>
      </c>
      <c r="J185" t="s">
        <v>20</v>
      </c>
      <c r="K185">
        <v>1896.2055</v>
      </c>
      <c r="L185">
        <v>45145.268481198189</v>
      </c>
      <c r="M185">
        <v>75848.219999999928</v>
      </c>
      <c r="N185">
        <v>0</v>
      </c>
      <c r="O185">
        <v>0</v>
      </c>
      <c r="P185">
        <v>0</v>
      </c>
    </row>
    <row r="186" spans="1:16" x14ac:dyDescent="0.3">
      <c r="A186" t="s">
        <v>206</v>
      </c>
      <c r="B186" t="s">
        <v>17</v>
      </c>
      <c r="D186">
        <v>3</v>
      </c>
      <c r="F186">
        <v>16707.513999999999</v>
      </c>
      <c r="G186">
        <v>30.131938999999999</v>
      </c>
      <c r="H186" t="s">
        <v>22</v>
      </c>
      <c r="I186" t="s">
        <v>19</v>
      </c>
      <c r="J186" t="s">
        <v>20</v>
      </c>
      <c r="K186">
        <v>885.37570000000005</v>
      </c>
      <c r="L186">
        <v>21079.215139513515</v>
      </c>
      <c r="M186">
        <v>35415.028000000006</v>
      </c>
      <c r="N186">
        <v>0</v>
      </c>
      <c r="O186">
        <v>0</v>
      </c>
      <c r="P186">
        <v>0</v>
      </c>
    </row>
    <row r="187" spans="1:16" x14ac:dyDescent="0.3">
      <c r="A187" t="s">
        <v>207</v>
      </c>
      <c r="B187" t="s">
        <v>17</v>
      </c>
      <c r="D187">
        <v>3</v>
      </c>
      <c r="F187">
        <v>41983.546999999999</v>
      </c>
      <c r="G187">
        <v>42.676434</v>
      </c>
      <c r="H187" t="s">
        <v>22</v>
      </c>
      <c r="I187" t="s">
        <v>19</v>
      </c>
      <c r="J187" t="s">
        <v>20</v>
      </c>
      <c r="K187">
        <v>2149.1773499999999</v>
      </c>
      <c r="L187">
        <v>51168.076708700632</v>
      </c>
      <c r="M187">
        <v>85967.093999999939</v>
      </c>
      <c r="N187">
        <v>0</v>
      </c>
      <c r="O187">
        <v>0</v>
      </c>
      <c r="P187">
        <v>0</v>
      </c>
    </row>
    <row r="188" spans="1:16" x14ac:dyDescent="0.3">
      <c r="A188" t="s">
        <v>208</v>
      </c>
      <c r="B188" t="s">
        <v>17</v>
      </c>
      <c r="D188">
        <v>3</v>
      </c>
      <c r="F188">
        <v>40274.167999999998</v>
      </c>
      <c r="G188">
        <v>41.828068000000002</v>
      </c>
      <c r="H188" t="s">
        <v>22</v>
      </c>
      <c r="I188" t="s">
        <v>19</v>
      </c>
      <c r="J188" t="s">
        <v>20</v>
      </c>
      <c r="K188">
        <v>2063.7084</v>
      </c>
      <c r="L188">
        <v>49133.213559872034</v>
      </c>
      <c r="M188">
        <v>82548.336000000068</v>
      </c>
      <c r="N188">
        <v>0</v>
      </c>
      <c r="O188">
        <v>0</v>
      </c>
      <c r="P188">
        <v>0</v>
      </c>
    </row>
    <row r="189" spans="1:16" x14ac:dyDescent="0.3">
      <c r="A189" t="s">
        <v>209</v>
      </c>
      <c r="B189" t="s">
        <v>17</v>
      </c>
      <c r="D189">
        <v>3</v>
      </c>
      <c r="F189">
        <v>13465.208000000001</v>
      </c>
      <c r="G189">
        <v>28.522783</v>
      </c>
      <c r="H189" t="s">
        <v>22</v>
      </c>
      <c r="I189" t="s">
        <v>19</v>
      </c>
      <c r="J189" t="s">
        <v>20</v>
      </c>
      <c r="K189">
        <v>723.26040000000012</v>
      </c>
      <c r="L189">
        <v>17219.539200692543</v>
      </c>
      <c r="M189">
        <v>28930.415999999979</v>
      </c>
      <c r="N189">
        <v>0</v>
      </c>
      <c r="O189">
        <v>0</v>
      </c>
      <c r="P189">
        <v>0</v>
      </c>
    </row>
    <row r="190" spans="1:16" x14ac:dyDescent="0.3">
      <c r="A190" t="s">
        <v>210</v>
      </c>
      <c r="B190" t="s">
        <v>17</v>
      </c>
      <c r="D190">
        <v>3</v>
      </c>
      <c r="F190">
        <v>99048.516000000003</v>
      </c>
      <c r="G190">
        <v>70.997780000000006</v>
      </c>
      <c r="H190" t="s">
        <v>22</v>
      </c>
      <c r="I190" t="s">
        <v>19</v>
      </c>
      <c r="J190" t="s">
        <v>20</v>
      </c>
      <c r="K190">
        <v>5002.4258000000009</v>
      </c>
      <c r="L190">
        <v>119098.82963543379</v>
      </c>
      <c r="M190">
        <v>200097.03199999992</v>
      </c>
      <c r="N190">
        <v>0</v>
      </c>
      <c r="O190">
        <v>0</v>
      </c>
      <c r="P190">
        <v>0</v>
      </c>
    </row>
    <row r="191" spans="1:16" x14ac:dyDescent="0.3">
      <c r="A191" t="s">
        <v>211</v>
      </c>
      <c r="B191" t="s">
        <v>17</v>
      </c>
      <c r="D191">
        <v>3</v>
      </c>
      <c r="F191">
        <v>31644.44</v>
      </c>
      <c r="G191">
        <v>37.545135000000002</v>
      </c>
      <c r="H191" t="s">
        <v>22</v>
      </c>
      <c r="I191" t="s">
        <v>19</v>
      </c>
      <c r="J191" t="s">
        <v>20</v>
      </c>
      <c r="K191">
        <v>1632.222</v>
      </c>
      <c r="L191">
        <v>38860.292521521682</v>
      </c>
      <c r="M191">
        <v>65288.880000000041</v>
      </c>
      <c r="N191">
        <v>0</v>
      </c>
      <c r="O191">
        <v>0</v>
      </c>
      <c r="P191">
        <v>0</v>
      </c>
    </row>
    <row r="192" spans="1:16" x14ac:dyDescent="0.3">
      <c r="A192" t="s">
        <v>212</v>
      </c>
      <c r="B192" t="s">
        <v>17</v>
      </c>
      <c r="D192">
        <v>3</v>
      </c>
      <c r="F192">
        <v>16809.627</v>
      </c>
      <c r="G192">
        <v>30.182617</v>
      </c>
      <c r="H192" t="s">
        <v>22</v>
      </c>
      <c r="I192" t="s">
        <v>19</v>
      </c>
      <c r="J192" t="s">
        <v>20</v>
      </c>
      <c r="K192">
        <v>890.48135000000002</v>
      </c>
      <c r="L192">
        <v>21200.77155310952</v>
      </c>
      <c r="M192">
        <v>35619.254000000037</v>
      </c>
      <c r="N192">
        <v>0</v>
      </c>
      <c r="O192">
        <v>0</v>
      </c>
      <c r="P192">
        <v>0</v>
      </c>
    </row>
    <row r="193" spans="1:16" x14ac:dyDescent="0.3">
      <c r="A193" t="s">
        <v>213</v>
      </c>
      <c r="B193" t="s">
        <v>17</v>
      </c>
      <c r="D193">
        <v>3</v>
      </c>
      <c r="F193">
        <v>73971.820000000007</v>
      </c>
      <c r="G193">
        <v>58.552216000000001</v>
      </c>
      <c r="H193" t="s">
        <v>18</v>
      </c>
      <c r="I193" t="s">
        <v>19</v>
      </c>
      <c r="J193" t="s">
        <v>20</v>
      </c>
      <c r="K193">
        <v>3748.5910000000003</v>
      </c>
      <c r="L193">
        <v>89247.260975249388</v>
      </c>
      <c r="M193">
        <v>149943.64000000007</v>
      </c>
      <c r="N193">
        <v>0</v>
      </c>
      <c r="O193">
        <v>0</v>
      </c>
      <c r="P193">
        <v>0</v>
      </c>
    </row>
    <row r="194" spans="1:16" x14ac:dyDescent="0.3">
      <c r="A194" t="s">
        <v>214</v>
      </c>
      <c r="B194" t="s">
        <v>17</v>
      </c>
      <c r="D194">
        <v>3</v>
      </c>
      <c r="F194">
        <v>72279.710000000006</v>
      </c>
      <c r="G194">
        <v>57.712420000000002</v>
      </c>
      <c r="H194" t="s">
        <v>22</v>
      </c>
      <c r="I194" t="s">
        <v>19</v>
      </c>
      <c r="J194" t="s">
        <v>20</v>
      </c>
      <c r="K194">
        <v>3663.9855000000007</v>
      </c>
      <c r="L194">
        <v>87232.955029777731</v>
      </c>
      <c r="M194">
        <v>146559.41999999998</v>
      </c>
      <c r="N194">
        <v>0</v>
      </c>
      <c r="O194">
        <v>0</v>
      </c>
      <c r="P194">
        <v>0</v>
      </c>
    </row>
    <row r="195" spans="1:16" x14ac:dyDescent="0.3">
      <c r="A195" t="s">
        <v>215</v>
      </c>
      <c r="B195" t="s">
        <v>17</v>
      </c>
      <c r="D195">
        <v>3</v>
      </c>
      <c r="F195">
        <v>33389.230000000003</v>
      </c>
      <c r="G195">
        <v>38.411076000000001</v>
      </c>
      <c r="H195" t="s">
        <v>22</v>
      </c>
      <c r="I195" t="s">
        <v>19</v>
      </c>
      <c r="J195" t="s">
        <v>20</v>
      </c>
      <c r="K195">
        <v>1719.4615000000003</v>
      </c>
      <c r="L195">
        <v>40937.309305654773</v>
      </c>
      <c r="M195">
        <v>68778.459999999977</v>
      </c>
      <c r="N195">
        <v>0</v>
      </c>
      <c r="O195">
        <v>0</v>
      </c>
      <c r="P195">
        <v>0</v>
      </c>
    </row>
    <row r="196" spans="1:16" x14ac:dyDescent="0.3">
      <c r="A196" t="s">
        <v>216</v>
      </c>
      <c r="B196" t="s">
        <v>17</v>
      </c>
      <c r="D196">
        <v>3</v>
      </c>
      <c r="F196">
        <v>4609.7183000000005</v>
      </c>
      <c r="G196">
        <v>24.127804000000001</v>
      </c>
      <c r="H196" t="s">
        <v>18</v>
      </c>
      <c r="I196" t="s">
        <v>19</v>
      </c>
      <c r="J196" t="s">
        <v>20</v>
      </c>
      <c r="K196">
        <v>280.48591500000003</v>
      </c>
      <c r="L196">
        <v>6677.8690062176984</v>
      </c>
      <c r="M196">
        <v>11219.436599999997</v>
      </c>
      <c r="N196">
        <v>0</v>
      </c>
      <c r="O196">
        <v>0</v>
      </c>
      <c r="P196">
        <v>0</v>
      </c>
    </row>
    <row r="197" spans="1:16" x14ac:dyDescent="0.3">
      <c r="A197" t="s">
        <v>217</v>
      </c>
      <c r="B197" t="s">
        <v>17</v>
      </c>
      <c r="D197">
        <v>3</v>
      </c>
      <c r="F197">
        <v>15520.633</v>
      </c>
      <c r="G197">
        <v>29.54289</v>
      </c>
      <c r="H197" t="s">
        <v>22</v>
      </c>
      <c r="I197" t="s">
        <v>19</v>
      </c>
      <c r="J197" t="s">
        <v>20</v>
      </c>
      <c r="K197">
        <v>826.03165000000001</v>
      </c>
      <c r="L197">
        <v>19666.339230224323</v>
      </c>
      <c r="M197">
        <v>33041.266000000025</v>
      </c>
      <c r="N197">
        <v>0</v>
      </c>
      <c r="O197">
        <v>0</v>
      </c>
      <c r="P197">
        <v>0</v>
      </c>
    </row>
    <row r="198" spans="1:16" x14ac:dyDescent="0.3">
      <c r="A198" t="s">
        <v>218</v>
      </c>
      <c r="B198" t="s">
        <v>17</v>
      </c>
      <c r="D198">
        <v>3</v>
      </c>
      <c r="F198">
        <v>17550.136999999999</v>
      </c>
      <c r="G198">
        <v>30.550132999999999</v>
      </c>
      <c r="H198" t="s">
        <v>22</v>
      </c>
      <c r="I198" t="s">
        <v>19</v>
      </c>
      <c r="J198" t="s">
        <v>20</v>
      </c>
      <c r="K198">
        <v>927.50684999999999</v>
      </c>
      <c r="L198">
        <v>22082.282622532432</v>
      </c>
      <c r="M198">
        <v>37100.274000000019</v>
      </c>
      <c r="N198">
        <v>0</v>
      </c>
      <c r="O198">
        <v>0</v>
      </c>
      <c r="P198">
        <v>0</v>
      </c>
    </row>
    <row r="199" spans="1:16" x14ac:dyDescent="0.3">
      <c r="A199" t="s">
        <v>219</v>
      </c>
      <c r="B199" t="s">
        <v>17</v>
      </c>
      <c r="D199">
        <v>3</v>
      </c>
      <c r="F199">
        <v>77204.36</v>
      </c>
      <c r="G199">
        <v>60.156525000000002</v>
      </c>
      <c r="H199" t="s">
        <v>18</v>
      </c>
      <c r="I199" t="s">
        <v>19</v>
      </c>
      <c r="J199" t="s">
        <v>20</v>
      </c>
      <c r="K199">
        <v>3910.2180000000003</v>
      </c>
      <c r="L199">
        <v>93095.311362620676</v>
      </c>
      <c r="M199">
        <v>156408.71999999986</v>
      </c>
      <c r="N199">
        <v>0</v>
      </c>
      <c r="O199">
        <v>0</v>
      </c>
      <c r="P199">
        <v>0</v>
      </c>
    </row>
    <row r="200" spans="1:16" x14ac:dyDescent="0.3">
      <c r="A200" t="s">
        <v>220</v>
      </c>
      <c r="B200" t="s">
        <v>17</v>
      </c>
      <c r="D200">
        <v>3</v>
      </c>
      <c r="F200">
        <v>16366.951999999999</v>
      </c>
      <c r="G200">
        <v>29.962917000000001</v>
      </c>
      <c r="H200" t="s">
        <v>22</v>
      </c>
      <c r="I200" t="s">
        <v>19</v>
      </c>
      <c r="J200" t="s">
        <v>20</v>
      </c>
      <c r="K200">
        <v>868.34760000000006</v>
      </c>
      <c r="L200">
        <v>20673.806471399905</v>
      </c>
      <c r="M200">
        <v>34733.904000000024</v>
      </c>
      <c r="N200">
        <v>0</v>
      </c>
      <c r="O200">
        <v>0</v>
      </c>
      <c r="P200">
        <v>0</v>
      </c>
    </row>
    <row r="201" spans="1:16" x14ac:dyDescent="0.3">
      <c r="A201" t="s">
        <v>221</v>
      </c>
      <c r="B201" t="s">
        <v>17</v>
      </c>
      <c r="D201">
        <v>3</v>
      </c>
      <c r="F201">
        <v>17821.101999999999</v>
      </c>
      <c r="G201">
        <v>30.684612000000001</v>
      </c>
      <c r="H201" t="s">
        <v>22</v>
      </c>
      <c r="I201" t="s">
        <v>19</v>
      </c>
      <c r="J201" t="s">
        <v>20</v>
      </c>
      <c r="K201">
        <v>941.05510000000004</v>
      </c>
      <c r="L201">
        <v>22404.842273213962</v>
      </c>
      <c r="M201">
        <v>37642.204000000005</v>
      </c>
      <c r="N201">
        <v>0</v>
      </c>
      <c r="O201">
        <v>0</v>
      </c>
      <c r="P201">
        <v>0</v>
      </c>
    </row>
    <row r="202" spans="1:16" x14ac:dyDescent="0.3">
      <c r="A202" t="s">
        <v>222</v>
      </c>
      <c r="B202" t="s">
        <v>17</v>
      </c>
      <c r="D202">
        <v>3</v>
      </c>
      <c r="F202">
        <v>36936.17</v>
      </c>
      <c r="G202">
        <v>40.171419999999998</v>
      </c>
      <c r="H202" t="s">
        <v>22</v>
      </c>
      <c r="I202" t="s">
        <v>19</v>
      </c>
      <c r="J202" t="s">
        <v>20</v>
      </c>
      <c r="K202">
        <v>1896.8085000000001</v>
      </c>
      <c r="L202">
        <v>45159.624834923648</v>
      </c>
      <c r="M202">
        <v>75872.339999999982</v>
      </c>
      <c r="N202">
        <v>0</v>
      </c>
      <c r="O202">
        <v>0</v>
      </c>
      <c r="P202">
        <v>0</v>
      </c>
    </row>
    <row r="203" spans="1:16" x14ac:dyDescent="0.3">
      <c r="A203" t="s">
        <v>223</v>
      </c>
      <c r="B203" t="s">
        <v>17</v>
      </c>
      <c r="D203">
        <v>3</v>
      </c>
      <c r="F203">
        <v>175772.98</v>
      </c>
      <c r="G203">
        <v>109.07613000000001</v>
      </c>
      <c r="H203" t="s">
        <v>18</v>
      </c>
      <c r="I203" t="s">
        <v>19</v>
      </c>
      <c r="J203" t="s">
        <v>20</v>
      </c>
      <c r="K203">
        <v>8838.6490000000013</v>
      </c>
      <c r="L203">
        <v>210432.45688089926</v>
      </c>
      <c r="M203">
        <v>353545.95999999985</v>
      </c>
      <c r="N203">
        <v>0</v>
      </c>
      <c r="O203">
        <v>0</v>
      </c>
      <c r="P203">
        <v>0</v>
      </c>
    </row>
    <row r="204" spans="1:16" x14ac:dyDescent="0.3">
      <c r="A204" t="s">
        <v>224</v>
      </c>
      <c r="B204" t="s">
        <v>17</v>
      </c>
      <c r="D204">
        <v>3</v>
      </c>
      <c r="F204">
        <v>20896.875</v>
      </c>
      <c r="G204">
        <v>32.211117000000002</v>
      </c>
      <c r="H204" t="s">
        <v>22</v>
      </c>
      <c r="I204" t="s">
        <v>19</v>
      </c>
      <c r="J204" t="s">
        <v>20</v>
      </c>
      <c r="K204">
        <v>1094.84375</v>
      </c>
      <c r="L204">
        <v>26066.275537494133</v>
      </c>
      <c r="M204">
        <v>43793.75</v>
      </c>
      <c r="N204">
        <v>0</v>
      </c>
      <c r="O204">
        <v>0</v>
      </c>
      <c r="P204">
        <v>0</v>
      </c>
    </row>
    <row r="205" spans="1:16" x14ac:dyDescent="0.3">
      <c r="A205" t="s">
        <v>225</v>
      </c>
      <c r="B205" t="s">
        <v>17</v>
      </c>
      <c r="D205">
        <v>3</v>
      </c>
      <c r="F205">
        <v>16530.91</v>
      </c>
      <c r="G205">
        <v>30.04429</v>
      </c>
      <c r="H205" t="s">
        <v>22</v>
      </c>
      <c r="I205" t="s">
        <v>19</v>
      </c>
      <c r="J205" t="s">
        <v>20</v>
      </c>
      <c r="K205">
        <v>876.54550000000006</v>
      </c>
      <c r="L205">
        <v>20868.983838242275</v>
      </c>
      <c r="M205">
        <v>35061.82</v>
      </c>
      <c r="N205">
        <v>0</v>
      </c>
      <c r="O205">
        <v>0</v>
      </c>
      <c r="P205">
        <v>0</v>
      </c>
    </row>
    <row r="206" spans="1:16" x14ac:dyDescent="0.3">
      <c r="A206" t="s">
        <v>226</v>
      </c>
      <c r="B206" t="s">
        <v>17</v>
      </c>
      <c r="D206">
        <v>3</v>
      </c>
      <c r="F206">
        <v>31475.275000000001</v>
      </c>
      <c r="G206">
        <v>37.461177999999997</v>
      </c>
      <c r="H206" t="s">
        <v>22</v>
      </c>
      <c r="I206" t="s">
        <v>19</v>
      </c>
      <c r="J206" t="s">
        <v>20</v>
      </c>
      <c r="K206">
        <v>1623.7637500000001</v>
      </c>
      <c r="L206">
        <v>38658.916685869313</v>
      </c>
      <c r="M206">
        <v>64950.549999999952</v>
      </c>
      <c r="N206">
        <v>0</v>
      </c>
      <c r="O206">
        <v>0</v>
      </c>
      <c r="P206">
        <v>0</v>
      </c>
    </row>
    <row r="207" spans="1:16" x14ac:dyDescent="0.3">
      <c r="A207" t="s">
        <v>227</v>
      </c>
      <c r="B207" t="s">
        <v>17</v>
      </c>
      <c r="D207">
        <v>3</v>
      </c>
      <c r="F207">
        <v>20493.101999999999</v>
      </c>
      <c r="G207">
        <v>32.010727000000003</v>
      </c>
      <c r="H207" t="s">
        <v>22</v>
      </c>
      <c r="I207" t="s">
        <v>19</v>
      </c>
      <c r="J207" t="s">
        <v>20</v>
      </c>
      <c r="K207">
        <v>1074.6550999999999</v>
      </c>
      <c r="L207">
        <v>25585.619815040551</v>
      </c>
      <c r="M207">
        <v>42986.204000000027</v>
      </c>
      <c r="N207">
        <v>0</v>
      </c>
      <c r="O207">
        <v>0</v>
      </c>
      <c r="P207">
        <v>0</v>
      </c>
    </row>
    <row r="208" spans="1:16" x14ac:dyDescent="0.3">
      <c r="A208" t="s">
        <v>228</v>
      </c>
      <c r="B208" t="s">
        <v>17</v>
      </c>
      <c r="D208">
        <v>3</v>
      </c>
      <c r="F208">
        <v>13479.509</v>
      </c>
      <c r="G208">
        <v>28.529879999999999</v>
      </c>
      <c r="H208" t="s">
        <v>22</v>
      </c>
      <c r="I208" t="s">
        <v>19</v>
      </c>
      <c r="J208" t="s">
        <v>20</v>
      </c>
      <c r="K208">
        <v>723.97545000000002</v>
      </c>
      <c r="L208">
        <v>17236.563264923701</v>
      </c>
      <c r="M208">
        <v>28959.018000000029</v>
      </c>
      <c r="N208">
        <v>0</v>
      </c>
      <c r="O208">
        <v>0</v>
      </c>
      <c r="P208">
        <v>0</v>
      </c>
    </row>
    <row r="209" spans="1:16" x14ac:dyDescent="0.3">
      <c r="A209" t="s">
        <v>229</v>
      </c>
      <c r="B209" t="s">
        <v>17</v>
      </c>
      <c r="D209">
        <v>3</v>
      </c>
      <c r="F209">
        <v>64132.67</v>
      </c>
      <c r="G209">
        <v>53.669044</v>
      </c>
      <c r="H209" t="s">
        <v>22</v>
      </c>
      <c r="I209" t="s">
        <v>19</v>
      </c>
      <c r="J209" t="s">
        <v>20</v>
      </c>
      <c r="K209">
        <v>3256.6334999999999</v>
      </c>
      <c r="L209">
        <v>77534.630978743662</v>
      </c>
      <c r="M209">
        <v>130265.33999999989</v>
      </c>
      <c r="N209">
        <v>0</v>
      </c>
      <c r="O209">
        <v>0</v>
      </c>
      <c r="P209">
        <v>0</v>
      </c>
    </row>
    <row r="210" spans="1:16" x14ac:dyDescent="0.3">
      <c r="A210" t="s">
        <v>230</v>
      </c>
      <c r="B210" t="s">
        <v>17</v>
      </c>
      <c r="D210">
        <v>3</v>
      </c>
      <c r="F210">
        <v>21644.639999999999</v>
      </c>
      <c r="G210">
        <v>32.582236999999999</v>
      </c>
      <c r="H210" t="s">
        <v>22</v>
      </c>
      <c r="I210" t="s">
        <v>19</v>
      </c>
      <c r="J210" t="s">
        <v>20</v>
      </c>
      <c r="K210">
        <v>1132.232</v>
      </c>
      <c r="L210">
        <v>26956.423036956694</v>
      </c>
      <c r="M210">
        <v>45289.280000000042</v>
      </c>
      <c r="N210">
        <v>0</v>
      </c>
      <c r="O210">
        <v>0</v>
      </c>
      <c r="P210">
        <v>0</v>
      </c>
    </row>
    <row r="211" spans="1:16" x14ac:dyDescent="0.3">
      <c r="A211" t="s">
        <v>231</v>
      </c>
      <c r="B211" t="s">
        <v>17</v>
      </c>
      <c r="D211">
        <v>3</v>
      </c>
      <c r="F211">
        <v>39846.222999999998</v>
      </c>
      <c r="G211">
        <v>41.615679999999998</v>
      </c>
      <c r="H211" t="s">
        <v>22</v>
      </c>
      <c r="I211" t="s">
        <v>19</v>
      </c>
      <c r="J211" t="s">
        <v>20</v>
      </c>
      <c r="K211">
        <v>2042.31115</v>
      </c>
      <c r="L211">
        <v>48623.783228608183</v>
      </c>
      <c r="M211">
        <v>81692.445999999982</v>
      </c>
      <c r="N211">
        <v>0</v>
      </c>
      <c r="O211">
        <v>0</v>
      </c>
      <c r="P211">
        <v>0</v>
      </c>
    </row>
    <row r="212" spans="1:16" x14ac:dyDescent="0.3">
      <c r="A212" t="s">
        <v>232</v>
      </c>
      <c r="B212" t="s">
        <v>17</v>
      </c>
      <c r="D212">
        <v>3</v>
      </c>
      <c r="F212">
        <v>14838.878000000001</v>
      </c>
      <c r="G212">
        <v>29.204535</v>
      </c>
      <c r="H212" t="s">
        <v>22</v>
      </c>
      <c r="I212" t="s">
        <v>19</v>
      </c>
      <c r="J212" t="s">
        <v>20</v>
      </c>
      <c r="K212">
        <v>791.9439000000001</v>
      </c>
      <c r="L212">
        <v>18854.770744809663</v>
      </c>
      <c r="M212">
        <v>31677.755999999972</v>
      </c>
      <c r="N212">
        <v>0</v>
      </c>
      <c r="O212">
        <v>0</v>
      </c>
      <c r="P212">
        <v>0</v>
      </c>
    </row>
    <row r="213" spans="1:16" x14ac:dyDescent="0.3">
      <c r="A213" t="s">
        <v>233</v>
      </c>
      <c r="B213" t="s">
        <v>17</v>
      </c>
      <c r="D213">
        <v>3</v>
      </c>
      <c r="F213">
        <v>14184.967000000001</v>
      </c>
      <c r="G213">
        <v>28.88</v>
      </c>
      <c r="H213" t="s">
        <v>22</v>
      </c>
      <c r="I213" t="s">
        <v>19</v>
      </c>
      <c r="J213" t="s">
        <v>20</v>
      </c>
      <c r="K213">
        <v>759.24835000000007</v>
      </c>
      <c r="L213">
        <v>18076.34805650375</v>
      </c>
      <c r="M213">
        <v>30369.93400000003</v>
      </c>
      <c r="N213">
        <v>0</v>
      </c>
      <c r="O213">
        <v>0</v>
      </c>
      <c r="P213">
        <v>0</v>
      </c>
    </row>
    <row r="214" spans="1:16" x14ac:dyDescent="0.3">
      <c r="A214" t="s">
        <v>234</v>
      </c>
      <c r="B214" t="s">
        <v>17</v>
      </c>
      <c r="D214">
        <v>3</v>
      </c>
      <c r="F214">
        <v>116115.76</v>
      </c>
      <c r="G214">
        <v>79.468254000000002</v>
      </c>
      <c r="H214" t="s">
        <v>18</v>
      </c>
      <c r="I214" t="s">
        <v>19</v>
      </c>
      <c r="J214" t="s">
        <v>20</v>
      </c>
      <c r="K214">
        <v>5855.7880000000005</v>
      </c>
      <c r="L214">
        <v>139415.8604797732</v>
      </c>
      <c r="M214">
        <v>234231.52000000002</v>
      </c>
      <c r="N214">
        <v>0</v>
      </c>
      <c r="O214">
        <v>0</v>
      </c>
      <c r="P214">
        <v>0</v>
      </c>
    </row>
    <row r="215" spans="1:16" x14ac:dyDescent="0.3">
      <c r="A215" t="s">
        <v>235</v>
      </c>
      <c r="B215" t="s">
        <v>17</v>
      </c>
      <c r="D215">
        <v>3</v>
      </c>
      <c r="F215">
        <v>14476.123</v>
      </c>
      <c r="G215">
        <v>29.0245</v>
      </c>
      <c r="H215" t="s">
        <v>22</v>
      </c>
      <c r="I215" t="s">
        <v>19</v>
      </c>
      <c r="J215" t="s">
        <v>20</v>
      </c>
      <c r="K215">
        <v>773.80615</v>
      </c>
      <c r="L215">
        <v>18422.943290773241</v>
      </c>
      <c r="M215">
        <v>30952.24600000001</v>
      </c>
      <c r="N215">
        <v>0</v>
      </c>
      <c r="O215">
        <v>0</v>
      </c>
      <c r="P215">
        <v>0</v>
      </c>
    </row>
    <row r="216" spans="1:16" x14ac:dyDescent="0.3">
      <c r="A216" t="s">
        <v>236</v>
      </c>
      <c r="B216" t="s">
        <v>17</v>
      </c>
      <c r="D216">
        <v>3</v>
      </c>
      <c r="F216">
        <v>5759.9219999999996</v>
      </c>
      <c r="G216">
        <v>24.698647999999999</v>
      </c>
      <c r="H216" t="s">
        <v>18</v>
      </c>
      <c r="I216" t="s">
        <v>19</v>
      </c>
      <c r="J216" t="s">
        <v>20</v>
      </c>
      <c r="K216">
        <v>337.99610000000001</v>
      </c>
      <c r="L216">
        <v>8047.083863061207</v>
      </c>
      <c r="M216">
        <v>13519.844000000006</v>
      </c>
      <c r="N216">
        <v>0</v>
      </c>
      <c r="O216">
        <v>0</v>
      </c>
      <c r="P216">
        <v>0</v>
      </c>
    </row>
    <row r="217" spans="1:16" x14ac:dyDescent="0.3">
      <c r="A217" t="s">
        <v>237</v>
      </c>
      <c r="B217" t="s">
        <v>17</v>
      </c>
      <c r="D217">
        <v>3</v>
      </c>
      <c r="F217">
        <v>33987.964999999997</v>
      </c>
      <c r="G217">
        <v>38.708224999999999</v>
      </c>
      <c r="H217" t="s">
        <v>22</v>
      </c>
      <c r="I217" t="s">
        <v>19</v>
      </c>
      <c r="J217" t="s">
        <v>20</v>
      </c>
      <c r="K217">
        <v>1749.39825</v>
      </c>
      <c r="L217">
        <v>41650.049890050555</v>
      </c>
      <c r="M217">
        <v>69975.929999999949</v>
      </c>
      <c r="N217">
        <v>0</v>
      </c>
      <c r="O217">
        <v>0</v>
      </c>
      <c r="P217">
        <v>0</v>
      </c>
    </row>
    <row r="218" spans="1:16" x14ac:dyDescent="0.3">
      <c r="A218" t="s">
        <v>238</v>
      </c>
      <c r="B218" t="s">
        <v>17</v>
      </c>
      <c r="D218">
        <v>3</v>
      </c>
      <c r="F218">
        <v>15377.548000000001</v>
      </c>
      <c r="G218">
        <v>29.471878</v>
      </c>
      <c r="H218" t="s">
        <v>22</v>
      </c>
      <c r="I218" t="s">
        <v>19</v>
      </c>
      <c r="J218" t="s">
        <v>20</v>
      </c>
      <c r="K218">
        <v>818.87740000000008</v>
      </c>
      <c r="L218">
        <v>19496.009307105964</v>
      </c>
      <c r="M218">
        <v>32755.09600000002</v>
      </c>
      <c r="N218">
        <v>0</v>
      </c>
      <c r="O218">
        <v>0</v>
      </c>
      <c r="P218">
        <v>0</v>
      </c>
    </row>
    <row r="219" spans="1:16" x14ac:dyDescent="0.3">
      <c r="A219" t="s">
        <v>239</v>
      </c>
      <c r="B219" t="s">
        <v>17</v>
      </c>
      <c r="D219">
        <v>3</v>
      </c>
      <c r="F219">
        <v>25579.085999999999</v>
      </c>
      <c r="G219">
        <v>34.5349</v>
      </c>
      <c r="H219" t="s">
        <v>22</v>
      </c>
      <c r="I219" t="s">
        <v>19</v>
      </c>
      <c r="J219" t="s">
        <v>20</v>
      </c>
      <c r="K219">
        <v>1328.9543000000001</v>
      </c>
      <c r="L219">
        <v>31640.029876900368</v>
      </c>
      <c r="M219">
        <v>53158.171999999977</v>
      </c>
      <c r="N219">
        <v>0</v>
      </c>
      <c r="O219">
        <v>0</v>
      </c>
      <c r="P219">
        <v>0</v>
      </c>
    </row>
    <row r="220" spans="1:16" x14ac:dyDescent="0.3">
      <c r="A220" t="s">
        <v>240</v>
      </c>
      <c r="B220" t="s">
        <v>17</v>
      </c>
      <c r="D220">
        <v>3</v>
      </c>
      <c r="F220">
        <v>23723.599999999999</v>
      </c>
      <c r="G220">
        <v>33.614019999999996</v>
      </c>
      <c r="H220" t="s">
        <v>22</v>
      </c>
      <c r="I220" t="s">
        <v>19</v>
      </c>
      <c r="J220" t="s">
        <v>20</v>
      </c>
      <c r="K220">
        <v>1236.18</v>
      </c>
      <c r="L220">
        <v>29431.239383646753</v>
      </c>
      <c r="M220">
        <v>49447.200000000004</v>
      </c>
      <c r="N220">
        <v>0</v>
      </c>
      <c r="O220">
        <v>0</v>
      </c>
      <c r="P220">
        <v>0</v>
      </c>
    </row>
    <row r="221" spans="1:16" x14ac:dyDescent="0.3">
      <c r="A221" t="s">
        <v>241</v>
      </c>
      <c r="B221" t="s">
        <v>17</v>
      </c>
      <c r="D221">
        <v>3</v>
      </c>
      <c r="F221">
        <v>129326.586</v>
      </c>
      <c r="G221">
        <v>86.024780000000007</v>
      </c>
      <c r="H221" t="s">
        <v>18</v>
      </c>
      <c r="I221" t="s">
        <v>19</v>
      </c>
      <c r="J221" t="s">
        <v>20</v>
      </c>
      <c r="K221">
        <v>6516.3293000000003</v>
      </c>
      <c r="L221">
        <v>155142.1698546905</v>
      </c>
      <c r="M221">
        <v>260653.1720000002</v>
      </c>
      <c r="N221">
        <v>0</v>
      </c>
      <c r="O221">
        <v>0</v>
      </c>
      <c r="P221">
        <v>0</v>
      </c>
    </row>
    <row r="222" spans="1:16" x14ac:dyDescent="0.3">
      <c r="A222" t="s">
        <v>242</v>
      </c>
      <c r="B222" t="s">
        <v>17</v>
      </c>
      <c r="D222">
        <v>3</v>
      </c>
      <c r="F222">
        <v>43152.883000000002</v>
      </c>
      <c r="G222">
        <v>43.256774999999998</v>
      </c>
      <c r="H222" t="s">
        <v>22</v>
      </c>
      <c r="I222" t="s">
        <v>19</v>
      </c>
      <c r="J222" t="s">
        <v>20</v>
      </c>
      <c r="K222">
        <v>2207.6441500000001</v>
      </c>
      <c r="L222">
        <v>52560.066861264007</v>
      </c>
      <c r="M222">
        <v>88305.766000000061</v>
      </c>
      <c r="N222">
        <v>0</v>
      </c>
      <c r="O222">
        <v>0</v>
      </c>
      <c r="P222">
        <v>0</v>
      </c>
    </row>
    <row r="223" spans="1:16" x14ac:dyDescent="0.3">
      <c r="A223" t="s">
        <v>243</v>
      </c>
      <c r="B223" t="s">
        <v>17</v>
      </c>
      <c r="D223">
        <v>3</v>
      </c>
      <c r="F223">
        <v>12093.008</v>
      </c>
      <c r="G223">
        <v>27.841760000000001</v>
      </c>
      <c r="H223" t="s">
        <v>22</v>
      </c>
      <c r="I223" t="s">
        <v>19</v>
      </c>
      <c r="J223" t="s">
        <v>20</v>
      </c>
      <c r="K223">
        <v>654.65039999999999</v>
      </c>
      <c r="L223">
        <v>15586.057560387728</v>
      </c>
      <c r="M223">
        <v>26186.015999999989</v>
      </c>
      <c r="N223">
        <v>0</v>
      </c>
      <c r="O223">
        <v>0</v>
      </c>
      <c r="P223">
        <v>0</v>
      </c>
    </row>
    <row r="224" spans="1:16" x14ac:dyDescent="0.3">
      <c r="A224" t="s">
        <v>244</v>
      </c>
      <c r="B224" t="s">
        <v>17</v>
      </c>
      <c r="D224">
        <v>3</v>
      </c>
      <c r="F224">
        <v>15370.625</v>
      </c>
      <c r="G224">
        <v>29.468440999999999</v>
      </c>
      <c r="H224" t="s">
        <v>22</v>
      </c>
      <c r="I224" t="s">
        <v>19</v>
      </c>
      <c r="J224" t="s">
        <v>20</v>
      </c>
      <c r="K224">
        <v>818.53125</v>
      </c>
      <c r="L224">
        <v>19487.768093437531</v>
      </c>
      <c r="M224">
        <v>32741.25</v>
      </c>
      <c r="N224">
        <v>0</v>
      </c>
      <c r="O224">
        <v>0</v>
      </c>
      <c r="P224">
        <v>0</v>
      </c>
    </row>
    <row r="225" spans="1:16" x14ac:dyDescent="0.3">
      <c r="A225" t="s">
        <v>245</v>
      </c>
      <c r="B225" t="s">
        <v>17</v>
      </c>
      <c r="D225">
        <v>3</v>
      </c>
      <c r="F225">
        <v>17531.412</v>
      </c>
      <c r="G225">
        <v>30.540839999999999</v>
      </c>
      <c r="H225" t="s">
        <v>22</v>
      </c>
      <c r="I225" t="s">
        <v>19</v>
      </c>
      <c r="J225" t="s">
        <v>20</v>
      </c>
      <c r="K225">
        <v>926.57060000000001</v>
      </c>
      <c r="L225">
        <v>22059.992181113754</v>
      </c>
      <c r="M225">
        <v>37062.823999999971</v>
      </c>
      <c r="N225">
        <v>0</v>
      </c>
      <c r="O225">
        <v>0</v>
      </c>
      <c r="P225">
        <v>0</v>
      </c>
    </row>
    <row r="226" spans="1:16" x14ac:dyDescent="0.3">
      <c r="A226" t="s">
        <v>246</v>
      </c>
      <c r="B226" t="s">
        <v>17</v>
      </c>
      <c r="D226">
        <v>3</v>
      </c>
      <c r="F226">
        <v>15012.285</v>
      </c>
      <c r="G226">
        <v>29.290596000000001</v>
      </c>
      <c r="H226" t="s">
        <v>22</v>
      </c>
      <c r="I226" t="s">
        <v>19</v>
      </c>
      <c r="J226" t="s">
        <v>20</v>
      </c>
      <c r="K226">
        <v>800.61425000000008</v>
      </c>
      <c r="L226">
        <v>19061.196302891818</v>
      </c>
      <c r="M226">
        <v>32024.569999999982</v>
      </c>
      <c r="N226">
        <v>0</v>
      </c>
      <c r="O226">
        <v>0</v>
      </c>
      <c r="P226">
        <v>0</v>
      </c>
    </row>
    <row r="227" spans="1:16" x14ac:dyDescent="0.3">
      <c r="A227" t="s">
        <v>247</v>
      </c>
      <c r="B227" t="s">
        <v>17</v>
      </c>
      <c r="D227">
        <v>3</v>
      </c>
      <c r="F227">
        <v>13445.994000000001</v>
      </c>
      <c r="G227">
        <v>28.513247</v>
      </c>
      <c r="H227" t="s">
        <v>22</v>
      </c>
      <c r="I227" t="s">
        <v>19</v>
      </c>
      <c r="J227" t="s">
        <v>20</v>
      </c>
      <c r="K227">
        <v>722.29970000000003</v>
      </c>
      <c r="L227">
        <v>17196.666648413848</v>
      </c>
      <c r="M227">
        <v>28891.987999999987</v>
      </c>
      <c r="N227">
        <v>0</v>
      </c>
      <c r="O227">
        <v>0</v>
      </c>
      <c r="P227">
        <v>0</v>
      </c>
    </row>
    <row r="228" spans="1:16" x14ac:dyDescent="0.3">
      <c r="A228" t="s">
        <v>248</v>
      </c>
      <c r="B228" t="s">
        <v>17</v>
      </c>
      <c r="D228">
        <v>3</v>
      </c>
      <c r="F228">
        <v>14358.617</v>
      </c>
      <c r="G228">
        <v>28.966180000000001</v>
      </c>
      <c r="H228" t="s">
        <v>22</v>
      </c>
      <c r="I228" t="s">
        <v>19</v>
      </c>
      <c r="J228" t="s">
        <v>20</v>
      </c>
      <c r="K228">
        <v>767.93085000000008</v>
      </c>
      <c r="L228">
        <v>18283.06288439978</v>
      </c>
      <c r="M228">
        <v>30717.234000000019</v>
      </c>
      <c r="N228">
        <v>0</v>
      </c>
      <c r="O228">
        <v>0</v>
      </c>
      <c r="P228">
        <v>0</v>
      </c>
    </row>
    <row r="229" spans="1:16" x14ac:dyDescent="0.3">
      <c r="A229" t="s">
        <v>249</v>
      </c>
      <c r="B229" t="s">
        <v>17</v>
      </c>
      <c r="D229">
        <v>3</v>
      </c>
      <c r="F229">
        <v>13503.955</v>
      </c>
      <c r="G229">
        <v>28.542013000000001</v>
      </c>
      <c r="H229" t="s">
        <v>22</v>
      </c>
      <c r="I229" t="s">
        <v>19</v>
      </c>
      <c r="J229" t="s">
        <v>20</v>
      </c>
      <c r="K229">
        <v>725.19775000000004</v>
      </c>
      <c r="L229">
        <v>17265.664046281297</v>
      </c>
      <c r="M229">
        <v>29007.909999999985</v>
      </c>
      <c r="N229">
        <v>0</v>
      </c>
      <c r="O229">
        <v>0</v>
      </c>
      <c r="P229">
        <v>0</v>
      </c>
    </row>
    <row r="230" spans="1:16" x14ac:dyDescent="0.3">
      <c r="A230" t="s">
        <v>250</v>
      </c>
      <c r="B230" t="s">
        <v>17</v>
      </c>
      <c r="D230">
        <v>3</v>
      </c>
      <c r="F230">
        <v>74049.53</v>
      </c>
      <c r="G230">
        <v>58.590781999999997</v>
      </c>
      <c r="H230" t="s">
        <v>18</v>
      </c>
      <c r="I230" t="s">
        <v>19</v>
      </c>
      <c r="J230" t="s">
        <v>20</v>
      </c>
      <c r="K230">
        <v>3752.4765000000002</v>
      </c>
      <c r="L230">
        <v>89339.767795150299</v>
      </c>
      <c r="M230">
        <v>150099.06</v>
      </c>
      <c r="N230">
        <v>0</v>
      </c>
      <c r="O230">
        <v>0</v>
      </c>
      <c r="P230">
        <v>0</v>
      </c>
    </row>
    <row r="231" spans="1:16" x14ac:dyDescent="0.3">
      <c r="A231" t="s">
        <v>251</v>
      </c>
      <c r="B231" t="s">
        <v>17</v>
      </c>
      <c r="D231">
        <v>3</v>
      </c>
      <c r="F231">
        <v>15830.708000000001</v>
      </c>
      <c r="G231">
        <v>29.696781000000001</v>
      </c>
      <c r="H231" t="s">
        <v>22</v>
      </c>
      <c r="I231" t="s">
        <v>19</v>
      </c>
      <c r="J231" t="s">
        <v>20</v>
      </c>
      <c r="K231">
        <v>841.5354000000001</v>
      </c>
      <c r="L231">
        <v>20035.455845599285</v>
      </c>
      <c r="M231">
        <v>33661.416000000019</v>
      </c>
      <c r="N231">
        <v>0</v>
      </c>
      <c r="O231">
        <v>0</v>
      </c>
      <c r="P231">
        <v>0</v>
      </c>
    </row>
    <row r="232" spans="1:16" x14ac:dyDescent="0.3">
      <c r="A232" t="s">
        <v>252</v>
      </c>
      <c r="B232" t="s">
        <v>17</v>
      </c>
      <c r="D232">
        <v>3</v>
      </c>
      <c r="F232">
        <v>12519.915000000001</v>
      </c>
      <c r="G232">
        <v>28.053635</v>
      </c>
      <c r="H232" t="s">
        <v>22</v>
      </c>
      <c r="I232" t="s">
        <v>19</v>
      </c>
      <c r="J232" t="s">
        <v>20</v>
      </c>
      <c r="K232">
        <v>675.99575000000004</v>
      </c>
      <c r="L232">
        <v>16094.252245286143</v>
      </c>
      <c r="M232">
        <v>27039.830000000031</v>
      </c>
      <c r="N232">
        <v>0</v>
      </c>
      <c r="O232">
        <v>0</v>
      </c>
      <c r="P232">
        <v>0</v>
      </c>
    </row>
    <row r="233" spans="1:16" x14ac:dyDescent="0.3">
      <c r="A233" t="s">
        <v>253</v>
      </c>
      <c r="B233" t="s">
        <v>17</v>
      </c>
      <c r="D233">
        <v>3</v>
      </c>
      <c r="F233">
        <v>13318.9375</v>
      </c>
      <c r="G233">
        <v>28.450188000000001</v>
      </c>
      <c r="H233" t="s">
        <v>22</v>
      </c>
      <c r="I233" t="s">
        <v>19</v>
      </c>
      <c r="J233" t="s">
        <v>20</v>
      </c>
      <c r="K233">
        <v>715.94687500000009</v>
      </c>
      <c r="L233">
        <v>17045.417224108802</v>
      </c>
      <c r="M233">
        <v>28637.875000000022</v>
      </c>
      <c r="N233">
        <v>0</v>
      </c>
      <c r="O233">
        <v>0</v>
      </c>
      <c r="P233">
        <v>0</v>
      </c>
    </row>
    <row r="234" spans="1:16" x14ac:dyDescent="0.3">
      <c r="A234" t="s">
        <v>254</v>
      </c>
      <c r="B234" t="s">
        <v>17</v>
      </c>
      <c r="D234">
        <v>3</v>
      </c>
      <c r="F234">
        <v>106953.32</v>
      </c>
      <c r="G234">
        <v>74.920940000000002</v>
      </c>
      <c r="H234" t="s">
        <v>18</v>
      </c>
      <c r="I234" t="s">
        <v>19</v>
      </c>
      <c r="J234" t="s">
        <v>20</v>
      </c>
      <c r="K234">
        <v>5397.6660000000011</v>
      </c>
      <c r="L234">
        <v>128508.79334641476</v>
      </c>
      <c r="M234">
        <v>215906.63999999993</v>
      </c>
      <c r="N234">
        <v>0</v>
      </c>
      <c r="O234">
        <v>0</v>
      </c>
      <c r="P234">
        <v>0</v>
      </c>
    </row>
    <row r="235" spans="1:16" x14ac:dyDescent="0.3">
      <c r="A235" t="s">
        <v>255</v>
      </c>
      <c r="B235" t="s">
        <v>17</v>
      </c>
      <c r="D235">
        <v>3</v>
      </c>
      <c r="F235">
        <v>14019.695</v>
      </c>
      <c r="G235">
        <v>28.797975999999998</v>
      </c>
      <c r="H235" t="s">
        <v>22</v>
      </c>
      <c r="I235" t="s">
        <v>19</v>
      </c>
      <c r="J235" t="s">
        <v>20</v>
      </c>
      <c r="K235">
        <v>750.98475000000008</v>
      </c>
      <c r="L235">
        <v>17879.606489927126</v>
      </c>
      <c r="M235">
        <v>30039.389999999989</v>
      </c>
      <c r="N235">
        <v>0</v>
      </c>
      <c r="O235">
        <v>0</v>
      </c>
      <c r="P235">
        <v>0</v>
      </c>
    </row>
    <row r="236" spans="1:16" x14ac:dyDescent="0.3">
      <c r="A236" t="s">
        <v>256</v>
      </c>
      <c r="B236" t="s">
        <v>17</v>
      </c>
      <c r="D236">
        <v>3</v>
      </c>
      <c r="F236">
        <v>40049.24</v>
      </c>
      <c r="G236">
        <v>41.716439999999999</v>
      </c>
      <c r="H236" t="s">
        <v>22</v>
      </c>
      <c r="I236" t="s">
        <v>19</v>
      </c>
      <c r="J236" t="s">
        <v>20</v>
      </c>
      <c r="K236">
        <v>2052.462</v>
      </c>
      <c r="L236">
        <v>48865.456849195391</v>
      </c>
      <c r="M236">
        <v>82098.48</v>
      </c>
      <c r="N236">
        <v>0</v>
      </c>
      <c r="O236">
        <v>0</v>
      </c>
      <c r="P236">
        <v>0</v>
      </c>
    </row>
    <row r="237" spans="1:16" x14ac:dyDescent="0.3">
      <c r="A237" t="s">
        <v>257</v>
      </c>
      <c r="B237" t="s">
        <v>17</v>
      </c>
      <c r="D237">
        <v>3</v>
      </c>
      <c r="F237">
        <v>19712.169999999998</v>
      </c>
      <c r="G237">
        <v>31.623149999999999</v>
      </c>
      <c r="H237" t="s">
        <v>22</v>
      </c>
      <c r="I237" t="s">
        <v>19</v>
      </c>
      <c r="J237" t="s">
        <v>20</v>
      </c>
      <c r="K237">
        <v>1035.6084999999998</v>
      </c>
      <c r="L237">
        <v>24655.989962011463</v>
      </c>
      <c r="M237">
        <v>41424.339999999997</v>
      </c>
      <c r="N237">
        <v>0</v>
      </c>
      <c r="O237">
        <v>0</v>
      </c>
      <c r="P237">
        <v>0</v>
      </c>
    </row>
    <row r="238" spans="1:16" x14ac:dyDescent="0.3">
      <c r="A238" t="s">
        <v>258</v>
      </c>
      <c r="B238" t="s">
        <v>17</v>
      </c>
      <c r="D238">
        <v>3</v>
      </c>
      <c r="F238">
        <v>21528.187999999998</v>
      </c>
      <c r="G238">
        <v>32.524439999999998</v>
      </c>
      <c r="H238" t="s">
        <v>22</v>
      </c>
      <c r="I238" t="s">
        <v>19</v>
      </c>
      <c r="J238" t="s">
        <v>20</v>
      </c>
      <c r="K238">
        <v>1126.4094</v>
      </c>
      <c r="L238">
        <v>26817.797323520768</v>
      </c>
      <c r="M238">
        <v>45056.375999999975</v>
      </c>
      <c r="N238">
        <v>0</v>
      </c>
      <c r="O238">
        <v>0</v>
      </c>
      <c r="P238">
        <v>0</v>
      </c>
    </row>
    <row r="239" spans="1:16" x14ac:dyDescent="0.3">
      <c r="A239" t="s">
        <v>259</v>
      </c>
      <c r="B239" t="s">
        <v>17</v>
      </c>
      <c r="D239">
        <v>3</v>
      </c>
      <c r="F239">
        <v>166351.04999999999</v>
      </c>
      <c r="G239">
        <v>104.400024</v>
      </c>
      <c r="H239" t="s">
        <v>18</v>
      </c>
      <c r="I239" t="s">
        <v>19</v>
      </c>
      <c r="J239" t="s">
        <v>20</v>
      </c>
      <c r="K239">
        <v>8367.5524999999998</v>
      </c>
      <c r="L239">
        <v>199216.4900602921</v>
      </c>
      <c r="M239">
        <v>334702.0999999998</v>
      </c>
      <c r="N239">
        <v>0</v>
      </c>
      <c r="O239">
        <v>0</v>
      </c>
      <c r="P239">
        <v>0</v>
      </c>
    </row>
    <row r="240" spans="1:16" x14ac:dyDescent="0.3">
      <c r="A240" t="s">
        <v>260</v>
      </c>
      <c r="B240" t="s">
        <v>17</v>
      </c>
      <c r="D240">
        <v>3</v>
      </c>
      <c r="F240">
        <v>29626.296999999999</v>
      </c>
      <c r="G240">
        <v>36.543529999999997</v>
      </c>
      <c r="H240" t="s">
        <v>22</v>
      </c>
      <c r="I240" t="s">
        <v>19</v>
      </c>
      <c r="J240" t="s">
        <v>20</v>
      </c>
      <c r="K240">
        <v>1531.31485</v>
      </c>
      <c r="L240">
        <v>36457.873385820116</v>
      </c>
      <c r="M240">
        <v>61252.594000000034</v>
      </c>
      <c r="N240">
        <v>0</v>
      </c>
      <c r="O240">
        <v>0</v>
      </c>
      <c r="P240">
        <v>0</v>
      </c>
    </row>
    <row r="241" spans="1:16" x14ac:dyDescent="0.3">
      <c r="A241" t="s">
        <v>261</v>
      </c>
      <c r="B241" t="s">
        <v>17</v>
      </c>
      <c r="D241">
        <v>3</v>
      </c>
      <c r="F241">
        <v>14768.937</v>
      </c>
      <c r="G241">
        <v>29.169823000000001</v>
      </c>
      <c r="H241" t="s">
        <v>22</v>
      </c>
      <c r="I241" t="s">
        <v>19</v>
      </c>
      <c r="J241" t="s">
        <v>20</v>
      </c>
      <c r="K241">
        <v>788.44685000000004</v>
      </c>
      <c r="L241">
        <v>18771.512226077291</v>
      </c>
      <c r="M241">
        <v>31537.874000000007</v>
      </c>
      <c r="N241">
        <v>0</v>
      </c>
      <c r="O241">
        <v>0</v>
      </c>
      <c r="P241">
        <v>0</v>
      </c>
    </row>
    <row r="242" spans="1:16" x14ac:dyDescent="0.3">
      <c r="A242" t="s">
        <v>262</v>
      </c>
      <c r="B242" t="s">
        <v>17</v>
      </c>
      <c r="D242">
        <v>3</v>
      </c>
      <c r="F242">
        <v>23038.523000000001</v>
      </c>
      <c r="G242">
        <v>33.27402</v>
      </c>
      <c r="H242" t="s">
        <v>22</v>
      </c>
      <c r="I242" t="s">
        <v>19</v>
      </c>
      <c r="J242" t="s">
        <v>20</v>
      </c>
      <c r="K242">
        <v>1201.92615</v>
      </c>
      <c r="L242">
        <v>28615.716353698415</v>
      </c>
      <c r="M242">
        <v>48077.04599999998</v>
      </c>
      <c r="N242">
        <v>0</v>
      </c>
      <c r="O242">
        <v>0</v>
      </c>
      <c r="P242">
        <v>0</v>
      </c>
    </row>
    <row r="243" spans="1:16" x14ac:dyDescent="0.3">
      <c r="A243" t="s">
        <v>263</v>
      </c>
      <c r="B243" t="s">
        <v>17</v>
      </c>
      <c r="D243">
        <v>3</v>
      </c>
      <c r="F243">
        <v>19325.463</v>
      </c>
      <c r="G243">
        <v>31.431227</v>
      </c>
      <c r="H243" t="s">
        <v>22</v>
      </c>
      <c r="I243" t="s">
        <v>19</v>
      </c>
      <c r="J243" t="s">
        <v>20</v>
      </c>
      <c r="K243">
        <v>1016.27315</v>
      </c>
      <c r="L243">
        <v>24195.649789531246</v>
      </c>
      <c r="M243">
        <v>40650.926000000029</v>
      </c>
      <c r="N243">
        <v>0</v>
      </c>
      <c r="O243">
        <v>0</v>
      </c>
      <c r="P243">
        <v>0</v>
      </c>
    </row>
    <row r="244" spans="1:16" x14ac:dyDescent="0.3">
      <c r="A244" t="s">
        <v>264</v>
      </c>
      <c r="B244" t="s">
        <v>17</v>
      </c>
      <c r="D244">
        <v>3</v>
      </c>
      <c r="F244">
        <v>79128.34</v>
      </c>
      <c r="G244">
        <v>61.111396999999997</v>
      </c>
      <c r="H244" t="s">
        <v>18</v>
      </c>
      <c r="I244" t="s">
        <v>19</v>
      </c>
      <c r="J244" t="s">
        <v>20</v>
      </c>
      <c r="K244">
        <v>4006.4169999999999</v>
      </c>
      <c r="L244">
        <v>95385.637850241765</v>
      </c>
      <c r="M244">
        <v>160256.67999999993</v>
      </c>
      <c r="N244">
        <v>0</v>
      </c>
      <c r="O244">
        <v>0</v>
      </c>
      <c r="P244">
        <v>0</v>
      </c>
    </row>
    <row r="245" spans="1:16" x14ac:dyDescent="0.3">
      <c r="A245" t="s">
        <v>265</v>
      </c>
      <c r="B245" t="s">
        <v>17</v>
      </c>
      <c r="D245">
        <v>3</v>
      </c>
      <c r="F245">
        <v>4750.6239999999998</v>
      </c>
      <c r="G245">
        <v>24.197735000000002</v>
      </c>
      <c r="H245" t="s">
        <v>18</v>
      </c>
      <c r="I245" t="s">
        <v>19</v>
      </c>
      <c r="J245" t="s">
        <v>20</v>
      </c>
      <c r="K245">
        <v>287.53120000000001</v>
      </c>
      <c r="L245">
        <v>6845.6046671740451</v>
      </c>
      <c r="M245">
        <v>11501.247999999998</v>
      </c>
      <c r="N245">
        <v>0</v>
      </c>
      <c r="O245">
        <v>0</v>
      </c>
      <c r="P245">
        <v>0</v>
      </c>
    </row>
    <row r="246" spans="1:16" x14ac:dyDescent="0.3">
      <c r="A246" t="s">
        <v>266</v>
      </c>
      <c r="B246" t="s">
        <v>17</v>
      </c>
      <c r="D246">
        <v>3</v>
      </c>
      <c r="F246">
        <v>34114.387000000002</v>
      </c>
      <c r="G246">
        <v>38.770969999999998</v>
      </c>
      <c r="H246" t="s">
        <v>22</v>
      </c>
      <c r="I246" t="s">
        <v>19</v>
      </c>
      <c r="J246" t="s">
        <v>20</v>
      </c>
      <c r="K246">
        <v>1755.7193500000003</v>
      </c>
      <c r="L246">
        <v>41800.543998730514</v>
      </c>
      <c r="M246">
        <v>70228.77399999999</v>
      </c>
      <c r="N246">
        <v>0</v>
      </c>
      <c r="O246">
        <v>0</v>
      </c>
      <c r="P246">
        <v>0</v>
      </c>
    </row>
    <row r="247" spans="1:16" x14ac:dyDescent="0.3">
      <c r="A247" t="s">
        <v>267</v>
      </c>
      <c r="B247" t="s">
        <v>17</v>
      </c>
      <c r="D247">
        <v>3</v>
      </c>
      <c r="F247">
        <v>64355.55</v>
      </c>
      <c r="G247">
        <v>53.77966</v>
      </c>
      <c r="H247" t="s">
        <v>22</v>
      </c>
      <c r="I247" t="s">
        <v>19</v>
      </c>
      <c r="J247" t="s">
        <v>20</v>
      </c>
      <c r="K247">
        <v>3267.7775000000001</v>
      </c>
      <c r="L247">
        <v>77799.949728190637</v>
      </c>
      <c r="M247">
        <v>130711.0999999999</v>
      </c>
      <c r="N247">
        <v>0</v>
      </c>
      <c r="O247">
        <v>0</v>
      </c>
      <c r="P247">
        <v>0</v>
      </c>
    </row>
    <row r="248" spans="1:16" x14ac:dyDescent="0.3">
      <c r="A248" t="s">
        <v>268</v>
      </c>
      <c r="B248" t="s">
        <v>17</v>
      </c>
      <c r="D248">
        <v>3</v>
      </c>
      <c r="F248">
        <v>15674.919</v>
      </c>
      <c r="G248">
        <v>29.619463</v>
      </c>
      <c r="H248" t="s">
        <v>22</v>
      </c>
      <c r="I248" t="s">
        <v>19</v>
      </c>
      <c r="J248" t="s">
        <v>20</v>
      </c>
      <c r="K248">
        <v>833.74594999999999</v>
      </c>
      <c r="L248">
        <v>19850.002944228156</v>
      </c>
      <c r="M248">
        <v>33349.838000000011</v>
      </c>
      <c r="N248">
        <v>0</v>
      </c>
      <c r="O248">
        <v>0</v>
      </c>
      <c r="P248">
        <v>0</v>
      </c>
    </row>
    <row r="249" spans="1:16" x14ac:dyDescent="0.3">
      <c r="A249" t="s">
        <v>269</v>
      </c>
      <c r="B249" t="s">
        <v>17</v>
      </c>
      <c r="D249">
        <v>3</v>
      </c>
      <c r="F249">
        <v>15145.203</v>
      </c>
      <c r="G249">
        <v>29.356565</v>
      </c>
      <c r="H249" t="s">
        <v>22</v>
      </c>
      <c r="I249" t="s">
        <v>19</v>
      </c>
      <c r="J249" t="s">
        <v>20</v>
      </c>
      <c r="K249">
        <v>807.26015000000007</v>
      </c>
      <c r="L249">
        <v>19219.423319847094</v>
      </c>
      <c r="M249">
        <v>32290.406000000039</v>
      </c>
      <c r="N249">
        <v>0</v>
      </c>
      <c r="O249">
        <v>0</v>
      </c>
      <c r="P249">
        <v>0</v>
      </c>
    </row>
    <row r="250" spans="1:16" x14ac:dyDescent="0.3">
      <c r="A250" t="s">
        <v>270</v>
      </c>
      <c r="B250" t="s">
        <v>17</v>
      </c>
      <c r="D250">
        <v>3</v>
      </c>
      <c r="F250">
        <v>105581.52</v>
      </c>
      <c r="G250">
        <v>74.240110000000001</v>
      </c>
      <c r="H250" t="s">
        <v>18</v>
      </c>
      <c r="I250" t="s">
        <v>19</v>
      </c>
      <c r="J250" t="s">
        <v>20</v>
      </c>
      <c r="K250">
        <v>5329.0760000000009</v>
      </c>
      <c r="L250">
        <v>126875.78787041265</v>
      </c>
      <c r="M250">
        <v>213163.04000000004</v>
      </c>
      <c r="N250">
        <v>0</v>
      </c>
      <c r="O250">
        <v>0</v>
      </c>
      <c r="P250">
        <v>0</v>
      </c>
    </row>
    <row r="251" spans="1:16" x14ac:dyDescent="0.3">
      <c r="A251" t="s">
        <v>271</v>
      </c>
      <c r="B251" t="s">
        <v>17</v>
      </c>
      <c r="D251">
        <v>3</v>
      </c>
      <c r="F251">
        <v>5856.2659999999996</v>
      </c>
      <c r="G251">
        <v>24.746466000000002</v>
      </c>
      <c r="H251" t="s">
        <v>18</v>
      </c>
      <c r="I251" t="s">
        <v>19</v>
      </c>
      <c r="J251" t="s">
        <v>20</v>
      </c>
      <c r="K251">
        <v>342.81329999999997</v>
      </c>
      <c r="L251">
        <v>8161.7727970019778</v>
      </c>
      <c r="M251">
        <v>13712.531999999994</v>
      </c>
      <c r="N251">
        <v>0</v>
      </c>
      <c r="O251">
        <v>0</v>
      </c>
      <c r="P251">
        <v>0</v>
      </c>
    </row>
    <row r="252" spans="1:16" x14ac:dyDescent="0.3">
      <c r="A252" t="s">
        <v>272</v>
      </c>
      <c r="B252" t="s">
        <v>17</v>
      </c>
      <c r="D252">
        <v>3</v>
      </c>
      <c r="F252">
        <v>16003.023999999999</v>
      </c>
      <c r="G252">
        <v>29.782299999999999</v>
      </c>
      <c r="H252" t="s">
        <v>22</v>
      </c>
      <c r="I252" t="s">
        <v>19</v>
      </c>
      <c r="J252" t="s">
        <v>20</v>
      </c>
      <c r="K252">
        <v>850.15120000000002</v>
      </c>
      <c r="L252">
        <v>20240.58266554591</v>
      </c>
      <c r="M252">
        <v>34006.048000000003</v>
      </c>
      <c r="N252">
        <v>0</v>
      </c>
      <c r="O252">
        <v>0</v>
      </c>
      <c r="P252">
        <v>0</v>
      </c>
    </row>
    <row r="253" spans="1:16" x14ac:dyDescent="0.3">
      <c r="A253" t="s">
        <v>273</v>
      </c>
      <c r="B253" t="s">
        <v>17</v>
      </c>
      <c r="D253">
        <v>3</v>
      </c>
      <c r="F253">
        <v>12972.635</v>
      </c>
      <c r="G253">
        <v>28.278317999999999</v>
      </c>
      <c r="H253" t="s">
        <v>22</v>
      </c>
      <c r="I253" t="s">
        <v>19</v>
      </c>
      <c r="J253" t="s">
        <v>20</v>
      </c>
      <c r="K253">
        <v>698.63175000000001</v>
      </c>
      <c r="L253">
        <v>16633.175003046523</v>
      </c>
      <c r="M253">
        <v>27945.270000000015</v>
      </c>
      <c r="N253">
        <v>0</v>
      </c>
      <c r="O253">
        <v>0</v>
      </c>
      <c r="P253">
        <v>0</v>
      </c>
    </row>
    <row r="254" spans="1:16" x14ac:dyDescent="0.3">
      <c r="A254" t="s">
        <v>274</v>
      </c>
      <c r="B254" t="s">
        <v>17</v>
      </c>
      <c r="D254">
        <v>3</v>
      </c>
      <c r="F254">
        <v>58683.233999999997</v>
      </c>
      <c r="G254">
        <v>50.964489999999998</v>
      </c>
      <c r="H254" t="s">
        <v>22</v>
      </c>
      <c r="I254" t="s">
        <v>19</v>
      </c>
      <c r="J254" t="s">
        <v>20</v>
      </c>
      <c r="K254">
        <v>2984.1617000000001</v>
      </c>
      <c r="L254">
        <v>71047.563746550033</v>
      </c>
      <c r="M254">
        <v>119366.46799999992</v>
      </c>
      <c r="N254">
        <v>0</v>
      </c>
      <c r="O254">
        <v>0</v>
      </c>
      <c r="P254">
        <v>0</v>
      </c>
    </row>
    <row r="255" spans="1:16" x14ac:dyDescent="0.3">
      <c r="A255" t="s">
        <v>275</v>
      </c>
      <c r="B255" t="s">
        <v>17</v>
      </c>
      <c r="D255">
        <v>3</v>
      </c>
      <c r="F255">
        <v>20039.8</v>
      </c>
      <c r="G255">
        <v>31.785753</v>
      </c>
      <c r="H255" t="s">
        <v>22</v>
      </c>
      <c r="I255" t="s">
        <v>19</v>
      </c>
      <c r="J255" t="s">
        <v>20</v>
      </c>
      <c r="K255">
        <v>1051.99</v>
      </c>
      <c r="L255">
        <v>25046.00423821979</v>
      </c>
      <c r="M255">
        <v>42079.600000000006</v>
      </c>
      <c r="N255">
        <v>0</v>
      </c>
      <c r="O255">
        <v>0</v>
      </c>
      <c r="P255">
        <v>0</v>
      </c>
    </row>
    <row r="256" spans="1:16" x14ac:dyDescent="0.3">
      <c r="A256" t="s">
        <v>276</v>
      </c>
      <c r="B256" t="s">
        <v>17</v>
      </c>
      <c r="D256">
        <v>3</v>
      </c>
      <c r="F256">
        <v>14423.458000000001</v>
      </c>
      <c r="G256">
        <v>28.998362</v>
      </c>
      <c r="H256" t="s">
        <v>22</v>
      </c>
      <c r="I256" t="s">
        <v>19</v>
      </c>
      <c r="J256" t="s">
        <v>20</v>
      </c>
      <c r="K256">
        <v>771.17290000000003</v>
      </c>
      <c r="L256">
        <v>18360.250308273124</v>
      </c>
      <c r="M256">
        <v>30846.916000000019</v>
      </c>
      <c r="N256">
        <v>0</v>
      </c>
      <c r="O256">
        <v>0</v>
      </c>
      <c r="P256">
        <v>0</v>
      </c>
    </row>
    <row r="257" spans="1:16" x14ac:dyDescent="0.3">
      <c r="A257" t="s">
        <v>277</v>
      </c>
      <c r="B257" t="s">
        <v>17</v>
      </c>
      <c r="D257">
        <v>3</v>
      </c>
      <c r="F257">
        <v>24223.07</v>
      </c>
      <c r="G257">
        <v>33.861910000000002</v>
      </c>
      <c r="H257" t="s">
        <v>22</v>
      </c>
      <c r="I257" t="s">
        <v>19</v>
      </c>
      <c r="J257" t="s">
        <v>20</v>
      </c>
      <c r="K257">
        <v>1261.1535000000001</v>
      </c>
      <c r="L257">
        <v>30025.813844281529</v>
      </c>
      <c r="M257">
        <v>50446.140000000007</v>
      </c>
      <c r="N257">
        <v>0</v>
      </c>
      <c r="O257">
        <v>0</v>
      </c>
      <c r="P257">
        <v>0</v>
      </c>
    </row>
    <row r="258" spans="1:16" x14ac:dyDescent="0.3">
      <c r="A258" t="s">
        <v>278</v>
      </c>
      <c r="B258" t="s">
        <v>17</v>
      </c>
      <c r="D258">
        <v>3</v>
      </c>
      <c r="F258">
        <v>4763.8696</v>
      </c>
      <c r="G258">
        <v>24.204308000000001</v>
      </c>
      <c r="H258" t="s">
        <v>18</v>
      </c>
      <c r="I258" t="s">
        <v>19</v>
      </c>
      <c r="J258" t="s">
        <v>20</v>
      </c>
      <c r="K258">
        <v>288.19348000000002</v>
      </c>
      <c r="L258">
        <v>6861.372371892614</v>
      </c>
      <c r="M258">
        <v>11527.739199999998</v>
      </c>
      <c r="N258">
        <v>0</v>
      </c>
      <c r="O258">
        <v>0</v>
      </c>
      <c r="P258">
        <v>0</v>
      </c>
    </row>
    <row r="259" spans="1:16" x14ac:dyDescent="0.3">
      <c r="A259" t="s">
        <v>279</v>
      </c>
      <c r="B259" t="s">
        <v>17</v>
      </c>
      <c r="D259">
        <v>3</v>
      </c>
      <c r="F259">
        <v>103987.39</v>
      </c>
      <c r="G259">
        <v>73.448943999999997</v>
      </c>
      <c r="H259" t="s">
        <v>18</v>
      </c>
      <c r="I259" t="s">
        <v>19</v>
      </c>
      <c r="J259" t="s">
        <v>20</v>
      </c>
      <c r="K259">
        <v>5249.3695000000007</v>
      </c>
      <c r="L259">
        <v>124978.11837087966</v>
      </c>
      <c r="M259">
        <v>209974.78000000003</v>
      </c>
      <c r="N259">
        <v>0</v>
      </c>
      <c r="O259">
        <v>0</v>
      </c>
      <c r="P259">
        <v>0</v>
      </c>
    </row>
    <row r="260" spans="1:16" x14ac:dyDescent="0.3">
      <c r="A260" t="s">
        <v>280</v>
      </c>
      <c r="B260" t="s">
        <v>17</v>
      </c>
      <c r="D260">
        <v>3</v>
      </c>
      <c r="F260">
        <v>14805.678</v>
      </c>
      <c r="G260">
        <v>29.188057000000001</v>
      </c>
      <c r="H260" t="s">
        <v>22</v>
      </c>
      <c r="I260" t="s">
        <v>19</v>
      </c>
      <c r="J260" t="s">
        <v>20</v>
      </c>
      <c r="K260">
        <v>790.28390000000002</v>
      </c>
      <c r="L260">
        <v>18815.249107688156</v>
      </c>
      <c r="M260">
        <v>31611.355999999978</v>
      </c>
      <c r="N260">
        <v>0</v>
      </c>
      <c r="O260">
        <v>0</v>
      </c>
      <c r="P260">
        <v>0</v>
      </c>
    </row>
    <row r="261" spans="1:16" x14ac:dyDescent="0.3">
      <c r="A261" t="s">
        <v>281</v>
      </c>
      <c r="B261" t="s">
        <v>17</v>
      </c>
      <c r="D261">
        <v>3</v>
      </c>
      <c r="F261">
        <v>13011.038</v>
      </c>
      <c r="G261">
        <v>28.297378999999999</v>
      </c>
      <c r="H261" t="s">
        <v>22</v>
      </c>
      <c r="I261" t="s">
        <v>19</v>
      </c>
      <c r="J261" t="s">
        <v>20</v>
      </c>
      <c r="K261">
        <v>700.55190000000005</v>
      </c>
      <c r="L261">
        <v>16678.890347334986</v>
      </c>
      <c r="M261">
        <v>28022.075999999983</v>
      </c>
      <c r="N261">
        <v>0</v>
      </c>
      <c r="O261">
        <v>0</v>
      </c>
      <c r="P261">
        <v>0</v>
      </c>
    </row>
    <row r="262" spans="1:16" x14ac:dyDescent="0.3">
      <c r="A262" t="s">
        <v>282</v>
      </c>
      <c r="B262" t="s">
        <v>17</v>
      </c>
      <c r="D262">
        <v>3</v>
      </c>
      <c r="F262">
        <v>16675.803</v>
      </c>
      <c r="G262">
        <v>30.116201</v>
      </c>
      <c r="H262" t="s">
        <v>22</v>
      </c>
      <c r="I262" t="s">
        <v>19</v>
      </c>
      <c r="J262" t="s">
        <v>20</v>
      </c>
      <c r="K262">
        <v>883.79015000000004</v>
      </c>
      <c r="L262">
        <v>21041.4660240087</v>
      </c>
      <c r="M262">
        <v>35351.606000000022</v>
      </c>
      <c r="N262">
        <v>0</v>
      </c>
      <c r="O262">
        <v>0</v>
      </c>
      <c r="P262">
        <v>0</v>
      </c>
    </row>
    <row r="263" spans="1:16" x14ac:dyDescent="0.3">
      <c r="A263" t="s">
        <v>283</v>
      </c>
      <c r="B263" t="s">
        <v>17</v>
      </c>
      <c r="D263">
        <v>3</v>
      </c>
      <c r="F263">
        <v>52950.347999999998</v>
      </c>
      <c r="G263">
        <v>48.119259999999997</v>
      </c>
      <c r="H263" t="s">
        <v>22</v>
      </c>
      <c r="I263" t="s">
        <v>19</v>
      </c>
      <c r="J263" t="s">
        <v>20</v>
      </c>
      <c r="K263">
        <v>2697.5174000000002</v>
      </c>
      <c r="L263">
        <v>64223.074585377813</v>
      </c>
      <c r="M263">
        <v>107900.69599999992</v>
      </c>
      <c r="N263">
        <v>0</v>
      </c>
      <c r="O263">
        <v>0</v>
      </c>
      <c r="P263">
        <v>0</v>
      </c>
    </row>
    <row r="264" spans="1:16" x14ac:dyDescent="0.3">
      <c r="A264" t="s">
        <v>284</v>
      </c>
      <c r="B264" t="s">
        <v>17</v>
      </c>
      <c r="D264">
        <v>3</v>
      </c>
      <c r="F264">
        <v>16226.823</v>
      </c>
      <c r="G264">
        <v>29.893373</v>
      </c>
      <c r="H264" t="s">
        <v>22</v>
      </c>
      <c r="I264" t="s">
        <v>19</v>
      </c>
      <c r="J264" t="s">
        <v>20</v>
      </c>
      <c r="K264">
        <v>861.34115000000008</v>
      </c>
      <c r="L264">
        <v>20506.995402478256</v>
      </c>
      <c r="M264">
        <v>34453.646000000001</v>
      </c>
      <c r="N264">
        <v>0</v>
      </c>
      <c r="O264">
        <v>0</v>
      </c>
      <c r="P264">
        <v>0</v>
      </c>
    </row>
    <row r="265" spans="1:16" x14ac:dyDescent="0.3">
      <c r="A265" t="s">
        <v>285</v>
      </c>
      <c r="B265" t="s">
        <v>17</v>
      </c>
      <c r="D265">
        <v>3</v>
      </c>
      <c r="F265">
        <v>147643.17000000001</v>
      </c>
      <c r="G265">
        <v>95.115309999999994</v>
      </c>
      <c r="H265" t="s">
        <v>18</v>
      </c>
      <c r="I265" t="s">
        <v>19</v>
      </c>
      <c r="J265" t="s">
        <v>20</v>
      </c>
      <c r="K265">
        <v>7432.1585000000014</v>
      </c>
      <c r="L265">
        <v>176946.42847376995</v>
      </c>
      <c r="M265">
        <v>297286.33999999997</v>
      </c>
      <c r="N265">
        <v>0</v>
      </c>
      <c r="O265">
        <v>0</v>
      </c>
      <c r="P265">
        <v>0</v>
      </c>
    </row>
    <row r="266" spans="1:16" x14ac:dyDescent="0.3">
      <c r="A266" t="s">
        <v>286</v>
      </c>
      <c r="B266" t="s">
        <v>17</v>
      </c>
      <c r="D266">
        <v>3</v>
      </c>
      <c r="F266">
        <v>53194.69</v>
      </c>
      <c r="G266">
        <v>48.240524000000001</v>
      </c>
      <c r="H266" t="s">
        <v>22</v>
      </c>
      <c r="I266" t="s">
        <v>19</v>
      </c>
      <c r="J266" t="s">
        <v>20</v>
      </c>
      <c r="K266">
        <v>2709.7345000000005</v>
      </c>
      <c r="L266">
        <v>64513.9419304845</v>
      </c>
      <c r="M266">
        <v>108389.38000000008</v>
      </c>
      <c r="N266">
        <v>0</v>
      </c>
      <c r="O266">
        <v>0</v>
      </c>
      <c r="P266">
        <v>0</v>
      </c>
    </row>
    <row r="267" spans="1:16" x14ac:dyDescent="0.3">
      <c r="A267" t="s">
        <v>287</v>
      </c>
      <c r="B267" t="s">
        <v>17</v>
      </c>
      <c r="D267">
        <v>3</v>
      </c>
      <c r="F267">
        <v>57052.726999999999</v>
      </c>
      <c r="G267">
        <v>50.155270000000002</v>
      </c>
      <c r="H267" t="s">
        <v>18</v>
      </c>
      <c r="I267" t="s">
        <v>19</v>
      </c>
      <c r="J267" t="s">
        <v>20</v>
      </c>
      <c r="K267">
        <v>2902.6363500000002</v>
      </c>
      <c r="L267">
        <v>69106.590674921623</v>
      </c>
      <c r="M267">
        <v>116105.45400000001</v>
      </c>
      <c r="N267">
        <v>0</v>
      </c>
      <c r="O267">
        <v>0</v>
      </c>
      <c r="P267">
        <v>0</v>
      </c>
    </row>
    <row r="268" spans="1:16" x14ac:dyDescent="0.3">
      <c r="A268" t="s">
        <v>288</v>
      </c>
      <c r="B268" t="s">
        <v>17</v>
      </c>
      <c r="D268">
        <v>3</v>
      </c>
      <c r="F268">
        <v>18905.88</v>
      </c>
      <c r="G268">
        <v>31.222989999999999</v>
      </c>
      <c r="H268" t="s">
        <v>22</v>
      </c>
      <c r="I268" t="s">
        <v>19</v>
      </c>
      <c r="J268" t="s">
        <v>20</v>
      </c>
      <c r="K268">
        <v>995.2940000000001</v>
      </c>
      <c r="L268">
        <v>23696.173673014695</v>
      </c>
      <c r="M268">
        <v>39811.760000000038</v>
      </c>
      <c r="N268">
        <v>0</v>
      </c>
      <c r="O268">
        <v>0</v>
      </c>
      <c r="P268">
        <v>0</v>
      </c>
    </row>
    <row r="269" spans="1:16" x14ac:dyDescent="0.3">
      <c r="A269" t="s">
        <v>289</v>
      </c>
      <c r="B269" t="s">
        <v>17</v>
      </c>
      <c r="D269">
        <v>3</v>
      </c>
      <c r="F269">
        <v>36257.527000000002</v>
      </c>
      <c r="G269">
        <v>39.834609999999998</v>
      </c>
      <c r="H269" t="s">
        <v>18</v>
      </c>
      <c r="I269" t="s">
        <v>19</v>
      </c>
      <c r="J269" t="s">
        <v>20</v>
      </c>
      <c r="K269">
        <v>1862.8763500000002</v>
      </c>
      <c r="L269">
        <v>44351.760907783748</v>
      </c>
      <c r="M269">
        <v>74515.053999999989</v>
      </c>
      <c r="N269">
        <v>0</v>
      </c>
      <c r="O269">
        <v>0</v>
      </c>
      <c r="P269">
        <v>0</v>
      </c>
    </row>
    <row r="270" spans="1:16" x14ac:dyDescent="0.3">
      <c r="A270" t="s">
        <v>290</v>
      </c>
      <c r="B270" t="s">
        <v>17</v>
      </c>
      <c r="D270">
        <v>3</v>
      </c>
      <c r="F270">
        <v>43910.417999999998</v>
      </c>
      <c r="G270">
        <v>43.632739999999998</v>
      </c>
      <c r="H270" t="s">
        <v>22</v>
      </c>
      <c r="I270" t="s">
        <v>19</v>
      </c>
      <c r="J270" t="s">
        <v>20</v>
      </c>
      <c r="K270">
        <v>2245.5209</v>
      </c>
      <c r="L270">
        <v>53461.844673819251</v>
      </c>
      <c r="M270">
        <v>89820.836000000068</v>
      </c>
      <c r="N270">
        <v>0</v>
      </c>
      <c r="O270">
        <v>0</v>
      </c>
      <c r="P270">
        <v>0</v>
      </c>
    </row>
    <row r="271" spans="1:16" x14ac:dyDescent="0.3">
      <c r="A271" t="s">
        <v>291</v>
      </c>
      <c r="B271" t="s">
        <v>17</v>
      </c>
      <c r="D271">
        <v>3</v>
      </c>
      <c r="F271">
        <v>112193.23</v>
      </c>
      <c r="G271">
        <v>77.521500000000003</v>
      </c>
      <c r="H271" t="s">
        <v>18</v>
      </c>
      <c r="I271" t="s">
        <v>19</v>
      </c>
      <c r="J271" t="s">
        <v>20</v>
      </c>
      <c r="K271">
        <v>5659.6615000000002</v>
      </c>
      <c r="L271">
        <v>134746.438574406</v>
      </c>
      <c r="M271">
        <v>226386.45999999982</v>
      </c>
      <c r="N271">
        <v>0</v>
      </c>
      <c r="O271">
        <v>0</v>
      </c>
      <c r="P271">
        <v>0</v>
      </c>
    </row>
    <row r="272" spans="1:16" x14ac:dyDescent="0.3">
      <c r="A272" t="s">
        <v>292</v>
      </c>
      <c r="B272" t="s">
        <v>17</v>
      </c>
      <c r="D272">
        <v>3</v>
      </c>
      <c r="F272">
        <v>15931.684999999999</v>
      </c>
      <c r="G272">
        <v>29.746894999999999</v>
      </c>
      <c r="H272" t="s">
        <v>22</v>
      </c>
      <c r="I272" t="s">
        <v>19</v>
      </c>
      <c r="J272" t="s">
        <v>20</v>
      </c>
      <c r="K272">
        <v>846.58425</v>
      </c>
      <c r="L272">
        <v>20155.659952575712</v>
      </c>
      <c r="M272">
        <v>33863.370000000003</v>
      </c>
      <c r="N272">
        <v>0</v>
      </c>
      <c r="O272">
        <v>0</v>
      </c>
      <c r="P272">
        <v>0</v>
      </c>
    </row>
    <row r="273" spans="1:16" x14ac:dyDescent="0.3">
      <c r="A273" t="s">
        <v>293</v>
      </c>
      <c r="B273" t="s">
        <v>17</v>
      </c>
      <c r="D273">
        <v>3</v>
      </c>
      <c r="F273">
        <v>14139.204</v>
      </c>
      <c r="G273">
        <v>28.857285999999998</v>
      </c>
      <c r="H273" t="s">
        <v>22</v>
      </c>
      <c r="I273" t="s">
        <v>19</v>
      </c>
      <c r="J273" t="s">
        <v>20</v>
      </c>
      <c r="K273">
        <v>756.96019999999999</v>
      </c>
      <c r="L273">
        <v>18021.871289046194</v>
      </c>
      <c r="M273">
        <v>30278.408000000018</v>
      </c>
      <c r="N273">
        <v>0</v>
      </c>
      <c r="O273">
        <v>0</v>
      </c>
      <c r="P273">
        <v>0</v>
      </c>
    </row>
    <row r="274" spans="1:16" x14ac:dyDescent="0.3">
      <c r="A274" t="s">
        <v>294</v>
      </c>
      <c r="B274" t="s">
        <v>17</v>
      </c>
      <c r="D274">
        <v>3</v>
      </c>
      <c r="F274">
        <v>46614.855000000003</v>
      </c>
      <c r="G274">
        <v>44.974952999999999</v>
      </c>
      <c r="H274" t="s">
        <v>22</v>
      </c>
      <c r="I274" t="s">
        <v>19</v>
      </c>
      <c r="J274" t="s">
        <v>20</v>
      </c>
      <c r="K274">
        <v>2380.7427500000003</v>
      </c>
      <c r="L274">
        <v>56681.235569360026</v>
      </c>
      <c r="M274">
        <v>95229.710000000036</v>
      </c>
      <c r="N274">
        <v>0</v>
      </c>
      <c r="O274">
        <v>0</v>
      </c>
      <c r="P274">
        <v>0</v>
      </c>
    </row>
    <row r="275" spans="1:16" x14ac:dyDescent="0.3">
      <c r="A275" t="s">
        <v>295</v>
      </c>
      <c r="B275" t="s">
        <v>17</v>
      </c>
      <c r="D275">
        <v>3</v>
      </c>
      <c r="F275">
        <v>13577.741</v>
      </c>
      <c r="G275">
        <v>28.578631999999999</v>
      </c>
      <c r="H275" t="s">
        <v>22</v>
      </c>
      <c r="I275" t="s">
        <v>19</v>
      </c>
      <c r="J275" t="s">
        <v>20</v>
      </c>
      <c r="K275">
        <v>728.88705000000004</v>
      </c>
      <c r="L275">
        <v>17353.499694373066</v>
      </c>
      <c r="M275">
        <v>29155.482000000015</v>
      </c>
      <c r="N275">
        <v>0</v>
      </c>
      <c r="O275">
        <v>0</v>
      </c>
      <c r="P275">
        <v>0</v>
      </c>
    </row>
    <row r="276" spans="1:16" x14ac:dyDescent="0.3">
      <c r="A276" t="s">
        <v>296</v>
      </c>
      <c r="B276" t="s">
        <v>17</v>
      </c>
      <c r="D276">
        <v>3</v>
      </c>
      <c r="F276">
        <v>12092.407999999999</v>
      </c>
      <c r="G276">
        <v>27.841463000000001</v>
      </c>
      <c r="H276" t="s">
        <v>22</v>
      </c>
      <c r="I276" t="s">
        <v>19</v>
      </c>
      <c r="J276" t="s">
        <v>20</v>
      </c>
      <c r="K276">
        <v>654.62040000000002</v>
      </c>
      <c r="L276">
        <v>15585.343313933723</v>
      </c>
      <c r="M276">
        <v>26184.815999999995</v>
      </c>
      <c r="N276">
        <v>0</v>
      </c>
      <c r="O276">
        <v>0</v>
      </c>
      <c r="P276">
        <v>0</v>
      </c>
    </row>
    <row r="277" spans="1:16" x14ac:dyDescent="0.3">
      <c r="A277" t="s">
        <v>297</v>
      </c>
      <c r="B277" t="s">
        <v>17</v>
      </c>
      <c r="D277">
        <v>3</v>
      </c>
      <c r="F277">
        <v>13968.708000000001</v>
      </c>
      <c r="G277">
        <v>28.772669</v>
      </c>
      <c r="H277" t="s">
        <v>22</v>
      </c>
      <c r="I277" t="s">
        <v>19</v>
      </c>
      <c r="J277" t="s">
        <v>20</v>
      </c>
      <c r="K277">
        <v>748.43540000000007</v>
      </c>
      <c r="L277">
        <v>17818.91101667671</v>
      </c>
      <c r="M277">
        <v>29937.415999999976</v>
      </c>
      <c r="N277">
        <v>0</v>
      </c>
      <c r="O277">
        <v>0</v>
      </c>
      <c r="P277">
        <v>0</v>
      </c>
    </row>
    <row r="278" spans="1:16" x14ac:dyDescent="0.3">
      <c r="A278" t="s">
        <v>298</v>
      </c>
      <c r="B278" t="s">
        <v>17</v>
      </c>
      <c r="D278">
        <v>3</v>
      </c>
      <c r="F278">
        <v>175639.34</v>
      </c>
      <c r="G278">
        <v>109.0098</v>
      </c>
      <c r="H278" t="s">
        <v>18</v>
      </c>
      <c r="I278" t="s">
        <v>19</v>
      </c>
      <c r="J278" t="s">
        <v>20</v>
      </c>
      <c r="K278">
        <v>8831.9670000000006</v>
      </c>
      <c r="L278">
        <v>210273.37038737754</v>
      </c>
      <c r="M278">
        <v>353278.68000000011</v>
      </c>
      <c r="N278">
        <v>0</v>
      </c>
      <c r="O278">
        <v>0</v>
      </c>
      <c r="P278">
        <v>0</v>
      </c>
    </row>
    <row r="279" spans="1:16" x14ac:dyDescent="0.3">
      <c r="A279" t="s">
        <v>299</v>
      </c>
      <c r="B279" t="s">
        <v>17</v>
      </c>
      <c r="D279">
        <v>3</v>
      </c>
      <c r="F279">
        <v>62215.625</v>
      </c>
      <c r="G279">
        <v>52.717613</v>
      </c>
      <c r="H279" t="s">
        <v>22</v>
      </c>
      <c r="I279" t="s">
        <v>19</v>
      </c>
      <c r="J279" t="s">
        <v>20</v>
      </c>
      <c r="K279">
        <v>3160.78125</v>
      </c>
      <c r="L279">
        <v>75252.559989720103</v>
      </c>
      <c r="M279">
        <v>126431.25</v>
      </c>
      <c r="N279">
        <v>0</v>
      </c>
      <c r="O279">
        <v>0</v>
      </c>
      <c r="P279">
        <v>0</v>
      </c>
    </row>
    <row r="280" spans="1:16" x14ac:dyDescent="0.3">
      <c r="A280" t="s">
        <v>300</v>
      </c>
      <c r="B280" t="s">
        <v>17</v>
      </c>
      <c r="D280">
        <v>3</v>
      </c>
      <c r="F280">
        <v>16052.616</v>
      </c>
      <c r="G280">
        <v>29.806913000000002</v>
      </c>
      <c r="H280" t="s">
        <v>22</v>
      </c>
      <c r="I280" t="s">
        <v>19</v>
      </c>
      <c r="J280" t="s">
        <v>20</v>
      </c>
      <c r="K280">
        <v>852.63080000000002</v>
      </c>
      <c r="L280">
        <v>20299.617515790775</v>
      </c>
      <c r="M280">
        <v>34105.231999999989</v>
      </c>
      <c r="N280">
        <v>0</v>
      </c>
      <c r="O280">
        <v>0</v>
      </c>
      <c r="P280">
        <v>0</v>
      </c>
    </row>
    <row r="281" spans="1:16" x14ac:dyDescent="0.3">
      <c r="A281" t="s">
        <v>301</v>
      </c>
      <c r="B281" t="s">
        <v>17</v>
      </c>
      <c r="D281">
        <v>3</v>
      </c>
      <c r="F281">
        <v>30815.873</v>
      </c>
      <c r="G281">
        <v>37.133920000000003</v>
      </c>
      <c r="H281" t="s">
        <v>22</v>
      </c>
      <c r="I281" t="s">
        <v>19</v>
      </c>
      <c r="J281" t="s">
        <v>20</v>
      </c>
      <c r="K281">
        <v>1590.7936500000001</v>
      </c>
      <c r="L281">
        <v>37873.957452098533</v>
      </c>
      <c r="M281">
        <v>63631.745999999992</v>
      </c>
      <c r="N281">
        <v>0</v>
      </c>
      <c r="O281">
        <v>0</v>
      </c>
      <c r="P281">
        <v>0</v>
      </c>
    </row>
    <row r="282" spans="1:16" x14ac:dyDescent="0.3">
      <c r="A282" t="s">
        <v>302</v>
      </c>
      <c r="B282" t="s">
        <v>17</v>
      </c>
      <c r="D282">
        <v>3</v>
      </c>
      <c r="F282">
        <v>12937.383</v>
      </c>
      <c r="G282">
        <v>28.260822000000001</v>
      </c>
      <c r="H282" t="s">
        <v>22</v>
      </c>
      <c r="I282" t="s">
        <v>19</v>
      </c>
      <c r="J282" t="s">
        <v>20</v>
      </c>
      <c r="K282">
        <v>696.86914999999999</v>
      </c>
      <c r="L282">
        <v>16591.210643052327</v>
      </c>
      <c r="M282">
        <v>27874.765999999985</v>
      </c>
      <c r="N282">
        <v>0</v>
      </c>
      <c r="O282">
        <v>0</v>
      </c>
      <c r="P282">
        <v>0</v>
      </c>
    </row>
    <row r="283" spans="1:16" x14ac:dyDescent="0.3">
      <c r="A283" t="s">
        <v>303</v>
      </c>
      <c r="B283" t="s">
        <v>17</v>
      </c>
      <c r="D283">
        <v>3</v>
      </c>
      <c r="F283">
        <v>4387.3793999999998</v>
      </c>
      <c r="G283">
        <v>24.017455999999999</v>
      </c>
      <c r="H283" t="s">
        <v>18</v>
      </c>
      <c r="I283" t="s">
        <v>19</v>
      </c>
      <c r="J283" t="s">
        <v>20</v>
      </c>
      <c r="K283">
        <v>269.36896999999999</v>
      </c>
      <c r="L283">
        <v>6413.1943880311592</v>
      </c>
      <c r="M283">
        <v>10774.758799999989</v>
      </c>
      <c r="N283">
        <v>0</v>
      </c>
      <c r="O283">
        <v>0</v>
      </c>
      <c r="P283">
        <v>0</v>
      </c>
    </row>
    <row r="284" spans="1:16" x14ac:dyDescent="0.3">
      <c r="A284" t="s">
        <v>304</v>
      </c>
      <c r="B284" t="s">
        <v>17</v>
      </c>
      <c r="D284">
        <v>3</v>
      </c>
      <c r="F284">
        <v>28974.697</v>
      </c>
      <c r="G284">
        <v>36.220142000000003</v>
      </c>
      <c r="H284" t="s">
        <v>22</v>
      </c>
      <c r="I284" t="s">
        <v>19</v>
      </c>
      <c r="J284" t="s">
        <v>20</v>
      </c>
      <c r="K284">
        <v>1498.7348500000001</v>
      </c>
      <c r="L284">
        <v>35682.201736772884</v>
      </c>
      <c r="M284">
        <v>59949.394000000022</v>
      </c>
      <c r="N284">
        <v>0</v>
      </c>
      <c r="O284">
        <v>0</v>
      </c>
      <c r="P284">
        <v>0</v>
      </c>
    </row>
    <row r="285" spans="1:16" x14ac:dyDescent="0.3">
      <c r="A285" t="s">
        <v>305</v>
      </c>
      <c r="B285" t="s">
        <v>17</v>
      </c>
      <c r="D285">
        <v>3</v>
      </c>
      <c r="F285">
        <v>16003.198</v>
      </c>
      <c r="G285">
        <v>29.782387</v>
      </c>
      <c r="H285" t="s">
        <v>22</v>
      </c>
      <c r="I285" t="s">
        <v>19</v>
      </c>
      <c r="J285" t="s">
        <v>20</v>
      </c>
      <c r="K285">
        <v>850.15990000000011</v>
      </c>
      <c r="L285">
        <v>20240.789797017573</v>
      </c>
      <c r="M285">
        <v>34006.395999999986</v>
      </c>
      <c r="N285">
        <v>0</v>
      </c>
      <c r="O285">
        <v>0</v>
      </c>
      <c r="P285">
        <v>0</v>
      </c>
    </row>
    <row r="286" spans="1:16" x14ac:dyDescent="0.3">
      <c r="A286" t="s">
        <v>306</v>
      </c>
      <c r="B286" t="s">
        <v>17</v>
      </c>
      <c r="D286">
        <v>3</v>
      </c>
      <c r="F286">
        <v>15659.112999999999</v>
      </c>
      <c r="G286">
        <v>29.611618</v>
      </c>
      <c r="H286" t="s">
        <v>22</v>
      </c>
      <c r="I286" t="s">
        <v>19</v>
      </c>
      <c r="J286" t="s">
        <v>20</v>
      </c>
      <c r="K286">
        <v>832.95564999999999</v>
      </c>
      <c r="L286">
        <v>19831.187311808208</v>
      </c>
      <c r="M286">
        <v>33318.226000000002</v>
      </c>
      <c r="N286">
        <v>0</v>
      </c>
      <c r="O286">
        <v>0</v>
      </c>
      <c r="P286">
        <v>0</v>
      </c>
    </row>
    <row r="287" spans="1:16" x14ac:dyDescent="0.3">
      <c r="A287" t="s">
        <v>307</v>
      </c>
      <c r="B287" t="s">
        <v>17</v>
      </c>
      <c r="D287">
        <v>3</v>
      </c>
      <c r="F287">
        <v>4636.7754000000004</v>
      </c>
      <c r="G287">
        <v>24.141231999999999</v>
      </c>
      <c r="H287" t="s">
        <v>18</v>
      </c>
      <c r="I287" t="s">
        <v>19</v>
      </c>
      <c r="J287" t="s">
        <v>20</v>
      </c>
      <c r="K287">
        <v>281.83877000000007</v>
      </c>
      <c r="L287">
        <v>6710.07806910204</v>
      </c>
      <c r="M287">
        <v>11273.55080000001</v>
      </c>
      <c r="N287">
        <v>0</v>
      </c>
      <c r="O287">
        <v>0</v>
      </c>
      <c r="P287">
        <v>0</v>
      </c>
    </row>
    <row r="288" spans="1:16" x14ac:dyDescent="0.3">
      <c r="A288" t="s">
        <v>308</v>
      </c>
      <c r="B288" t="s">
        <v>17</v>
      </c>
      <c r="D288">
        <v>3</v>
      </c>
      <c r="F288">
        <v>85344.320000000007</v>
      </c>
      <c r="G288">
        <v>64.196389999999994</v>
      </c>
      <c r="H288" t="s">
        <v>18</v>
      </c>
      <c r="I288" t="s">
        <v>19</v>
      </c>
      <c r="J288" t="s">
        <v>20</v>
      </c>
      <c r="K288">
        <v>4317.2160000000003</v>
      </c>
      <c r="L288">
        <v>102785.20730549746</v>
      </c>
      <c r="M288">
        <v>172688.64000000013</v>
      </c>
      <c r="N288">
        <v>0</v>
      </c>
      <c r="O288">
        <v>0</v>
      </c>
      <c r="P288">
        <v>0</v>
      </c>
    </row>
    <row r="289" spans="1:16" x14ac:dyDescent="0.3">
      <c r="A289" t="s">
        <v>309</v>
      </c>
      <c r="B289" t="s">
        <v>17</v>
      </c>
      <c r="D289">
        <v>3</v>
      </c>
      <c r="F289">
        <v>31684.719000000001</v>
      </c>
      <c r="G289">
        <v>37.565125000000002</v>
      </c>
      <c r="H289" t="s">
        <v>22</v>
      </c>
      <c r="I289" t="s">
        <v>19</v>
      </c>
      <c r="J289" t="s">
        <v>20</v>
      </c>
      <c r="K289">
        <v>1634.2359500000002</v>
      </c>
      <c r="L289">
        <v>38908.24107638967</v>
      </c>
      <c r="M289">
        <v>65369.43800000006</v>
      </c>
      <c r="N289">
        <v>0</v>
      </c>
      <c r="O289">
        <v>0</v>
      </c>
      <c r="P289">
        <v>0</v>
      </c>
    </row>
    <row r="290" spans="1:16" x14ac:dyDescent="0.3">
      <c r="A290" t="s">
        <v>310</v>
      </c>
      <c r="B290" t="s">
        <v>17</v>
      </c>
      <c r="D290">
        <v>3</v>
      </c>
      <c r="F290">
        <v>18116.726999999999</v>
      </c>
      <c r="G290">
        <v>30.831330999999999</v>
      </c>
      <c r="H290" t="s">
        <v>22</v>
      </c>
      <c r="I290" t="s">
        <v>19</v>
      </c>
      <c r="J290" t="s">
        <v>20</v>
      </c>
      <c r="K290">
        <v>955.83635000000004</v>
      </c>
      <c r="L290">
        <v>22756.75745315502</v>
      </c>
      <c r="M290">
        <v>38233.454000000005</v>
      </c>
      <c r="N290">
        <v>0</v>
      </c>
      <c r="O290">
        <v>0</v>
      </c>
      <c r="P290">
        <v>0</v>
      </c>
    </row>
    <row r="291" spans="1:16" x14ac:dyDescent="0.3">
      <c r="A291" t="s">
        <v>311</v>
      </c>
      <c r="B291" t="s">
        <v>17</v>
      </c>
      <c r="D291">
        <v>3</v>
      </c>
      <c r="F291">
        <v>117190.65</v>
      </c>
      <c r="G291">
        <v>80.001720000000006</v>
      </c>
      <c r="H291" t="s">
        <v>18</v>
      </c>
      <c r="I291" t="s">
        <v>19</v>
      </c>
      <c r="J291" t="s">
        <v>20</v>
      </c>
      <c r="K291">
        <v>5909.5325000000003</v>
      </c>
      <c r="L291">
        <v>140695.42109801198</v>
      </c>
      <c r="M291">
        <v>236381.30000000002</v>
      </c>
      <c r="N291">
        <v>0</v>
      </c>
      <c r="O291">
        <v>0</v>
      </c>
      <c r="P291">
        <v>0</v>
      </c>
    </row>
    <row r="292" spans="1:16" x14ac:dyDescent="0.3">
      <c r="A292" t="s">
        <v>312</v>
      </c>
      <c r="B292" t="s">
        <v>17</v>
      </c>
      <c r="D292">
        <v>3</v>
      </c>
      <c r="F292">
        <v>15660.936</v>
      </c>
      <c r="G292">
        <v>29.612521999999998</v>
      </c>
      <c r="H292" t="s">
        <v>22</v>
      </c>
      <c r="I292" t="s">
        <v>19</v>
      </c>
      <c r="J292" t="s">
        <v>20</v>
      </c>
      <c r="K292">
        <v>833.04680000000008</v>
      </c>
      <c r="L292">
        <v>19833.357430617631</v>
      </c>
      <c r="M292">
        <v>33321.872000000003</v>
      </c>
      <c r="N292">
        <v>0</v>
      </c>
      <c r="O292">
        <v>0</v>
      </c>
      <c r="P292">
        <v>0</v>
      </c>
    </row>
    <row r="293" spans="1:16" x14ac:dyDescent="0.3">
      <c r="A293" t="s">
        <v>313</v>
      </c>
      <c r="B293" t="s">
        <v>17</v>
      </c>
      <c r="D293">
        <v>3</v>
      </c>
      <c r="F293">
        <v>18772.294999999998</v>
      </c>
      <c r="G293">
        <v>31.156690000000001</v>
      </c>
      <c r="H293" t="s">
        <v>22</v>
      </c>
      <c r="I293" t="s">
        <v>19</v>
      </c>
      <c r="J293" t="s">
        <v>20</v>
      </c>
      <c r="K293">
        <v>988.61474999999996</v>
      </c>
      <c r="L293">
        <v>23537.152652084711</v>
      </c>
      <c r="M293">
        <v>39544.590000000018</v>
      </c>
      <c r="N293">
        <v>0</v>
      </c>
      <c r="O293">
        <v>0</v>
      </c>
      <c r="P293">
        <v>0</v>
      </c>
    </row>
    <row r="294" spans="1:16" x14ac:dyDescent="0.3">
      <c r="A294" t="s">
        <v>314</v>
      </c>
      <c r="B294" t="s">
        <v>17</v>
      </c>
      <c r="D294">
        <v>3</v>
      </c>
      <c r="F294">
        <v>53085.8</v>
      </c>
      <c r="G294">
        <v>48.186480000000003</v>
      </c>
      <c r="H294" t="s">
        <v>22</v>
      </c>
      <c r="I294" t="s">
        <v>19</v>
      </c>
      <c r="J294" t="s">
        <v>20</v>
      </c>
      <c r="K294">
        <v>2704.2900000000004</v>
      </c>
      <c r="L294">
        <v>64384.318103190533</v>
      </c>
      <c r="M294">
        <v>108171.59999999992</v>
      </c>
      <c r="N294">
        <v>0</v>
      </c>
      <c r="O294">
        <v>0</v>
      </c>
      <c r="P294">
        <v>0</v>
      </c>
    </row>
    <row r="295" spans="1:16" x14ac:dyDescent="0.3">
      <c r="A295" t="s">
        <v>315</v>
      </c>
      <c r="B295" t="s">
        <v>17</v>
      </c>
      <c r="D295">
        <v>3</v>
      </c>
      <c r="F295">
        <v>8777.3629999999994</v>
      </c>
      <c r="G295">
        <v>26.196204999999999</v>
      </c>
      <c r="H295" t="s">
        <v>18</v>
      </c>
      <c r="I295" t="s">
        <v>19</v>
      </c>
      <c r="J295" t="s">
        <v>20</v>
      </c>
      <c r="K295">
        <v>488.86815000000001</v>
      </c>
      <c r="L295">
        <v>11639.078087083215</v>
      </c>
      <c r="M295">
        <v>19554.725999999995</v>
      </c>
      <c r="N295">
        <v>0</v>
      </c>
      <c r="O295">
        <v>0</v>
      </c>
      <c r="P295">
        <v>0</v>
      </c>
    </row>
    <row r="296" spans="1:16" x14ac:dyDescent="0.3">
      <c r="A296" t="s">
        <v>316</v>
      </c>
      <c r="B296" t="s">
        <v>17</v>
      </c>
      <c r="D296">
        <v>3</v>
      </c>
      <c r="F296">
        <v>4756.2163</v>
      </c>
      <c r="G296">
        <v>24.200510000000001</v>
      </c>
      <c r="H296" t="s">
        <v>18</v>
      </c>
      <c r="I296" t="s">
        <v>19</v>
      </c>
      <c r="J296" t="s">
        <v>20</v>
      </c>
      <c r="K296">
        <v>287.81081500000005</v>
      </c>
      <c r="L296">
        <v>6852.2618012485809</v>
      </c>
      <c r="M296">
        <v>11512.432600000006</v>
      </c>
      <c r="N296">
        <v>0</v>
      </c>
      <c r="O296">
        <v>0</v>
      </c>
      <c r="P296">
        <v>0</v>
      </c>
    </row>
    <row r="297" spans="1:16" x14ac:dyDescent="0.3">
      <c r="A297" t="s">
        <v>317</v>
      </c>
      <c r="B297" t="s">
        <v>17</v>
      </c>
      <c r="D297">
        <v>3</v>
      </c>
      <c r="F297">
        <v>29058.726999999999</v>
      </c>
      <c r="G297">
        <v>36.261845000000001</v>
      </c>
      <c r="H297" t="s">
        <v>22</v>
      </c>
      <c r="I297" t="s">
        <v>19</v>
      </c>
      <c r="J297" t="s">
        <v>20</v>
      </c>
      <c r="K297">
        <v>1502.9363499999999</v>
      </c>
      <c r="L297">
        <v>35782.231952655995</v>
      </c>
      <c r="M297">
        <v>60117.454000000056</v>
      </c>
      <c r="N297">
        <v>0</v>
      </c>
      <c r="O297">
        <v>0</v>
      </c>
      <c r="P297">
        <v>0</v>
      </c>
    </row>
    <row r="298" spans="1:16" x14ac:dyDescent="0.3">
      <c r="A298" t="s">
        <v>318</v>
      </c>
      <c r="B298" t="s">
        <v>17</v>
      </c>
      <c r="D298">
        <v>3</v>
      </c>
      <c r="F298">
        <v>220186.05</v>
      </c>
      <c r="G298">
        <v>131.11832999999999</v>
      </c>
      <c r="H298" t="s">
        <v>18</v>
      </c>
      <c r="I298" t="s">
        <v>19</v>
      </c>
      <c r="J298" t="s">
        <v>20</v>
      </c>
      <c r="K298">
        <v>11059.3025</v>
      </c>
      <c r="L298">
        <v>263302.25314570928</v>
      </c>
      <c r="M298">
        <v>442372.0999999998</v>
      </c>
      <c r="N298">
        <v>0</v>
      </c>
      <c r="O298">
        <v>0</v>
      </c>
      <c r="P298">
        <v>0</v>
      </c>
    </row>
    <row r="299" spans="1:16" x14ac:dyDescent="0.3">
      <c r="A299" t="s">
        <v>319</v>
      </c>
      <c r="B299" t="s">
        <v>17</v>
      </c>
      <c r="D299">
        <v>3</v>
      </c>
      <c r="F299">
        <v>22345.596000000001</v>
      </c>
      <c r="G299">
        <v>32.930120000000002</v>
      </c>
      <c r="H299" t="s">
        <v>22</v>
      </c>
      <c r="I299" t="s">
        <v>19</v>
      </c>
      <c r="J299" t="s">
        <v>20</v>
      </c>
      <c r="K299">
        <v>1167.2798</v>
      </c>
      <c r="L299">
        <v>27790.848599310208</v>
      </c>
      <c r="M299">
        <v>46691.191999999966</v>
      </c>
      <c r="N299">
        <v>0</v>
      </c>
      <c r="O299">
        <v>0</v>
      </c>
      <c r="P299">
        <v>0</v>
      </c>
    </row>
    <row r="300" spans="1:16" x14ac:dyDescent="0.3">
      <c r="A300" t="s">
        <v>320</v>
      </c>
      <c r="B300" t="s">
        <v>17</v>
      </c>
      <c r="D300">
        <v>3</v>
      </c>
      <c r="F300">
        <v>17461.439999999999</v>
      </c>
      <c r="G300">
        <v>30.506111000000001</v>
      </c>
      <c r="H300" t="s">
        <v>22</v>
      </c>
      <c r="I300" t="s">
        <v>19</v>
      </c>
      <c r="J300" t="s">
        <v>20</v>
      </c>
      <c r="K300">
        <v>923.072</v>
      </c>
      <c r="L300">
        <v>21976.696759647934</v>
      </c>
      <c r="M300">
        <v>36922.879999999997</v>
      </c>
      <c r="N300">
        <v>0</v>
      </c>
      <c r="O300">
        <v>0</v>
      </c>
      <c r="P300">
        <v>0</v>
      </c>
    </row>
    <row r="301" spans="1:16" x14ac:dyDescent="0.3">
      <c r="A301" t="s">
        <v>321</v>
      </c>
      <c r="B301" t="s">
        <v>17</v>
      </c>
      <c r="D301">
        <v>3</v>
      </c>
      <c r="F301">
        <v>56865.65</v>
      </c>
      <c r="G301">
        <v>50.062420000000003</v>
      </c>
      <c r="H301" t="s">
        <v>22</v>
      </c>
      <c r="I301" t="s">
        <v>19</v>
      </c>
      <c r="J301" t="s">
        <v>20</v>
      </c>
      <c r="K301">
        <v>2893.2825000000003</v>
      </c>
      <c r="L301">
        <v>68883.89220179581</v>
      </c>
      <c r="M301">
        <v>115731.30000000003</v>
      </c>
      <c r="N301">
        <v>0</v>
      </c>
      <c r="O301">
        <v>0</v>
      </c>
      <c r="P301">
        <v>0</v>
      </c>
    </row>
    <row r="302" spans="1:16" x14ac:dyDescent="0.3">
      <c r="A302" t="s">
        <v>322</v>
      </c>
      <c r="B302" t="s">
        <v>17</v>
      </c>
      <c r="D302">
        <v>3</v>
      </c>
      <c r="F302">
        <v>22182.434000000001</v>
      </c>
      <c r="G302">
        <v>32.849139999999998</v>
      </c>
      <c r="H302" t="s">
        <v>22</v>
      </c>
      <c r="I302" t="s">
        <v>19</v>
      </c>
      <c r="J302" t="s">
        <v>20</v>
      </c>
      <c r="K302">
        <v>1159.1217000000001</v>
      </c>
      <c r="L302">
        <v>27596.618799430162</v>
      </c>
      <c r="M302">
        <v>46364.868000000031</v>
      </c>
      <c r="N302">
        <v>0</v>
      </c>
      <c r="O302">
        <v>0</v>
      </c>
      <c r="P302">
        <v>0</v>
      </c>
    </row>
    <row r="303" spans="1:16" x14ac:dyDescent="0.3">
      <c r="A303" t="s">
        <v>323</v>
      </c>
      <c r="B303" t="s">
        <v>17</v>
      </c>
      <c r="D303">
        <v>3</v>
      </c>
      <c r="F303">
        <v>14885.419</v>
      </c>
      <c r="G303">
        <v>29.227633000000001</v>
      </c>
      <c r="H303" t="s">
        <v>22</v>
      </c>
      <c r="I303" t="s">
        <v>19</v>
      </c>
      <c r="J303" t="s">
        <v>20</v>
      </c>
      <c r="K303">
        <v>794.27095000000008</v>
      </c>
      <c r="L303">
        <v>18910.173651835914</v>
      </c>
      <c r="M303">
        <v>31770.837999999967</v>
      </c>
      <c r="N303">
        <v>0</v>
      </c>
      <c r="O303">
        <v>0</v>
      </c>
      <c r="P303">
        <v>0</v>
      </c>
    </row>
    <row r="304" spans="1:16" x14ac:dyDescent="0.3">
      <c r="A304" t="s">
        <v>324</v>
      </c>
      <c r="B304" t="s">
        <v>17</v>
      </c>
      <c r="D304">
        <v>3</v>
      </c>
      <c r="F304">
        <v>1530958.8</v>
      </c>
      <c r="G304">
        <v>781.65485000000001</v>
      </c>
      <c r="H304" t="s">
        <v>18</v>
      </c>
      <c r="I304" t="s">
        <v>19</v>
      </c>
      <c r="J304" t="s">
        <v>20</v>
      </c>
      <c r="K304">
        <v>76597.94</v>
      </c>
      <c r="L304">
        <v>1823660.2342977645</v>
      </c>
      <c r="M304">
        <v>3063917.5999999982</v>
      </c>
      <c r="N304">
        <v>0</v>
      </c>
      <c r="O304">
        <v>0</v>
      </c>
      <c r="P304">
        <v>0</v>
      </c>
    </row>
    <row r="305" spans="1:16" x14ac:dyDescent="0.3">
      <c r="A305" t="s">
        <v>325</v>
      </c>
      <c r="B305" t="s">
        <v>17</v>
      </c>
      <c r="D305">
        <v>3</v>
      </c>
      <c r="F305">
        <v>13704.146000000001</v>
      </c>
      <c r="G305">
        <v>28.641369000000001</v>
      </c>
      <c r="H305" t="s">
        <v>22</v>
      </c>
      <c r="I305" t="s">
        <v>19</v>
      </c>
      <c r="J305" t="s">
        <v>20</v>
      </c>
      <c r="K305">
        <v>735.20730000000003</v>
      </c>
      <c r="L305">
        <v>17503.973566070148</v>
      </c>
      <c r="M305">
        <v>29408.29200000003</v>
      </c>
      <c r="N305">
        <v>0</v>
      </c>
      <c r="O305">
        <v>0</v>
      </c>
      <c r="P305">
        <v>0</v>
      </c>
    </row>
    <row r="306" spans="1:16" x14ac:dyDescent="0.3">
      <c r="A306" t="s">
        <v>326</v>
      </c>
      <c r="B306" t="s">
        <v>17</v>
      </c>
      <c r="D306">
        <v>3</v>
      </c>
      <c r="F306">
        <v>146835.75</v>
      </c>
      <c r="G306">
        <v>94.714584000000002</v>
      </c>
      <c r="H306" t="s">
        <v>18</v>
      </c>
      <c r="I306" t="s">
        <v>19</v>
      </c>
      <c r="J306" t="s">
        <v>20</v>
      </c>
      <c r="K306">
        <v>7391.7875000000004</v>
      </c>
      <c r="L306">
        <v>175985.26702061819</v>
      </c>
      <c r="M306">
        <v>295671.50000000006</v>
      </c>
      <c r="N306">
        <v>0</v>
      </c>
      <c r="O306">
        <v>0</v>
      </c>
      <c r="P306">
        <v>0</v>
      </c>
    </row>
    <row r="307" spans="1:16" x14ac:dyDescent="0.3">
      <c r="A307" t="s">
        <v>327</v>
      </c>
      <c r="B307" t="s">
        <v>17</v>
      </c>
      <c r="D307">
        <v>3</v>
      </c>
      <c r="F307">
        <v>13676.966</v>
      </c>
      <c r="G307">
        <v>28.627877999999999</v>
      </c>
      <c r="H307" t="s">
        <v>22</v>
      </c>
      <c r="I307" t="s">
        <v>19</v>
      </c>
      <c r="J307" t="s">
        <v>20</v>
      </c>
      <c r="K307">
        <v>733.84830000000011</v>
      </c>
      <c r="L307">
        <v>17471.618201703812</v>
      </c>
      <c r="M307">
        <v>29353.932000000023</v>
      </c>
      <c r="N307">
        <v>0</v>
      </c>
      <c r="O307">
        <v>0</v>
      </c>
      <c r="P307">
        <v>0</v>
      </c>
    </row>
    <row r="308" spans="1:16" x14ac:dyDescent="0.3">
      <c r="A308" t="s">
        <v>328</v>
      </c>
      <c r="B308" t="s">
        <v>17</v>
      </c>
      <c r="D308">
        <v>3</v>
      </c>
      <c r="F308">
        <v>12948.050999999999</v>
      </c>
      <c r="G308">
        <v>28.266117000000001</v>
      </c>
      <c r="H308" t="s">
        <v>22</v>
      </c>
      <c r="I308" t="s">
        <v>19</v>
      </c>
      <c r="J308" t="s">
        <v>20</v>
      </c>
      <c r="K308">
        <v>697.40255000000002</v>
      </c>
      <c r="L308">
        <v>16603.909945004511</v>
      </c>
      <c r="M308">
        <v>27896.101999999988</v>
      </c>
      <c r="N308">
        <v>0</v>
      </c>
      <c r="O308">
        <v>0</v>
      </c>
      <c r="P308">
        <v>0</v>
      </c>
    </row>
    <row r="309" spans="1:16" x14ac:dyDescent="0.3">
      <c r="A309" t="s">
        <v>329</v>
      </c>
      <c r="B309" t="s">
        <v>17</v>
      </c>
      <c r="D309">
        <v>3</v>
      </c>
      <c r="F309">
        <v>15867.478999999999</v>
      </c>
      <c r="G309">
        <v>29.715029000000001</v>
      </c>
      <c r="H309" t="s">
        <v>22</v>
      </c>
      <c r="I309" t="s">
        <v>19</v>
      </c>
      <c r="J309" t="s">
        <v>20</v>
      </c>
      <c r="K309">
        <v>843.37395000000004</v>
      </c>
      <c r="L309">
        <v>20079.228439532853</v>
      </c>
      <c r="M309">
        <v>33734.958000000013</v>
      </c>
      <c r="N309">
        <v>0</v>
      </c>
      <c r="O309">
        <v>0</v>
      </c>
      <c r="P309">
        <v>0</v>
      </c>
    </row>
    <row r="310" spans="1:16" x14ac:dyDescent="0.3">
      <c r="A310" t="s">
        <v>330</v>
      </c>
      <c r="B310" t="s">
        <v>17</v>
      </c>
      <c r="D310">
        <v>3</v>
      </c>
      <c r="F310">
        <v>12375.550999999999</v>
      </c>
      <c r="G310">
        <v>27.981985000000002</v>
      </c>
      <c r="H310" t="s">
        <v>22</v>
      </c>
      <c r="I310" t="s">
        <v>19</v>
      </c>
      <c r="J310" t="s">
        <v>20</v>
      </c>
      <c r="K310">
        <v>668.77755000000002</v>
      </c>
      <c r="L310">
        <v>15922.39978681</v>
      </c>
      <c r="M310">
        <v>26751.101999999988</v>
      </c>
      <c r="N310">
        <v>0</v>
      </c>
      <c r="O310">
        <v>0</v>
      </c>
      <c r="P310">
        <v>0</v>
      </c>
    </row>
    <row r="311" spans="1:16" x14ac:dyDescent="0.3">
      <c r="A311" t="s">
        <v>331</v>
      </c>
      <c r="B311" t="s">
        <v>17</v>
      </c>
      <c r="D311">
        <v>3</v>
      </c>
      <c r="F311">
        <v>15693.407999999999</v>
      </c>
      <c r="G311">
        <v>29.628640000000001</v>
      </c>
      <c r="H311" t="s">
        <v>22</v>
      </c>
      <c r="I311" t="s">
        <v>19</v>
      </c>
      <c r="J311" t="s">
        <v>20</v>
      </c>
      <c r="K311">
        <v>834.67039999999997</v>
      </c>
      <c r="L311">
        <v>19872.012448708265</v>
      </c>
      <c r="M311">
        <v>33386.815999999977</v>
      </c>
      <c r="N311">
        <v>0</v>
      </c>
      <c r="O311">
        <v>0</v>
      </c>
      <c r="P311">
        <v>0</v>
      </c>
    </row>
    <row r="312" spans="1:16" x14ac:dyDescent="0.3">
      <c r="A312" t="s">
        <v>332</v>
      </c>
      <c r="B312" t="s">
        <v>17</v>
      </c>
      <c r="D312">
        <v>3</v>
      </c>
      <c r="F312">
        <v>14719.666999999999</v>
      </c>
      <c r="G312">
        <v>29.14537</v>
      </c>
      <c r="H312" t="s">
        <v>22</v>
      </c>
      <c r="I312" t="s">
        <v>19</v>
      </c>
      <c r="J312" t="s">
        <v>20</v>
      </c>
      <c r="K312">
        <v>785.98334999999997</v>
      </c>
      <c r="L312">
        <v>18712.860688096076</v>
      </c>
      <c r="M312">
        <v>31439.333999999977</v>
      </c>
      <c r="N312">
        <v>0</v>
      </c>
      <c r="O312">
        <v>0</v>
      </c>
      <c r="P312">
        <v>0</v>
      </c>
    </row>
    <row r="313" spans="1:16" x14ac:dyDescent="0.3">
      <c r="A313" t="s">
        <v>333</v>
      </c>
      <c r="B313" t="s">
        <v>17</v>
      </c>
      <c r="D313">
        <v>3</v>
      </c>
      <c r="F313">
        <v>41905.913999999997</v>
      </c>
      <c r="G313">
        <v>42.637905000000003</v>
      </c>
      <c r="H313" t="s">
        <v>22</v>
      </c>
      <c r="I313" t="s">
        <v>19</v>
      </c>
      <c r="J313" t="s">
        <v>20</v>
      </c>
      <c r="K313">
        <v>2145.2957000000001</v>
      </c>
      <c r="L313">
        <v>51075.661550427947</v>
      </c>
      <c r="M313">
        <v>85811.828000000052</v>
      </c>
      <c r="N313">
        <v>0</v>
      </c>
      <c r="O313">
        <v>0</v>
      </c>
      <c r="P313">
        <v>0</v>
      </c>
    </row>
    <row r="314" spans="1:16" x14ac:dyDescent="0.3">
      <c r="A314" t="s">
        <v>334</v>
      </c>
      <c r="B314" t="s">
        <v>17</v>
      </c>
      <c r="D314">
        <v>3</v>
      </c>
      <c r="F314">
        <v>24168.942999999999</v>
      </c>
      <c r="G314">
        <v>33.835050000000003</v>
      </c>
      <c r="H314" t="s">
        <v>22</v>
      </c>
      <c r="I314" t="s">
        <v>19</v>
      </c>
      <c r="J314" t="s">
        <v>20</v>
      </c>
      <c r="K314">
        <v>1258.44715</v>
      </c>
      <c r="L314">
        <v>29961.380481255161</v>
      </c>
      <c r="M314">
        <v>50337.885999999999</v>
      </c>
      <c r="N314">
        <v>0</v>
      </c>
      <c r="O314">
        <v>0</v>
      </c>
      <c r="P314">
        <v>0</v>
      </c>
    </row>
    <row r="315" spans="1:16" x14ac:dyDescent="0.3">
      <c r="A315" t="s">
        <v>335</v>
      </c>
      <c r="B315" t="s">
        <v>17</v>
      </c>
      <c r="D315">
        <v>3</v>
      </c>
      <c r="F315">
        <v>17237.476999999999</v>
      </c>
      <c r="G315">
        <v>30.394960000000001</v>
      </c>
      <c r="H315" t="s">
        <v>22</v>
      </c>
      <c r="I315" t="s">
        <v>19</v>
      </c>
      <c r="J315" t="s">
        <v>20</v>
      </c>
      <c r="K315">
        <v>911.87384999999995</v>
      </c>
      <c r="L315">
        <v>21710.088795351476</v>
      </c>
      <c r="M315">
        <v>36474.954000000012</v>
      </c>
      <c r="N315">
        <v>0</v>
      </c>
      <c r="O315">
        <v>0</v>
      </c>
      <c r="P315">
        <v>0</v>
      </c>
    </row>
    <row r="316" spans="1:16" x14ac:dyDescent="0.3">
      <c r="A316" t="s">
        <v>336</v>
      </c>
      <c r="B316" t="s">
        <v>17</v>
      </c>
      <c r="D316">
        <v>3</v>
      </c>
      <c r="F316">
        <v>15216.911</v>
      </c>
      <c r="G316">
        <v>29.392153</v>
      </c>
      <c r="H316" t="s">
        <v>22</v>
      </c>
      <c r="I316" t="s">
        <v>19</v>
      </c>
      <c r="J316" t="s">
        <v>20</v>
      </c>
      <c r="K316">
        <v>810.84555</v>
      </c>
      <c r="L316">
        <v>19304.785294386507</v>
      </c>
      <c r="M316">
        <v>32433.821999999964</v>
      </c>
      <c r="N316">
        <v>0</v>
      </c>
      <c r="O316">
        <v>0</v>
      </c>
      <c r="P316">
        <v>0</v>
      </c>
    </row>
    <row r="317" spans="1:16" x14ac:dyDescent="0.3">
      <c r="A317" t="s">
        <v>337</v>
      </c>
      <c r="B317" t="s">
        <v>17</v>
      </c>
      <c r="D317">
        <v>3</v>
      </c>
      <c r="F317">
        <v>274543.90000000002</v>
      </c>
      <c r="G317">
        <v>158.09614999999999</v>
      </c>
      <c r="H317" t="s">
        <v>18</v>
      </c>
      <c r="I317" t="s">
        <v>19</v>
      </c>
      <c r="J317" t="s">
        <v>20</v>
      </c>
      <c r="K317">
        <v>13777.195000000002</v>
      </c>
      <c r="L317">
        <v>328010.42249525228</v>
      </c>
      <c r="M317">
        <v>551087.80000000016</v>
      </c>
      <c r="N317">
        <v>0</v>
      </c>
      <c r="O317">
        <v>0</v>
      </c>
      <c r="P317">
        <v>0</v>
      </c>
    </row>
    <row r="318" spans="1:16" x14ac:dyDescent="0.3">
      <c r="A318" t="s">
        <v>338</v>
      </c>
      <c r="B318" t="s">
        <v>17</v>
      </c>
      <c r="D318">
        <v>3</v>
      </c>
      <c r="F318">
        <v>21349.895</v>
      </c>
      <c r="G318">
        <v>32.435949999999998</v>
      </c>
      <c r="H318" t="s">
        <v>22</v>
      </c>
      <c r="I318" t="s">
        <v>19</v>
      </c>
      <c r="J318" t="s">
        <v>20</v>
      </c>
      <c r="K318">
        <v>1117.4947500000001</v>
      </c>
      <c r="L318">
        <v>26605.555418481508</v>
      </c>
      <c r="M318">
        <v>44699.79</v>
      </c>
      <c r="N318">
        <v>0</v>
      </c>
      <c r="O318">
        <v>0</v>
      </c>
      <c r="P318">
        <v>0</v>
      </c>
    </row>
    <row r="319" spans="1:16" x14ac:dyDescent="0.3">
      <c r="A319" t="s">
        <v>339</v>
      </c>
      <c r="B319" t="s">
        <v>17</v>
      </c>
      <c r="D319">
        <v>3</v>
      </c>
      <c r="F319">
        <v>15208.355</v>
      </c>
      <c r="G319">
        <v>29.387906999999998</v>
      </c>
      <c r="H319" t="s">
        <v>22</v>
      </c>
      <c r="I319" t="s">
        <v>19</v>
      </c>
      <c r="J319" t="s">
        <v>20</v>
      </c>
      <c r="K319">
        <v>810.41775000000007</v>
      </c>
      <c r="L319">
        <v>19294.600139952425</v>
      </c>
      <c r="M319">
        <v>32416.710000000017</v>
      </c>
      <c r="N319">
        <v>0</v>
      </c>
      <c r="O319">
        <v>0</v>
      </c>
      <c r="P319">
        <v>0</v>
      </c>
    </row>
    <row r="320" spans="1:16" x14ac:dyDescent="0.3">
      <c r="A320" t="s">
        <v>340</v>
      </c>
      <c r="B320" t="s">
        <v>17</v>
      </c>
      <c r="D320">
        <v>3</v>
      </c>
      <c r="F320">
        <v>23929.030999999999</v>
      </c>
      <c r="G320">
        <v>33.715977000000002</v>
      </c>
      <c r="H320" t="s">
        <v>22</v>
      </c>
      <c r="I320" t="s">
        <v>19</v>
      </c>
      <c r="J320" t="s">
        <v>20</v>
      </c>
      <c r="K320">
        <v>1246.45155</v>
      </c>
      <c r="L320">
        <v>29675.786655800559</v>
      </c>
      <c r="M320">
        <v>49858.061999999991</v>
      </c>
      <c r="N320">
        <v>0</v>
      </c>
      <c r="O320">
        <v>0</v>
      </c>
      <c r="P320">
        <v>0</v>
      </c>
    </row>
    <row r="321" spans="1:16" x14ac:dyDescent="0.3">
      <c r="A321" t="s">
        <v>341</v>
      </c>
      <c r="B321" t="s">
        <v>17</v>
      </c>
      <c r="D321">
        <v>3</v>
      </c>
      <c r="F321">
        <v>33118.796999999999</v>
      </c>
      <c r="G321">
        <v>38.276859999999999</v>
      </c>
      <c r="H321" t="s">
        <v>22</v>
      </c>
      <c r="I321" t="s">
        <v>19</v>
      </c>
      <c r="J321" t="s">
        <v>20</v>
      </c>
      <c r="K321">
        <v>1705.93985</v>
      </c>
      <c r="L321">
        <v>40615.382953495806</v>
      </c>
      <c r="M321">
        <v>68237.594000000026</v>
      </c>
      <c r="N321">
        <v>0</v>
      </c>
      <c r="O321">
        <v>0</v>
      </c>
      <c r="P321">
        <v>0</v>
      </c>
    </row>
    <row r="322" spans="1:16" x14ac:dyDescent="0.3">
      <c r="A322" t="s">
        <v>342</v>
      </c>
      <c r="B322" t="s">
        <v>17</v>
      </c>
      <c r="D322">
        <v>3</v>
      </c>
      <c r="F322">
        <v>5570.4296999999997</v>
      </c>
      <c r="G322">
        <v>24.604604999999999</v>
      </c>
      <c r="H322" t="s">
        <v>18</v>
      </c>
      <c r="I322" t="s">
        <v>19</v>
      </c>
      <c r="J322" t="s">
        <v>20</v>
      </c>
      <c r="K322">
        <v>328.52148499999998</v>
      </c>
      <c r="L322">
        <v>7821.5101908347606</v>
      </c>
      <c r="M322">
        <v>13140.859399999992</v>
      </c>
      <c r="N322">
        <v>0</v>
      </c>
      <c r="O322">
        <v>0</v>
      </c>
      <c r="P322">
        <v>0</v>
      </c>
    </row>
    <row r="323" spans="1:16" x14ac:dyDescent="0.3">
      <c r="A323" t="s">
        <v>343</v>
      </c>
      <c r="B323" t="s">
        <v>17</v>
      </c>
      <c r="D323">
        <v>3</v>
      </c>
      <c r="F323">
        <v>15485.415999999999</v>
      </c>
      <c r="G323">
        <v>29.525411999999999</v>
      </c>
      <c r="H323" t="s">
        <v>22</v>
      </c>
      <c r="I323" t="s">
        <v>19</v>
      </c>
      <c r="J323" t="s">
        <v>20</v>
      </c>
      <c r="K323">
        <v>824.27080000000001</v>
      </c>
      <c r="L323">
        <v>19624.416534606618</v>
      </c>
      <c r="M323">
        <v>32970.831999999973</v>
      </c>
      <c r="N323">
        <v>0</v>
      </c>
      <c r="O323">
        <v>0</v>
      </c>
      <c r="P323">
        <v>0</v>
      </c>
    </row>
    <row r="324" spans="1:16" x14ac:dyDescent="0.3">
      <c r="A324" t="s">
        <v>344</v>
      </c>
      <c r="B324" t="s">
        <v>17</v>
      </c>
      <c r="D324">
        <v>3</v>
      </c>
      <c r="F324">
        <v>13909.731</v>
      </c>
      <c r="G324">
        <v>28.743399</v>
      </c>
      <c r="H324" t="s">
        <v>22</v>
      </c>
      <c r="I324" t="s">
        <v>19</v>
      </c>
      <c r="J324" t="s">
        <v>20</v>
      </c>
      <c r="K324">
        <v>745.48655000000008</v>
      </c>
      <c r="L324">
        <v>17748.70416148048</v>
      </c>
      <c r="M324">
        <v>29819.462000000021</v>
      </c>
      <c r="N324">
        <v>0</v>
      </c>
      <c r="O324">
        <v>0</v>
      </c>
      <c r="P324">
        <v>0</v>
      </c>
    </row>
    <row r="325" spans="1:16" x14ac:dyDescent="0.3">
      <c r="A325" t="s">
        <v>345</v>
      </c>
      <c r="B325" t="s">
        <v>17</v>
      </c>
      <c r="D325">
        <v>3</v>
      </c>
      <c r="F325">
        <v>13461.669</v>
      </c>
      <c r="G325">
        <v>28.521027</v>
      </c>
      <c r="H325" t="s">
        <v>22</v>
      </c>
      <c r="I325" t="s">
        <v>19</v>
      </c>
      <c r="J325" t="s">
        <v>20</v>
      </c>
      <c r="K325">
        <v>723.08345000000008</v>
      </c>
      <c r="L325">
        <v>17215.326337024682</v>
      </c>
      <c r="M325">
        <v>28923.337999999974</v>
      </c>
      <c r="N325">
        <v>0</v>
      </c>
      <c r="O325">
        <v>0</v>
      </c>
      <c r="P325">
        <v>0</v>
      </c>
    </row>
    <row r="326" spans="1:16" x14ac:dyDescent="0.3">
      <c r="A326" t="s">
        <v>346</v>
      </c>
      <c r="B326" t="s">
        <v>17</v>
      </c>
      <c r="D326">
        <v>3</v>
      </c>
      <c r="F326">
        <v>17397.62</v>
      </c>
      <c r="G326">
        <v>30.474440000000001</v>
      </c>
      <c r="H326" t="s">
        <v>18</v>
      </c>
      <c r="I326" t="s">
        <v>19</v>
      </c>
      <c r="J326" t="s">
        <v>20</v>
      </c>
      <c r="K326">
        <v>919.88099999999997</v>
      </c>
      <c r="L326">
        <v>21900.724745157131</v>
      </c>
      <c r="M326">
        <v>36795.24000000002</v>
      </c>
      <c r="N326">
        <v>0</v>
      </c>
      <c r="O326">
        <v>0</v>
      </c>
      <c r="P326">
        <v>0</v>
      </c>
    </row>
    <row r="327" spans="1:16" x14ac:dyDescent="0.3">
      <c r="A327" t="s">
        <v>347</v>
      </c>
      <c r="B327" t="s">
        <v>17</v>
      </c>
      <c r="D327">
        <v>3</v>
      </c>
      <c r="F327">
        <v>25251.484</v>
      </c>
      <c r="G327">
        <v>34.372309999999999</v>
      </c>
      <c r="H327" t="s">
        <v>22</v>
      </c>
      <c r="I327" t="s">
        <v>19</v>
      </c>
      <c r="J327" t="s">
        <v>20</v>
      </c>
      <c r="K327">
        <v>1312.5742</v>
      </c>
      <c r="L327">
        <v>31250.048932193229</v>
      </c>
      <c r="M327">
        <v>52502.96800000003</v>
      </c>
      <c r="N327">
        <v>0</v>
      </c>
      <c r="O327">
        <v>0</v>
      </c>
      <c r="P327">
        <v>0</v>
      </c>
    </row>
    <row r="328" spans="1:16" x14ac:dyDescent="0.3">
      <c r="A328" t="s">
        <v>348</v>
      </c>
      <c r="B328" t="s">
        <v>17</v>
      </c>
      <c r="D328">
        <v>3</v>
      </c>
      <c r="F328">
        <v>16062.157999999999</v>
      </c>
      <c r="G328">
        <v>29.81165</v>
      </c>
      <c r="H328" t="s">
        <v>22</v>
      </c>
      <c r="I328" t="s">
        <v>19</v>
      </c>
      <c r="J328" t="s">
        <v>20</v>
      </c>
      <c r="K328">
        <v>853.10789999999997</v>
      </c>
      <c r="L328">
        <v>20310.976415230933</v>
      </c>
      <c r="M328">
        <v>34124.315999999977</v>
      </c>
      <c r="N328">
        <v>0</v>
      </c>
      <c r="O328">
        <v>0</v>
      </c>
      <c r="P328">
        <v>0</v>
      </c>
    </row>
    <row r="329" spans="1:16" x14ac:dyDescent="0.3">
      <c r="A329" t="s">
        <v>349</v>
      </c>
      <c r="B329" t="s">
        <v>17</v>
      </c>
      <c r="D329">
        <v>3</v>
      </c>
      <c r="F329">
        <v>15970.196</v>
      </c>
      <c r="G329">
        <v>29.766007999999999</v>
      </c>
      <c r="H329" t="s">
        <v>22</v>
      </c>
      <c r="I329" t="s">
        <v>19</v>
      </c>
      <c r="J329" t="s">
        <v>20</v>
      </c>
      <c r="K329">
        <v>848.50980000000004</v>
      </c>
      <c r="L329">
        <v>20201.503861225898</v>
      </c>
      <c r="M329">
        <v>33940.392</v>
      </c>
      <c r="N329">
        <v>0</v>
      </c>
      <c r="O329">
        <v>0</v>
      </c>
      <c r="P329">
        <v>0</v>
      </c>
    </row>
    <row r="330" spans="1:16" x14ac:dyDescent="0.3">
      <c r="A330" t="s">
        <v>350</v>
      </c>
      <c r="B330" t="s">
        <v>17</v>
      </c>
      <c r="D330">
        <v>3</v>
      </c>
      <c r="F330">
        <v>203057.03</v>
      </c>
      <c r="G330">
        <v>122.6172</v>
      </c>
      <c r="H330" t="s">
        <v>18</v>
      </c>
      <c r="I330" t="s">
        <v>19</v>
      </c>
      <c r="J330" t="s">
        <v>20</v>
      </c>
      <c r="K330">
        <v>10202.851500000001</v>
      </c>
      <c r="L330">
        <v>242911.68348646586</v>
      </c>
      <c r="M330">
        <v>408114.05999999976</v>
      </c>
      <c r="N330">
        <v>0</v>
      </c>
      <c r="O330">
        <v>0</v>
      </c>
      <c r="P330">
        <v>0</v>
      </c>
    </row>
    <row r="331" spans="1:16" x14ac:dyDescent="0.3">
      <c r="A331" t="s">
        <v>351</v>
      </c>
      <c r="B331" t="s">
        <v>17</v>
      </c>
      <c r="D331">
        <v>3</v>
      </c>
      <c r="F331">
        <v>21283.285</v>
      </c>
      <c r="G331">
        <v>32.402892999999999</v>
      </c>
      <c r="H331" t="s">
        <v>22</v>
      </c>
      <c r="I331" t="s">
        <v>19</v>
      </c>
      <c r="J331" t="s">
        <v>20</v>
      </c>
      <c r="K331">
        <v>1114.16425</v>
      </c>
      <c r="L331">
        <v>26526.262157979621</v>
      </c>
      <c r="M331">
        <v>44566.570000000036</v>
      </c>
      <c r="N331">
        <v>0</v>
      </c>
      <c r="O331">
        <v>0</v>
      </c>
      <c r="P331">
        <v>0</v>
      </c>
    </row>
    <row r="332" spans="1:16" x14ac:dyDescent="0.3">
      <c r="A332" t="s">
        <v>352</v>
      </c>
      <c r="B332" t="s">
        <v>17</v>
      </c>
      <c r="D332">
        <v>3</v>
      </c>
      <c r="F332">
        <v>15335.373</v>
      </c>
      <c r="G332">
        <v>29.450945000000001</v>
      </c>
      <c r="H332" t="s">
        <v>22</v>
      </c>
      <c r="I332" t="s">
        <v>19</v>
      </c>
      <c r="J332" t="s">
        <v>20</v>
      </c>
      <c r="K332">
        <v>816.76864999999998</v>
      </c>
      <c r="L332">
        <v>19445.803733443336</v>
      </c>
      <c r="M332">
        <v>32670.745999999963</v>
      </c>
      <c r="N332">
        <v>0</v>
      </c>
      <c r="O332">
        <v>0</v>
      </c>
      <c r="P332">
        <v>0</v>
      </c>
    </row>
    <row r="333" spans="1:16" x14ac:dyDescent="0.3">
      <c r="A333" t="s">
        <v>353</v>
      </c>
      <c r="B333" t="s">
        <v>17</v>
      </c>
      <c r="D333">
        <v>3</v>
      </c>
      <c r="F333">
        <v>16140.165999999999</v>
      </c>
      <c r="G333">
        <v>29.850365</v>
      </c>
      <c r="H333" t="s">
        <v>22</v>
      </c>
      <c r="I333" t="s">
        <v>19</v>
      </c>
      <c r="J333" t="s">
        <v>20</v>
      </c>
      <c r="K333">
        <v>857.00829999999996</v>
      </c>
      <c r="L333">
        <v>20403.837977537365</v>
      </c>
      <c r="M333">
        <v>34280.332000000017</v>
      </c>
      <c r="N333">
        <v>0</v>
      </c>
      <c r="O333">
        <v>0</v>
      </c>
      <c r="P333">
        <v>0</v>
      </c>
    </row>
    <row r="334" spans="1:16" x14ac:dyDescent="0.3">
      <c r="A334" t="s">
        <v>354</v>
      </c>
      <c r="B334" t="s">
        <v>17</v>
      </c>
      <c r="D334">
        <v>3</v>
      </c>
      <c r="F334">
        <v>19409.96</v>
      </c>
      <c r="G334">
        <v>31.473164000000001</v>
      </c>
      <c r="H334" t="s">
        <v>22</v>
      </c>
      <c r="I334" t="s">
        <v>19</v>
      </c>
      <c r="J334" t="s">
        <v>20</v>
      </c>
      <c r="K334">
        <v>1020.498</v>
      </c>
      <c r="L334">
        <v>24296.235927237733</v>
      </c>
      <c r="M334">
        <v>40819.919999999991</v>
      </c>
      <c r="N334">
        <v>0</v>
      </c>
      <c r="O334">
        <v>0</v>
      </c>
      <c r="P334">
        <v>0</v>
      </c>
    </row>
    <row r="335" spans="1:16" x14ac:dyDescent="0.3">
      <c r="A335" t="s">
        <v>355</v>
      </c>
      <c r="B335" t="s">
        <v>17</v>
      </c>
      <c r="D335">
        <v>3</v>
      </c>
      <c r="F335">
        <v>16002.623</v>
      </c>
      <c r="G335">
        <v>29.782102999999999</v>
      </c>
      <c r="H335" t="s">
        <v>22</v>
      </c>
      <c r="I335" t="s">
        <v>19</v>
      </c>
      <c r="J335" t="s">
        <v>20</v>
      </c>
      <c r="K335">
        <v>850.13115000000005</v>
      </c>
      <c r="L335">
        <v>20240.105310832485</v>
      </c>
      <c r="M335">
        <v>34005.246000000014</v>
      </c>
      <c r="N335">
        <v>0</v>
      </c>
      <c r="O335">
        <v>0</v>
      </c>
      <c r="P335">
        <v>0</v>
      </c>
    </row>
    <row r="336" spans="1:16" x14ac:dyDescent="0.3">
      <c r="A336" t="s">
        <v>356</v>
      </c>
      <c r="B336" t="s">
        <v>17</v>
      </c>
      <c r="D336">
        <v>3</v>
      </c>
      <c r="F336">
        <v>21491.743999999999</v>
      </c>
      <c r="G336">
        <v>32.506349999999998</v>
      </c>
      <c r="H336" t="s">
        <v>22</v>
      </c>
      <c r="I336" t="s">
        <v>19</v>
      </c>
      <c r="J336" t="s">
        <v>20</v>
      </c>
      <c r="K336">
        <v>1124.5871999999999</v>
      </c>
      <c r="L336">
        <v>26774.413993904629</v>
      </c>
      <c r="M336">
        <v>44983.488000000041</v>
      </c>
      <c r="N336">
        <v>0</v>
      </c>
      <c r="O336">
        <v>0</v>
      </c>
      <c r="P336">
        <v>0</v>
      </c>
    </row>
    <row r="337" spans="1:16" x14ac:dyDescent="0.3">
      <c r="A337" t="s">
        <v>357</v>
      </c>
      <c r="B337" t="s">
        <v>17</v>
      </c>
      <c r="D337">
        <v>3</v>
      </c>
      <c r="F337">
        <v>93701.24</v>
      </c>
      <c r="G337">
        <v>68.343924999999999</v>
      </c>
      <c r="H337" t="s">
        <v>18</v>
      </c>
      <c r="I337" t="s">
        <v>19</v>
      </c>
      <c r="J337" t="s">
        <v>20</v>
      </c>
      <c r="K337">
        <v>4735.0620000000008</v>
      </c>
      <c r="L337">
        <v>112733.37476614182</v>
      </c>
      <c r="M337">
        <v>189402.48000000013</v>
      </c>
      <c r="N337">
        <v>0</v>
      </c>
      <c r="O337">
        <v>0</v>
      </c>
      <c r="P337">
        <v>0</v>
      </c>
    </row>
    <row r="338" spans="1:16" x14ac:dyDescent="0.3">
      <c r="A338" t="s">
        <v>358</v>
      </c>
      <c r="B338" t="s">
        <v>17</v>
      </c>
      <c r="D338">
        <v>3</v>
      </c>
      <c r="F338">
        <v>24794.363000000001</v>
      </c>
      <c r="G338">
        <v>34.145443</v>
      </c>
      <c r="H338" t="s">
        <v>22</v>
      </c>
      <c r="I338" t="s">
        <v>19</v>
      </c>
      <c r="J338" t="s">
        <v>20</v>
      </c>
      <c r="K338">
        <v>1289.7181500000002</v>
      </c>
      <c r="L338">
        <v>30705.887176692733</v>
      </c>
      <c r="M338">
        <v>51588.726000000017</v>
      </c>
      <c r="N338">
        <v>0</v>
      </c>
      <c r="O338">
        <v>0</v>
      </c>
      <c r="P338">
        <v>0</v>
      </c>
    </row>
    <row r="339" spans="1:16" x14ac:dyDescent="0.3">
      <c r="A339" t="s">
        <v>359</v>
      </c>
      <c r="B339" t="s">
        <v>17</v>
      </c>
      <c r="D339">
        <v>3</v>
      </c>
      <c r="F339">
        <v>18590.072</v>
      </c>
      <c r="G339">
        <v>31.066254000000001</v>
      </c>
      <c r="H339" t="s">
        <v>22</v>
      </c>
      <c r="I339" t="s">
        <v>19</v>
      </c>
      <c r="J339" t="s">
        <v>20</v>
      </c>
      <c r="K339">
        <v>979.50360000000001</v>
      </c>
      <c r="L339">
        <v>23320.232432771747</v>
      </c>
      <c r="M339">
        <v>39180.143999999986</v>
      </c>
      <c r="N339">
        <v>0</v>
      </c>
      <c r="O339">
        <v>0</v>
      </c>
      <c r="P339">
        <v>0</v>
      </c>
    </row>
    <row r="340" spans="1:16" x14ac:dyDescent="0.3">
      <c r="A340" t="s">
        <v>360</v>
      </c>
      <c r="B340" t="s">
        <v>17</v>
      </c>
      <c r="D340">
        <v>3</v>
      </c>
      <c r="F340">
        <v>65613.733999999997</v>
      </c>
      <c r="G340">
        <v>54.404094999999998</v>
      </c>
      <c r="H340" t="s">
        <v>22</v>
      </c>
      <c r="I340" t="s">
        <v>19</v>
      </c>
      <c r="J340" t="s">
        <v>20</v>
      </c>
      <c r="K340">
        <v>3330.6867000000002</v>
      </c>
      <c r="L340">
        <v>79297.705495662798</v>
      </c>
      <c r="M340">
        <v>133227.46800000008</v>
      </c>
      <c r="N340">
        <v>0</v>
      </c>
      <c r="O340">
        <v>0</v>
      </c>
      <c r="P340">
        <v>0</v>
      </c>
    </row>
    <row r="341" spans="1:16" x14ac:dyDescent="0.3">
      <c r="A341" t="s">
        <v>361</v>
      </c>
      <c r="B341" t="s">
        <v>17</v>
      </c>
      <c r="D341">
        <v>3</v>
      </c>
      <c r="F341">
        <v>15120.968000000001</v>
      </c>
      <c r="G341">
        <v>29.344536000000002</v>
      </c>
      <c r="H341" t="s">
        <v>22</v>
      </c>
      <c r="I341" t="s">
        <v>19</v>
      </c>
      <c r="J341" t="s">
        <v>20</v>
      </c>
      <c r="K341">
        <v>806.04840000000013</v>
      </c>
      <c r="L341">
        <v>19190.57371515916</v>
      </c>
      <c r="M341">
        <v>32241.935999999991</v>
      </c>
      <c r="N341">
        <v>0</v>
      </c>
      <c r="O341">
        <v>0</v>
      </c>
      <c r="P341">
        <v>0</v>
      </c>
    </row>
    <row r="342" spans="1:16" x14ac:dyDescent="0.3">
      <c r="A342" t="s">
        <v>362</v>
      </c>
      <c r="B342" t="s">
        <v>17</v>
      </c>
      <c r="D342">
        <v>3</v>
      </c>
      <c r="F342">
        <v>12179.609</v>
      </c>
      <c r="G342">
        <v>27.884740000000001</v>
      </c>
      <c r="H342" t="s">
        <v>22</v>
      </c>
      <c r="I342" t="s">
        <v>19</v>
      </c>
      <c r="J342" t="s">
        <v>20</v>
      </c>
      <c r="K342">
        <v>658.98045000000002</v>
      </c>
      <c r="L342">
        <v>15689.148322326248</v>
      </c>
      <c r="M342">
        <v>26359.217999999975</v>
      </c>
      <c r="N342">
        <v>0</v>
      </c>
      <c r="O342">
        <v>0</v>
      </c>
      <c r="P342">
        <v>0</v>
      </c>
    </row>
    <row r="343" spans="1:16" x14ac:dyDescent="0.3">
      <c r="A343" t="s">
        <v>363</v>
      </c>
      <c r="B343" t="s">
        <v>17</v>
      </c>
      <c r="D343">
        <v>3</v>
      </c>
      <c r="F343">
        <v>13462.712</v>
      </c>
      <c r="G343">
        <v>28.521543999999999</v>
      </c>
      <c r="H343" t="s">
        <v>22</v>
      </c>
      <c r="I343" t="s">
        <v>19</v>
      </c>
      <c r="J343" t="s">
        <v>20</v>
      </c>
      <c r="K343">
        <v>723.13560000000007</v>
      </c>
      <c r="L343">
        <v>17216.567935443891</v>
      </c>
      <c r="M343">
        <v>28925.424000000021</v>
      </c>
      <c r="N343">
        <v>0</v>
      </c>
      <c r="O343">
        <v>0</v>
      </c>
      <c r="P343">
        <v>0</v>
      </c>
    </row>
    <row r="344" spans="1:16" x14ac:dyDescent="0.3">
      <c r="A344" t="s">
        <v>364</v>
      </c>
      <c r="B344" t="s">
        <v>17</v>
      </c>
      <c r="D344">
        <v>3</v>
      </c>
      <c r="F344">
        <v>4636.9170000000004</v>
      </c>
      <c r="G344">
        <v>24.141302</v>
      </c>
      <c r="H344" t="s">
        <v>18</v>
      </c>
      <c r="I344" t="s">
        <v>19</v>
      </c>
      <c r="J344" t="s">
        <v>20</v>
      </c>
      <c r="K344">
        <v>281.84585000000004</v>
      </c>
      <c r="L344">
        <v>6710.2466312651832</v>
      </c>
      <c r="M344">
        <v>11273.833999999995</v>
      </c>
      <c r="N344">
        <v>0</v>
      </c>
      <c r="O344">
        <v>0</v>
      </c>
      <c r="P344">
        <v>0</v>
      </c>
    </row>
    <row r="345" spans="1:16" x14ac:dyDescent="0.3">
      <c r="A345" t="s">
        <v>365</v>
      </c>
      <c r="B345" t="s">
        <v>17</v>
      </c>
      <c r="D345">
        <v>3</v>
      </c>
      <c r="F345">
        <v>25725.440999999999</v>
      </c>
      <c r="G345">
        <v>34.607536000000003</v>
      </c>
      <c r="H345" t="s">
        <v>22</v>
      </c>
      <c r="I345" t="s">
        <v>19</v>
      </c>
      <c r="J345" t="s">
        <v>20</v>
      </c>
      <c r="K345">
        <v>1336.27205</v>
      </c>
      <c r="L345">
        <v>31814.252443193047</v>
      </c>
      <c r="M345">
        <v>53450.881999999991</v>
      </c>
      <c r="N345">
        <v>0</v>
      </c>
      <c r="O345">
        <v>0</v>
      </c>
      <c r="P345">
        <v>0</v>
      </c>
    </row>
    <row r="346" spans="1:16" x14ac:dyDescent="0.3">
      <c r="A346" t="s">
        <v>366</v>
      </c>
      <c r="B346" t="s">
        <v>17</v>
      </c>
      <c r="D346">
        <v>3</v>
      </c>
      <c r="F346">
        <v>15311.311</v>
      </c>
      <c r="G346">
        <v>29.439003</v>
      </c>
      <c r="H346" t="s">
        <v>22</v>
      </c>
      <c r="I346" t="s">
        <v>19</v>
      </c>
      <c r="J346" t="s">
        <v>20</v>
      </c>
      <c r="K346">
        <v>815.56555000000003</v>
      </c>
      <c r="L346">
        <v>19417.160069816306</v>
      </c>
      <c r="M346">
        <v>32622.621999999985</v>
      </c>
      <c r="N346">
        <v>0</v>
      </c>
      <c r="O346">
        <v>0</v>
      </c>
      <c r="P346">
        <v>0</v>
      </c>
    </row>
    <row r="347" spans="1:16" x14ac:dyDescent="0.3">
      <c r="A347" t="s">
        <v>367</v>
      </c>
      <c r="B347" t="s">
        <v>17</v>
      </c>
      <c r="D347">
        <v>3</v>
      </c>
      <c r="F347">
        <v>49776.995999999999</v>
      </c>
      <c r="G347">
        <v>46.544322999999999</v>
      </c>
      <c r="H347" t="s">
        <v>18</v>
      </c>
      <c r="I347" t="s">
        <v>19</v>
      </c>
      <c r="J347" t="s">
        <v>20</v>
      </c>
      <c r="K347">
        <v>2538.8498</v>
      </c>
      <c r="L347">
        <v>60445.482229872396</v>
      </c>
      <c r="M347">
        <v>101553.9919999999</v>
      </c>
      <c r="N347">
        <v>0</v>
      </c>
      <c r="O347">
        <v>0</v>
      </c>
      <c r="P347">
        <v>0</v>
      </c>
    </row>
    <row r="348" spans="1:16" x14ac:dyDescent="0.3">
      <c r="A348" t="s">
        <v>368</v>
      </c>
      <c r="B348" t="s">
        <v>17</v>
      </c>
      <c r="D348">
        <v>3</v>
      </c>
      <c r="F348">
        <v>14380.589</v>
      </c>
      <c r="G348">
        <v>28.977084999999999</v>
      </c>
      <c r="H348" t="s">
        <v>22</v>
      </c>
      <c r="I348" t="s">
        <v>19</v>
      </c>
      <c r="J348" t="s">
        <v>20</v>
      </c>
      <c r="K348">
        <v>769.02945</v>
      </c>
      <c r="L348">
        <v>18309.218589545366</v>
      </c>
      <c r="M348">
        <v>30761.178000000029</v>
      </c>
      <c r="N348">
        <v>0</v>
      </c>
      <c r="O348">
        <v>0</v>
      </c>
      <c r="P348">
        <v>0</v>
      </c>
    </row>
    <row r="349" spans="1:16" x14ac:dyDescent="0.3">
      <c r="A349" t="s">
        <v>369</v>
      </c>
      <c r="B349" t="s">
        <v>17</v>
      </c>
      <c r="D349">
        <v>3</v>
      </c>
      <c r="F349">
        <v>16577.032999999999</v>
      </c>
      <c r="G349">
        <v>30.06718</v>
      </c>
      <c r="H349" t="s">
        <v>22</v>
      </c>
      <c r="I349" t="s">
        <v>19</v>
      </c>
      <c r="J349" t="s">
        <v>20</v>
      </c>
      <c r="K349">
        <v>878.85165000000006</v>
      </c>
      <c r="L349">
        <v>20923.88915357224</v>
      </c>
      <c r="M349">
        <v>35154.066000000006</v>
      </c>
      <c r="N349">
        <v>0</v>
      </c>
      <c r="O349">
        <v>0</v>
      </c>
      <c r="P349">
        <v>0</v>
      </c>
    </row>
    <row r="350" spans="1:16" x14ac:dyDescent="0.3">
      <c r="A350" t="s">
        <v>370</v>
      </c>
      <c r="B350" t="s">
        <v>17</v>
      </c>
      <c r="D350">
        <v>3</v>
      </c>
      <c r="F350">
        <v>125052.07</v>
      </c>
      <c r="G350">
        <v>83.90334</v>
      </c>
      <c r="H350" t="s">
        <v>18</v>
      </c>
      <c r="I350" t="s">
        <v>19</v>
      </c>
      <c r="J350" t="s">
        <v>20</v>
      </c>
      <c r="K350">
        <v>6302.6035000000011</v>
      </c>
      <c r="L350">
        <v>150053.74002872553</v>
      </c>
      <c r="M350">
        <v>252104.13999999993</v>
      </c>
      <c r="N350">
        <v>0</v>
      </c>
      <c r="O350">
        <v>0</v>
      </c>
      <c r="P350">
        <v>0</v>
      </c>
    </row>
    <row r="351" spans="1:16" x14ac:dyDescent="0.3">
      <c r="A351" t="s">
        <v>371</v>
      </c>
      <c r="B351" t="s">
        <v>17</v>
      </c>
      <c r="D351">
        <v>3</v>
      </c>
      <c r="F351">
        <v>4605.4736000000003</v>
      </c>
      <c r="G351">
        <v>24.125696000000001</v>
      </c>
      <c r="H351" t="s">
        <v>18</v>
      </c>
      <c r="I351" t="s">
        <v>19</v>
      </c>
      <c r="J351" t="s">
        <v>20</v>
      </c>
      <c r="K351">
        <v>280.27368000000001</v>
      </c>
      <c r="L351">
        <v>6672.8160696788545</v>
      </c>
      <c r="M351">
        <v>11210.947200000008</v>
      </c>
      <c r="N351">
        <v>0</v>
      </c>
      <c r="O351">
        <v>0</v>
      </c>
      <c r="P351">
        <v>0</v>
      </c>
    </row>
    <row r="352" spans="1:16" x14ac:dyDescent="0.3">
      <c r="A352" t="s">
        <v>372</v>
      </c>
      <c r="B352" t="s">
        <v>17</v>
      </c>
      <c r="D352">
        <v>3</v>
      </c>
      <c r="F352">
        <v>66311.72</v>
      </c>
      <c r="G352">
        <v>54.750506999999999</v>
      </c>
      <c r="H352" t="s">
        <v>22</v>
      </c>
      <c r="I352" t="s">
        <v>19</v>
      </c>
      <c r="J352" t="s">
        <v>20</v>
      </c>
      <c r="K352">
        <v>3365.5860000000002</v>
      </c>
      <c r="L352">
        <v>80128.595538068985</v>
      </c>
      <c r="M352">
        <v>134623.43999999997</v>
      </c>
      <c r="N352">
        <v>0</v>
      </c>
      <c r="O352">
        <v>0</v>
      </c>
      <c r="P352">
        <v>0</v>
      </c>
    </row>
    <row r="353" spans="1:16" x14ac:dyDescent="0.3">
      <c r="A353" t="s">
        <v>373</v>
      </c>
      <c r="B353" t="s">
        <v>17</v>
      </c>
      <c r="D353">
        <v>3</v>
      </c>
      <c r="F353">
        <v>1300927.3999999999</v>
      </c>
      <c r="G353">
        <v>667.49030000000005</v>
      </c>
      <c r="H353" t="s">
        <v>18</v>
      </c>
      <c r="I353" t="s">
        <v>19</v>
      </c>
      <c r="J353" t="s">
        <v>20</v>
      </c>
      <c r="K353">
        <v>65096.369999999995</v>
      </c>
      <c r="L353">
        <v>1549828.3813655297</v>
      </c>
      <c r="M353">
        <v>2603854.8000000026</v>
      </c>
      <c r="N353">
        <v>0</v>
      </c>
      <c r="O353">
        <v>0</v>
      </c>
      <c r="P353">
        <v>0</v>
      </c>
    </row>
    <row r="354" spans="1:16" x14ac:dyDescent="0.3">
      <c r="A354" t="s">
        <v>374</v>
      </c>
      <c r="B354" t="s">
        <v>17</v>
      </c>
      <c r="D354">
        <v>3</v>
      </c>
      <c r="F354">
        <v>15383.674999999999</v>
      </c>
      <c r="G354">
        <v>29.474917999999999</v>
      </c>
      <c r="H354" t="s">
        <v>22</v>
      </c>
      <c r="I354" t="s">
        <v>19</v>
      </c>
      <c r="J354" t="s">
        <v>20</v>
      </c>
      <c r="K354">
        <v>819.18375000000003</v>
      </c>
      <c r="L354">
        <v>19503.302953812097</v>
      </c>
      <c r="M354">
        <v>32767.350000000002</v>
      </c>
      <c r="N354">
        <v>0</v>
      </c>
      <c r="O354">
        <v>0</v>
      </c>
      <c r="P354">
        <v>0</v>
      </c>
    </row>
    <row r="355" spans="1:16" x14ac:dyDescent="0.3">
      <c r="A355" t="s">
        <v>375</v>
      </c>
      <c r="B355" t="s">
        <v>17</v>
      </c>
      <c r="D355">
        <v>3</v>
      </c>
      <c r="F355">
        <v>35868.991999999998</v>
      </c>
      <c r="G355">
        <v>39.641779999999997</v>
      </c>
      <c r="H355" t="s">
        <v>22</v>
      </c>
      <c r="I355" t="s">
        <v>19</v>
      </c>
      <c r="J355" t="s">
        <v>20</v>
      </c>
      <c r="K355">
        <v>1843.4495999999999</v>
      </c>
      <c r="L355">
        <v>43889.244664440324</v>
      </c>
      <c r="M355">
        <v>73737.983999999968</v>
      </c>
      <c r="N355">
        <v>0</v>
      </c>
      <c r="O355">
        <v>0</v>
      </c>
      <c r="P355">
        <v>0</v>
      </c>
    </row>
    <row r="356" spans="1:16" x14ac:dyDescent="0.3">
      <c r="A356" t="s">
        <v>376</v>
      </c>
      <c r="B356" t="s">
        <v>17</v>
      </c>
      <c r="D356">
        <v>3</v>
      </c>
      <c r="F356">
        <v>15244.710999999999</v>
      </c>
      <c r="G356">
        <v>29.405950000000001</v>
      </c>
      <c r="H356" t="s">
        <v>22</v>
      </c>
      <c r="I356" t="s">
        <v>19</v>
      </c>
      <c r="J356" t="s">
        <v>20</v>
      </c>
      <c r="K356">
        <v>812.23554999999999</v>
      </c>
      <c r="L356">
        <v>19337.878713421982</v>
      </c>
      <c r="M356">
        <v>32489.42200000002</v>
      </c>
      <c r="N356">
        <v>0</v>
      </c>
      <c r="O356">
        <v>0</v>
      </c>
      <c r="P356">
        <v>0</v>
      </c>
    </row>
    <row r="357" spans="1:16" x14ac:dyDescent="0.3">
      <c r="A357" t="s">
        <v>377</v>
      </c>
      <c r="B357" t="s">
        <v>17</v>
      </c>
      <c r="D357">
        <v>3</v>
      </c>
      <c r="F357">
        <v>16801.662</v>
      </c>
      <c r="G357">
        <v>30.178664999999999</v>
      </c>
      <c r="H357" t="s">
        <v>22</v>
      </c>
      <c r="I357" t="s">
        <v>19</v>
      </c>
      <c r="J357" t="s">
        <v>20</v>
      </c>
      <c r="K357">
        <v>890.08310000000006</v>
      </c>
      <c r="L357">
        <v>21191.289931432635</v>
      </c>
      <c r="M357">
        <v>35603.324000000008</v>
      </c>
      <c r="N357">
        <v>0</v>
      </c>
      <c r="O357">
        <v>0</v>
      </c>
      <c r="P357">
        <v>0</v>
      </c>
    </row>
    <row r="358" spans="1:16" x14ac:dyDescent="0.3">
      <c r="A358" t="s">
        <v>378</v>
      </c>
      <c r="B358" t="s">
        <v>17</v>
      </c>
      <c r="D358">
        <v>3</v>
      </c>
      <c r="F358">
        <v>13487.017</v>
      </c>
      <c r="G358">
        <v>28.533605999999999</v>
      </c>
      <c r="H358" t="s">
        <v>22</v>
      </c>
      <c r="I358" t="s">
        <v>19</v>
      </c>
      <c r="J358" t="s">
        <v>20</v>
      </c>
      <c r="K358">
        <v>724.35085000000004</v>
      </c>
      <c r="L358">
        <v>17245.500868884792</v>
      </c>
      <c r="M358">
        <v>28974.033999999989</v>
      </c>
      <c r="N358">
        <v>0</v>
      </c>
      <c r="O358">
        <v>0</v>
      </c>
      <c r="P358">
        <v>0</v>
      </c>
    </row>
    <row r="359" spans="1:16" x14ac:dyDescent="0.3">
      <c r="A359" t="s">
        <v>379</v>
      </c>
      <c r="B359" t="s">
        <v>17</v>
      </c>
      <c r="D359">
        <v>3</v>
      </c>
      <c r="F359">
        <v>279649.5</v>
      </c>
      <c r="G359">
        <v>160.63005000000001</v>
      </c>
      <c r="H359" t="s">
        <v>18</v>
      </c>
      <c r="I359" t="s">
        <v>19</v>
      </c>
      <c r="J359" t="s">
        <v>20</v>
      </c>
      <c r="K359">
        <v>14032.475</v>
      </c>
      <c r="L359">
        <v>334088.18365451513</v>
      </c>
      <c r="M359">
        <v>561298.99999999965</v>
      </c>
      <c r="N359">
        <v>0</v>
      </c>
      <c r="O359">
        <v>0</v>
      </c>
      <c r="P359">
        <v>0</v>
      </c>
    </row>
    <row r="360" spans="1:16" x14ac:dyDescent="0.3">
      <c r="A360" t="s">
        <v>380</v>
      </c>
      <c r="B360" t="s">
        <v>17</v>
      </c>
      <c r="D360">
        <v>3</v>
      </c>
      <c r="F360">
        <v>24010.638999999999</v>
      </c>
      <c r="G360">
        <v>33.756480000000003</v>
      </c>
      <c r="H360" t="s">
        <v>22</v>
      </c>
      <c r="I360" t="s">
        <v>19</v>
      </c>
      <c r="J360" t="s">
        <v>20</v>
      </c>
      <c r="K360">
        <v>1250.5319500000001</v>
      </c>
      <c r="L360">
        <v>29772.933696831024</v>
      </c>
      <c r="M360">
        <v>50021.277999999969</v>
      </c>
      <c r="N360">
        <v>0</v>
      </c>
      <c r="O360">
        <v>0</v>
      </c>
      <c r="P360">
        <v>0</v>
      </c>
    </row>
    <row r="361" spans="1:16" x14ac:dyDescent="0.3">
      <c r="A361" t="s">
        <v>381</v>
      </c>
      <c r="B361" t="s">
        <v>17</v>
      </c>
      <c r="D361">
        <v>3</v>
      </c>
      <c r="F361">
        <v>30274.3</v>
      </c>
      <c r="G361">
        <v>36.865135000000002</v>
      </c>
      <c r="H361" t="s">
        <v>22</v>
      </c>
      <c r="I361" t="s">
        <v>19</v>
      </c>
      <c r="J361" t="s">
        <v>20</v>
      </c>
      <c r="K361">
        <v>1563.7150000000001</v>
      </c>
      <c r="L361">
        <v>37229.263127375605</v>
      </c>
      <c r="M361">
        <v>62548.599999999933</v>
      </c>
      <c r="N361">
        <v>0</v>
      </c>
      <c r="O361">
        <v>0</v>
      </c>
      <c r="P361">
        <v>0</v>
      </c>
    </row>
    <row r="362" spans="1:16" x14ac:dyDescent="0.3">
      <c r="A362" t="s">
        <v>382</v>
      </c>
      <c r="B362" t="s">
        <v>17</v>
      </c>
      <c r="D362">
        <v>3</v>
      </c>
      <c r="F362">
        <v>257500.02</v>
      </c>
      <c r="G362">
        <v>149.63724999999999</v>
      </c>
      <c r="H362" t="s">
        <v>18</v>
      </c>
      <c r="I362" t="s">
        <v>19</v>
      </c>
      <c r="J362" t="s">
        <v>20</v>
      </c>
      <c r="K362">
        <v>12925.001</v>
      </c>
      <c r="L362">
        <v>307721.204407832</v>
      </c>
      <c r="M362">
        <v>517000.03999999975</v>
      </c>
      <c r="N362">
        <v>0</v>
      </c>
      <c r="O362">
        <v>0</v>
      </c>
      <c r="P362">
        <v>0</v>
      </c>
    </row>
    <row r="363" spans="1:16" x14ac:dyDescent="0.3">
      <c r="A363" t="s">
        <v>383</v>
      </c>
      <c r="B363" t="s">
        <v>17</v>
      </c>
      <c r="D363">
        <v>3</v>
      </c>
      <c r="F363">
        <v>17482.11</v>
      </c>
      <c r="G363">
        <v>30.516369999999998</v>
      </c>
      <c r="H363" t="s">
        <v>22</v>
      </c>
      <c r="I363" t="s">
        <v>19</v>
      </c>
      <c r="J363" t="s">
        <v>20</v>
      </c>
      <c r="K363">
        <v>924.10550000000012</v>
      </c>
      <c r="L363">
        <v>22001.302549988326</v>
      </c>
      <c r="M363">
        <v>36964.220000000016</v>
      </c>
      <c r="N363">
        <v>0</v>
      </c>
      <c r="O363">
        <v>0</v>
      </c>
      <c r="P363">
        <v>0</v>
      </c>
    </row>
    <row r="364" spans="1:16" x14ac:dyDescent="0.3">
      <c r="A364" t="s">
        <v>384</v>
      </c>
      <c r="B364" t="s">
        <v>17</v>
      </c>
      <c r="D364">
        <v>3</v>
      </c>
      <c r="F364">
        <v>22300.521000000001</v>
      </c>
      <c r="G364">
        <v>32.90775</v>
      </c>
      <c r="H364" t="s">
        <v>18</v>
      </c>
      <c r="I364" t="s">
        <v>19</v>
      </c>
      <c r="J364" t="s">
        <v>20</v>
      </c>
      <c r="K364">
        <v>1165.0260500000002</v>
      </c>
      <c r="L364">
        <v>27737.190834453249</v>
      </c>
      <c r="M364">
        <v>46601.042000000009</v>
      </c>
      <c r="N364">
        <v>0</v>
      </c>
      <c r="O364">
        <v>0</v>
      </c>
      <c r="P364">
        <v>0</v>
      </c>
    </row>
    <row r="365" spans="1:16" x14ac:dyDescent="0.3">
      <c r="A365" t="s">
        <v>385</v>
      </c>
      <c r="B365" t="s">
        <v>17</v>
      </c>
      <c r="D365">
        <v>3</v>
      </c>
      <c r="F365">
        <v>14202.589</v>
      </c>
      <c r="G365">
        <v>28.888743999999999</v>
      </c>
      <c r="H365" t="s">
        <v>22</v>
      </c>
      <c r="I365" t="s">
        <v>19</v>
      </c>
      <c r="J365" t="s">
        <v>20</v>
      </c>
      <c r="K365">
        <v>760.12945000000002</v>
      </c>
      <c r="L365">
        <v>18097.325474857822</v>
      </c>
      <c r="M365">
        <v>30405.178000000011</v>
      </c>
      <c r="N365">
        <v>0</v>
      </c>
      <c r="O365">
        <v>0</v>
      </c>
      <c r="P365">
        <v>0</v>
      </c>
    </row>
    <row r="366" spans="1:16" x14ac:dyDescent="0.3">
      <c r="A366" t="s">
        <v>386</v>
      </c>
      <c r="B366" t="s">
        <v>17</v>
      </c>
      <c r="D366">
        <v>3</v>
      </c>
      <c r="F366">
        <v>4671.0415000000003</v>
      </c>
      <c r="G366">
        <v>24.158237</v>
      </c>
      <c r="H366" t="s">
        <v>18</v>
      </c>
      <c r="I366" t="s">
        <v>19</v>
      </c>
      <c r="J366" t="s">
        <v>20</v>
      </c>
      <c r="K366">
        <v>283.55207500000006</v>
      </c>
      <c r="L366">
        <v>6750.868803131224</v>
      </c>
      <c r="M366">
        <v>11342.082999999991</v>
      </c>
      <c r="N366">
        <v>0</v>
      </c>
      <c r="O366">
        <v>0</v>
      </c>
      <c r="P366">
        <v>0</v>
      </c>
    </row>
    <row r="367" spans="1:16" x14ac:dyDescent="0.3">
      <c r="A367" t="s">
        <v>387</v>
      </c>
      <c r="B367" t="s">
        <v>17</v>
      </c>
      <c r="D367">
        <v>3</v>
      </c>
      <c r="F367">
        <v>4762.6629999999996</v>
      </c>
      <c r="G367">
        <v>24.203710000000001</v>
      </c>
      <c r="H367" t="s">
        <v>18</v>
      </c>
      <c r="I367" t="s">
        <v>19</v>
      </c>
      <c r="J367" t="s">
        <v>20</v>
      </c>
      <c r="K367">
        <v>288.13315</v>
      </c>
      <c r="L367">
        <v>6859.9360222736141</v>
      </c>
      <c r="M367">
        <v>11525.325999999994</v>
      </c>
      <c r="N367">
        <v>0</v>
      </c>
      <c r="O367">
        <v>0</v>
      </c>
      <c r="P367">
        <v>0</v>
      </c>
    </row>
    <row r="368" spans="1:16" x14ac:dyDescent="0.3">
      <c r="A368" t="s">
        <v>388</v>
      </c>
      <c r="B368" t="s">
        <v>17</v>
      </c>
      <c r="D368">
        <v>3</v>
      </c>
      <c r="F368">
        <v>6058.3573999999999</v>
      </c>
      <c r="G368">
        <v>24.846764</v>
      </c>
      <c r="H368" t="s">
        <v>18</v>
      </c>
      <c r="I368" t="s">
        <v>19</v>
      </c>
      <c r="J368" t="s">
        <v>20</v>
      </c>
      <c r="K368">
        <v>352.91786999999999</v>
      </c>
      <c r="L368">
        <v>8402.3445733928093</v>
      </c>
      <c r="M368">
        <v>14116.714799999992</v>
      </c>
      <c r="N368">
        <v>0</v>
      </c>
      <c r="O368">
        <v>0</v>
      </c>
      <c r="P368">
        <v>0</v>
      </c>
    </row>
    <row r="369" spans="1:16" x14ac:dyDescent="0.3">
      <c r="A369" t="s">
        <v>389</v>
      </c>
      <c r="B369" t="s">
        <v>17</v>
      </c>
      <c r="D369">
        <v>3</v>
      </c>
      <c r="F369">
        <v>11353.894</v>
      </c>
      <c r="G369">
        <v>27.474937000000001</v>
      </c>
      <c r="H369" t="s">
        <v>22</v>
      </c>
      <c r="I369" t="s">
        <v>19</v>
      </c>
      <c r="J369" t="s">
        <v>20</v>
      </c>
      <c r="K369">
        <v>617.69470000000001</v>
      </c>
      <c r="L369">
        <v>14706.208304381129</v>
      </c>
      <c r="M369">
        <v>24707.788</v>
      </c>
      <c r="N369">
        <v>0</v>
      </c>
      <c r="O369">
        <v>0</v>
      </c>
      <c r="P369">
        <v>0</v>
      </c>
    </row>
    <row r="370" spans="1:16" x14ac:dyDescent="0.3">
      <c r="A370" t="s">
        <v>390</v>
      </c>
      <c r="B370" t="s">
        <v>17</v>
      </c>
      <c r="D370">
        <v>3</v>
      </c>
      <c r="F370">
        <v>15956.94</v>
      </c>
      <c r="G370">
        <v>29.759429999999998</v>
      </c>
      <c r="H370" t="s">
        <v>22</v>
      </c>
      <c r="I370" t="s">
        <v>19</v>
      </c>
      <c r="J370" t="s">
        <v>20</v>
      </c>
      <c r="K370">
        <v>847.84700000000009</v>
      </c>
      <c r="L370">
        <v>20185.72377623546</v>
      </c>
      <c r="M370">
        <v>33913.880000000026</v>
      </c>
      <c r="N370">
        <v>0</v>
      </c>
      <c r="O370">
        <v>0</v>
      </c>
      <c r="P370">
        <v>0</v>
      </c>
    </row>
    <row r="371" spans="1:16" x14ac:dyDescent="0.3">
      <c r="A371" t="s">
        <v>391</v>
      </c>
      <c r="B371" t="s">
        <v>17</v>
      </c>
      <c r="D371">
        <v>3</v>
      </c>
      <c r="F371">
        <v>13813.585999999999</v>
      </c>
      <c r="G371">
        <v>28.695682999999999</v>
      </c>
      <c r="H371" t="s">
        <v>22</v>
      </c>
      <c r="I371" t="s">
        <v>19</v>
      </c>
      <c r="J371" t="s">
        <v>20</v>
      </c>
      <c r="K371">
        <v>740.67930000000001</v>
      </c>
      <c r="L371">
        <v>17634.252119280289</v>
      </c>
      <c r="M371">
        <v>29627.171999999995</v>
      </c>
      <c r="N371">
        <v>0</v>
      </c>
      <c r="O371">
        <v>0</v>
      </c>
      <c r="P371">
        <v>0</v>
      </c>
    </row>
    <row r="372" spans="1:16" x14ac:dyDescent="0.3">
      <c r="A372" t="s">
        <v>392</v>
      </c>
      <c r="B372" t="s">
        <v>17</v>
      </c>
      <c r="D372">
        <v>3</v>
      </c>
      <c r="F372">
        <v>26515.89</v>
      </c>
      <c r="G372">
        <v>34.999836000000002</v>
      </c>
      <c r="H372" t="s">
        <v>22</v>
      </c>
      <c r="I372" t="s">
        <v>19</v>
      </c>
      <c r="J372" t="s">
        <v>20</v>
      </c>
      <c r="K372">
        <v>1375.7945</v>
      </c>
      <c r="L372">
        <v>32755.211435393368</v>
      </c>
      <c r="M372">
        <v>55031.780000000057</v>
      </c>
      <c r="N372">
        <v>0</v>
      </c>
      <c r="O372">
        <v>0</v>
      </c>
      <c r="P372">
        <v>0</v>
      </c>
    </row>
    <row r="373" spans="1:16" x14ac:dyDescent="0.3">
      <c r="A373" t="s">
        <v>393</v>
      </c>
      <c r="B373" t="s">
        <v>17</v>
      </c>
      <c r="D373">
        <v>3</v>
      </c>
      <c r="F373">
        <v>4813.9336000000003</v>
      </c>
      <c r="G373">
        <v>24.229154999999999</v>
      </c>
      <c r="H373" t="s">
        <v>18</v>
      </c>
      <c r="I373" t="s">
        <v>19</v>
      </c>
      <c r="J373" t="s">
        <v>20</v>
      </c>
      <c r="K373">
        <v>290.69668000000001</v>
      </c>
      <c r="L373">
        <v>6920.9690960146208</v>
      </c>
      <c r="M373">
        <v>11627.867200000012</v>
      </c>
      <c r="N373">
        <v>0</v>
      </c>
      <c r="O373">
        <v>0</v>
      </c>
      <c r="P373">
        <v>0</v>
      </c>
    </row>
    <row r="374" spans="1:16" x14ac:dyDescent="0.3">
      <c r="A374" t="s">
        <v>394</v>
      </c>
      <c r="B374" t="s">
        <v>17</v>
      </c>
      <c r="D374">
        <v>3</v>
      </c>
      <c r="F374">
        <v>16146.641</v>
      </c>
      <c r="G374">
        <v>29.853579</v>
      </c>
      <c r="H374" t="s">
        <v>22</v>
      </c>
      <c r="I374" t="s">
        <v>19</v>
      </c>
      <c r="J374" t="s">
        <v>20</v>
      </c>
      <c r="K374">
        <v>857.33204999999998</v>
      </c>
      <c r="L374">
        <v>20411.545887186821</v>
      </c>
      <c r="M374">
        <v>34293.282000000021</v>
      </c>
      <c r="N374">
        <v>0</v>
      </c>
      <c r="O374">
        <v>0</v>
      </c>
      <c r="P374">
        <v>0</v>
      </c>
    </row>
    <row r="375" spans="1:16" x14ac:dyDescent="0.3">
      <c r="A375" t="s">
        <v>395</v>
      </c>
      <c r="B375" t="s">
        <v>17</v>
      </c>
      <c r="D375">
        <v>3</v>
      </c>
      <c r="F375">
        <v>19264.879000000001</v>
      </c>
      <c r="G375">
        <v>31.401160000000001</v>
      </c>
      <c r="H375" t="s">
        <v>22</v>
      </c>
      <c r="I375" t="s">
        <v>19</v>
      </c>
      <c r="J375" t="s">
        <v>20</v>
      </c>
      <c r="K375">
        <v>1013.24395</v>
      </c>
      <c r="L375">
        <v>24123.529944249061</v>
      </c>
      <c r="M375">
        <v>40529.758000000031</v>
      </c>
      <c r="N375">
        <v>0</v>
      </c>
      <c r="O375">
        <v>0</v>
      </c>
      <c r="P375">
        <v>0</v>
      </c>
    </row>
    <row r="376" spans="1:16" x14ac:dyDescent="0.3">
      <c r="A376" t="s">
        <v>396</v>
      </c>
      <c r="B376" t="s">
        <v>17</v>
      </c>
      <c r="D376">
        <v>3</v>
      </c>
      <c r="F376">
        <v>382784.1</v>
      </c>
      <c r="G376">
        <v>211.81575000000001</v>
      </c>
      <c r="H376" t="s">
        <v>18</v>
      </c>
      <c r="I376" t="s">
        <v>19</v>
      </c>
      <c r="J376" t="s">
        <v>20</v>
      </c>
      <c r="K376">
        <v>19189.204999999998</v>
      </c>
      <c r="L376">
        <v>456860.72087954101</v>
      </c>
      <c r="M376">
        <v>767568.1999999996</v>
      </c>
      <c r="N376">
        <v>0</v>
      </c>
      <c r="O376">
        <v>0</v>
      </c>
      <c r="P376">
        <v>0</v>
      </c>
    </row>
    <row r="377" spans="1:16" x14ac:dyDescent="0.3">
      <c r="A377" t="s">
        <v>397</v>
      </c>
      <c r="B377" t="s">
        <v>17</v>
      </c>
      <c r="D377">
        <v>3</v>
      </c>
      <c r="F377">
        <v>75011.87</v>
      </c>
      <c r="G377">
        <v>59.068390000000001</v>
      </c>
      <c r="H377" t="s">
        <v>18</v>
      </c>
      <c r="I377" t="s">
        <v>19</v>
      </c>
      <c r="J377" t="s">
        <v>20</v>
      </c>
      <c r="K377">
        <v>3800.5934999999999</v>
      </c>
      <c r="L377">
        <v>90485.347682725667</v>
      </c>
      <c r="M377">
        <v>152023.74</v>
      </c>
      <c r="N377">
        <v>0</v>
      </c>
      <c r="O377">
        <v>0</v>
      </c>
      <c r="P377">
        <v>0</v>
      </c>
    </row>
    <row r="378" spans="1:16" x14ac:dyDescent="0.3">
      <c r="A378" t="s">
        <v>398</v>
      </c>
      <c r="B378" t="s">
        <v>17</v>
      </c>
      <c r="D378">
        <v>3</v>
      </c>
      <c r="F378">
        <v>4713.4106000000002</v>
      </c>
      <c r="G378">
        <v>24.179265999999998</v>
      </c>
      <c r="H378" t="s">
        <v>18</v>
      </c>
      <c r="I378" t="s">
        <v>19</v>
      </c>
      <c r="J378" t="s">
        <v>20</v>
      </c>
      <c r="K378">
        <v>285.67052999999999</v>
      </c>
      <c r="L378">
        <v>6801.30543552172</v>
      </c>
      <c r="M378">
        <v>11426.821199999997</v>
      </c>
      <c r="N378">
        <v>0</v>
      </c>
      <c r="O378">
        <v>0</v>
      </c>
      <c r="P378">
        <v>0</v>
      </c>
    </row>
    <row r="379" spans="1:16" x14ac:dyDescent="0.3">
      <c r="A379" t="s">
        <v>399</v>
      </c>
      <c r="B379" t="s">
        <v>17</v>
      </c>
      <c r="D379">
        <v>3</v>
      </c>
      <c r="F379">
        <v>289430.94</v>
      </c>
      <c r="G379">
        <v>165.48456999999999</v>
      </c>
      <c r="H379" t="s">
        <v>18</v>
      </c>
      <c r="I379" t="s">
        <v>19</v>
      </c>
      <c r="J379" t="s">
        <v>20</v>
      </c>
      <c r="K379">
        <v>14521.547</v>
      </c>
      <c r="L379">
        <v>345732.11504625314</v>
      </c>
      <c r="M379">
        <v>580861.88000000035</v>
      </c>
      <c r="N379">
        <v>0</v>
      </c>
      <c r="O379">
        <v>0</v>
      </c>
      <c r="P379">
        <v>0</v>
      </c>
    </row>
    <row r="380" spans="1:16" x14ac:dyDescent="0.3">
      <c r="A380" t="s">
        <v>400</v>
      </c>
      <c r="B380" t="s">
        <v>17</v>
      </c>
      <c r="D380">
        <v>3</v>
      </c>
      <c r="F380">
        <v>54678.406000000003</v>
      </c>
      <c r="G380">
        <v>48.976889999999997</v>
      </c>
      <c r="H380" t="s">
        <v>22</v>
      </c>
      <c r="I380" t="s">
        <v>19</v>
      </c>
      <c r="J380" t="s">
        <v>20</v>
      </c>
      <c r="K380">
        <v>2783.9203000000002</v>
      </c>
      <c r="L380">
        <v>66280.173416730308</v>
      </c>
      <c r="M380">
        <v>111356.81199999996</v>
      </c>
      <c r="N380">
        <v>0</v>
      </c>
      <c r="O380">
        <v>0</v>
      </c>
      <c r="P380">
        <v>0</v>
      </c>
    </row>
    <row r="381" spans="1:16" x14ac:dyDescent="0.3">
      <c r="A381" t="s">
        <v>401</v>
      </c>
      <c r="B381" t="s">
        <v>17</v>
      </c>
      <c r="D381">
        <v>3</v>
      </c>
      <c r="F381">
        <v>15676.576999999999</v>
      </c>
      <c r="G381">
        <v>29.620284999999999</v>
      </c>
      <c r="H381" t="s">
        <v>22</v>
      </c>
      <c r="I381" t="s">
        <v>19</v>
      </c>
      <c r="J381" t="s">
        <v>20</v>
      </c>
      <c r="K381">
        <v>833.82884999999999</v>
      </c>
      <c r="L381">
        <v>19851.976645262723</v>
      </c>
      <c r="M381">
        <v>33353.154000000031</v>
      </c>
      <c r="N381">
        <v>0</v>
      </c>
      <c r="O381">
        <v>0</v>
      </c>
      <c r="P381">
        <v>0</v>
      </c>
    </row>
    <row r="382" spans="1:16" x14ac:dyDescent="0.3">
      <c r="A382" t="s">
        <v>402</v>
      </c>
      <c r="B382" t="s">
        <v>17</v>
      </c>
      <c r="D382">
        <v>3</v>
      </c>
      <c r="F382">
        <v>35832.870000000003</v>
      </c>
      <c r="G382">
        <v>39.623856000000004</v>
      </c>
      <c r="H382" t="s">
        <v>22</v>
      </c>
      <c r="I382" t="s">
        <v>19</v>
      </c>
      <c r="J382" t="s">
        <v>20</v>
      </c>
      <c r="K382">
        <v>1841.6435000000001</v>
      </c>
      <c r="L382">
        <v>43846.244647087842</v>
      </c>
      <c r="M382">
        <v>73665.739999999976</v>
      </c>
      <c r="N382">
        <v>0</v>
      </c>
      <c r="O382">
        <v>0</v>
      </c>
      <c r="P382">
        <v>0</v>
      </c>
    </row>
    <row r="383" spans="1:16" x14ac:dyDescent="0.3">
      <c r="A383" t="s">
        <v>403</v>
      </c>
      <c r="B383" t="s">
        <v>17</v>
      </c>
      <c r="D383">
        <v>3</v>
      </c>
      <c r="F383">
        <v>179596.2</v>
      </c>
      <c r="G383">
        <v>110.973595</v>
      </c>
      <c r="H383" t="s">
        <v>18</v>
      </c>
      <c r="I383" t="s">
        <v>19</v>
      </c>
      <c r="J383" t="s">
        <v>20</v>
      </c>
      <c r="K383">
        <v>9029.8100000000013</v>
      </c>
      <c r="L383">
        <v>214983.65909402125</v>
      </c>
      <c r="M383">
        <v>361192.39999999997</v>
      </c>
      <c r="N383">
        <v>0</v>
      </c>
      <c r="O383">
        <v>0</v>
      </c>
      <c r="P383">
        <v>0</v>
      </c>
    </row>
    <row r="384" spans="1:16" x14ac:dyDescent="0.3">
      <c r="A384" t="s">
        <v>404</v>
      </c>
      <c r="B384" t="s">
        <v>17</v>
      </c>
      <c r="D384">
        <v>3</v>
      </c>
      <c r="F384">
        <v>21705.333999999999</v>
      </c>
      <c r="G384">
        <v>32.612360000000002</v>
      </c>
      <c r="H384" t="s">
        <v>22</v>
      </c>
      <c r="I384" t="s">
        <v>19</v>
      </c>
      <c r="J384" t="s">
        <v>20</v>
      </c>
      <c r="K384">
        <v>1135.2666999999999</v>
      </c>
      <c r="L384">
        <v>27028.673827422117</v>
      </c>
      <c r="M384">
        <v>45410.667999999998</v>
      </c>
      <c r="N384">
        <v>0</v>
      </c>
      <c r="O384">
        <v>0</v>
      </c>
      <c r="P384">
        <v>0</v>
      </c>
    </row>
    <row r="385" spans="1:16" x14ac:dyDescent="0.3">
      <c r="A385" t="s">
        <v>405</v>
      </c>
      <c r="B385" t="s">
        <v>17</v>
      </c>
      <c r="D385">
        <v>3</v>
      </c>
      <c r="F385">
        <v>52298.12</v>
      </c>
      <c r="G385">
        <v>47.795555</v>
      </c>
      <c r="H385" t="s">
        <v>22</v>
      </c>
      <c r="I385" t="s">
        <v>19</v>
      </c>
      <c r="J385" t="s">
        <v>20</v>
      </c>
      <c r="K385">
        <v>2664.9060000000004</v>
      </c>
      <c r="L385">
        <v>63446.655358375421</v>
      </c>
      <c r="M385">
        <v>106596.24000000006</v>
      </c>
      <c r="N385">
        <v>0</v>
      </c>
      <c r="O385">
        <v>0</v>
      </c>
      <c r="P385">
        <v>0</v>
      </c>
    </row>
    <row r="386" spans="1:16" x14ac:dyDescent="0.3">
      <c r="A386" t="s">
        <v>406</v>
      </c>
      <c r="B386" t="s">
        <v>17</v>
      </c>
      <c r="D386">
        <v>3</v>
      </c>
      <c r="F386">
        <v>15904.164000000001</v>
      </c>
      <c r="G386">
        <v>29.733236000000002</v>
      </c>
      <c r="H386" t="s">
        <v>22</v>
      </c>
      <c r="I386" t="s">
        <v>19</v>
      </c>
      <c r="J386" t="s">
        <v>20</v>
      </c>
      <c r="K386">
        <v>845.20820000000003</v>
      </c>
      <c r="L386">
        <v>20122.898658141356</v>
      </c>
      <c r="M386">
        <v>33808.328000000023</v>
      </c>
      <c r="N386">
        <v>0</v>
      </c>
      <c r="O386">
        <v>0</v>
      </c>
      <c r="P386">
        <v>0</v>
      </c>
    </row>
    <row r="387" spans="1:16" x14ac:dyDescent="0.3">
      <c r="A387" t="s">
        <v>407</v>
      </c>
      <c r="B387" t="s">
        <v>17</v>
      </c>
      <c r="D387">
        <v>3</v>
      </c>
      <c r="F387">
        <v>80326.085999999996</v>
      </c>
      <c r="G387">
        <v>61.705832999999998</v>
      </c>
      <c r="H387" t="s">
        <v>18</v>
      </c>
      <c r="I387" t="s">
        <v>19</v>
      </c>
      <c r="J387" t="s">
        <v>20</v>
      </c>
      <c r="K387">
        <v>4066.3042999999998</v>
      </c>
      <c r="L387">
        <v>96811.447572402205</v>
      </c>
      <c r="M387">
        <v>162652.17199999999</v>
      </c>
      <c r="N387">
        <v>0</v>
      </c>
      <c r="O387">
        <v>0</v>
      </c>
      <c r="P387">
        <v>0</v>
      </c>
    </row>
    <row r="388" spans="1:16" x14ac:dyDescent="0.3">
      <c r="A388" t="s">
        <v>408</v>
      </c>
      <c r="B388" t="s">
        <v>17</v>
      </c>
      <c r="D388">
        <v>3</v>
      </c>
      <c r="F388">
        <v>183851.38</v>
      </c>
      <c r="G388">
        <v>113.08544000000001</v>
      </c>
      <c r="H388" t="s">
        <v>18</v>
      </c>
      <c r="I388" t="s">
        <v>19</v>
      </c>
      <c r="J388" t="s">
        <v>20</v>
      </c>
      <c r="K388">
        <v>9242.5690000000013</v>
      </c>
      <c r="L388">
        <v>220049.07113759528</v>
      </c>
      <c r="M388">
        <v>369702.76000000007</v>
      </c>
      <c r="N388">
        <v>0</v>
      </c>
      <c r="O388">
        <v>0</v>
      </c>
      <c r="P388">
        <v>0</v>
      </c>
    </row>
    <row r="389" spans="1:16" x14ac:dyDescent="0.3">
      <c r="A389" t="s">
        <v>409</v>
      </c>
      <c r="B389" t="s">
        <v>17</v>
      </c>
      <c r="D389">
        <v>3</v>
      </c>
      <c r="F389">
        <v>14784.9</v>
      </c>
      <c r="G389">
        <v>29.177745999999999</v>
      </c>
      <c r="H389" t="s">
        <v>22</v>
      </c>
      <c r="I389" t="s">
        <v>19</v>
      </c>
      <c r="J389" t="s">
        <v>20</v>
      </c>
      <c r="K389">
        <v>789.245</v>
      </c>
      <c r="L389">
        <v>18790.514752986037</v>
      </c>
      <c r="M389">
        <v>31569.799999999988</v>
      </c>
      <c r="N389">
        <v>0</v>
      </c>
      <c r="O389">
        <v>0</v>
      </c>
      <c r="P389">
        <v>0</v>
      </c>
    </row>
    <row r="390" spans="1:16" x14ac:dyDescent="0.3">
      <c r="A390" t="s">
        <v>410</v>
      </c>
      <c r="B390" t="s">
        <v>17</v>
      </c>
      <c r="D390">
        <v>3</v>
      </c>
      <c r="F390">
        <v>71714.320000000007</v>
      </c>
      <c r="G390">
        <v>57.431815999999998</v>
      </c>
      <c r="H390" t="s">
        <v>18</v>
      </c>
      <c r="I390" t="s">
        <v>19</v>
      </c>
      <c r="J390" t="s">
        <v>20</v>
      </c>
      <c r="K390">
        <v>3635.7160000000003</v>
      </c>
      <c r="L390">
        <v>86559.908692063138</v>
      </c>
      <c r="M390">
        <v>145428.64000000007</v>
      </c>
      <c r="N390">
        <v>0</v>
      </c>
      <c r="O390">
        <v>0</v>
      </c>
      <c r="P390">
        <v>0</v>
      </c>
    </row>
    <row r="391" spans="1:16" x14ac:dyDescent="0.3">
      <c r="A391" t="s">
        <v>411</v>
      </c>
      <c r="B391" t="s">
        <v>17</v>
      </c>
      <c r="D391">
        <v>3</v>
      </c>
      <c r="F391">
        <v>4755.143</v>
      </c>
      <c r="G391">
        <v>24.199978000000002</v>
      </c>
      <c r="H391" t="s">
        <v>18</v>
      </c>
      <c r="I391" t="s">
        <v>19</v>
      </c>
      <c r="J391" t="s">
        <v>20</v>
      </c>
      <c r="K391">
        <v>287.75715000000002</v>
      </c>
      <c r="L391">
        <v>6850.9841333834447</v>
      </c>
      <c r="M391">
        <v>11510.285999999998</v>
      </c>
      <c r="N391">
        <v>0</v>
      </c>
      <c r="O391">
        <v>0</v>
      </c>
      <c r="P391">
        <v>0</v>
      </c>
    </row>
    <row r="392" spans="1:16" x14ac:dyDescent="0.3">
      <c r="A392" t="s">
        <v>412</v>
      </c>
      <c r="B392" t="s">
        <v>17</v>
      </c>
      <c r="D392">
        <v>3</v>
      </c>
      <c r="F392">
        <v>14553.931</v>
      </c>
      <c r="G392">
        <v>29.063116000000001</v>
      </c>
      <c r="H392" t="s">
        <v>22</v>
      </c>
      <c r="I392" t="s">
        <v>19</v>
      </c>
      <c r="J392" t="s">
        <v>20</v>
      </c>
      <c r="K392">
        <v>777.69655000000012</v>
      </c>
      <c r="L392">
        <v>18515.566770928348</v>
      </c>
      <c r="M392">
        <v>31107.862000000019</v>
      </c>
      <c r="N392">
        <v>0</v>
      </c>
      <c r="O392">
        <v>0</v>
      </c>
      <c r="P392">
        <v>0</v>
      </c>
    </row>
    <row r="393" spans="1:16" x14ac:dyDescent="0.3">
      <c r="A393" t="s">
        <v>413</v>
      </c>
      <c r="B393" t="s">
        <v>17</v>
      </c>
      <c r="D393">
        <v>3</v>
      </c>
      <c r="F393">
        <v>24896.313999999998</v>
      </c>
      <c r="G393">
        <v>34.196040000000004</v>
      </c>
      <c r="H393" t="s">
        <v>22</v>
      </c>
      <c r="I393" t="s">
        <v>19</v>
      </c>
      <c r="J393" t="s">
        <v>20</v>
      </c>
      <c r="K393">
        <v>1294.8157000000001</v>
      </c>
      <c r="L393">
        <v>30827.250743746168</v>
      </c>
      <c r="M393">
        <v>51792.627999999975</v>
      </c>
      <c r="N393">
        <v>0</v>
      </c>
      <c r="O393">
        <v>0</v>
      </c>
      <c r="P393">
        <v>0</v>
      </c>
    </row>
    <row r="394" spans="1:16" x14ac:dyDescent="0.3">
      <c r="A394" t="s">
        <v>414</v>
      </c>
      <c r="B394" t="s">
        <v>17</v>
      </c>
      <c r="D394">
        <v>3</v>
      </c>
      <c r="F394">
        <v>19358.07</v>
      </c>
      <c r="G394">
        <v>31.447410000000001</v>
      </c>
      <c r="H394" t="s">
        <v>22</v>
      </c>
      <c r="I394" t="s">
        <v>19</v>
      </c>
      <c r="J394" t="s">
        <v>20</v>
      </c>
      <c r="K394">
        <v>1017.9035</v>
      </c>
      <c r="L394">
        <v>24234.465513074043</v>
      </c>
      <c r="M394">
        <v>40716.140000000007</v>
      </c>
      <c r="N394">
        <v>0</v>
      </c>
      <c r="O394">
        <v>0</v>
      </c>
      <c r="P394">
        <v>0</v>
      </c>
    </row>
    <row r="395" spans="1:16" x14ac:dyDescent="0.3">
      <c r="A395" t="s">
        <v>415</v>
      </c>
      <c r="B395" t="s">
        <v>17</v>
      </c>
      <c r="D395">
        <v>3</v>
      </c>
      <c r="F395">
        <v>4663.3490000000002</v>
      </c>
      <c r="G395">
        <v>24.154419999999998</v>
      </c>
      <c r="H395" t="s">
        <v>18</v>
      </c>
      <c r="I395" t="s">
        <v>19</v>
      </c>
      <c r="J395" t="s">
        <v>20</v>
      </c>
      <c r="K395">
        <v>283.16745000000003</v>
      </c>
      <c r="L395">
        <v>6741.7115683855282</v>
      </c>
      <c r="M395">
        <v>11326.698000000008</v>
      </c>
      <c r="N395">
        <v>0</v>
      </c>
      <c r="O395">
        <v>0</v>
      </c>
      <c r="P395">
        <v>0</v>
      </c>
    </row>
    <row r="396" spans="1:16" x14ac:dyDescent="0.3">
      <c r="A396" t="s">
        <v>416</v>
      </c>
      <c r="B396" t="s">
        <v>17</v>
      </c>
      <c r="D396">
        <v>3</v>
      </c>
      <c r="F396">
        <v>44659.355000000003</v>
      </c>
      <c r="G396">
        <v>44.004440000000002</v>
      </c>
      <c r="H396" t="s">
        <v>22</v>
      </c>
      <c r="I396" t="s">
        <v>19</v>
      </c>
      <c r="J396" t="s">
        <v>20</v>
      </c>
      <c r="K396">
        <v>2282.9677500000003</v>
      </c>
      <c r="L396">
        <v>54353.387334688654</v>
      </c>
      <c r="M396">
        <v>91318.71</v>
      </c>
      <c r="N396">
        <v>0</v>
      </c>
      <c r="O396">
        <v>0</v>
      </c>
      <c r="P396">
        <v>0</v>
      </c>
    </row>
    <row r="397" spans="1:16" x14ac:dyDescent="0.3">
      <c r="A397" t="s">
        <v>417</v>
      </c>
      <c r="B397" t="s">
        <v>17</v>
      </c>
      <c r="D397">
        <v>3</v>
      </c>
      <c r="F397">
        <v>25022.393</v>
      </c>
      <c r="G397">
        <v>34.258614000000001</v>
      </c>
      <c r="H397" t="s">
        <v>22</v>
      </c>
      <c r="I397" t="s">
        <v>19</v>
      </c>
      <c r="J397" t="s">
        <v>20</v>
      </c>
      <c r="K397">
        <v>1301.1196500000001</v>
      </c>
      <c r="L397">
        <v>30977.336541536577</v>
      </c>
      <c r="M397">
        <v>52044.786000000015</v>
      </c>
      <c r="N397">
        <v>0</v>
      </c>
      <c r="O397">
        <v>0</v>
      </c>
      <c r="P397">
        <v>0</v>
      </c>
    </row>
    <row r="398" spans="1:16" x14ac:dyDescent="0.3">
      <c r="A398" t="s">
        <v>418</v>
      </c>
      <c r="B398" t="s">
        <v>17</v>
      </c>
      <c r="D398">
        <v>3</v>
      </c>
      <c r="F398">
        <v>26538.421999999999</v>
      </c>
      <c r="G398">
        <v>35.011020000000002</v>
      </c>
      <c r="H398" t="s">
        <v>22</v>
      </c>
      <c r="I398" t="s">
        <v>19</v>
      </c>
      <c r="J398" t="s">
        <v>20</v>
      </c>
      <c r="K398">
        <v>1376.9211</v>
      </c>
      <c r="L398">
        <v>32782.033770562703</v>
      </c>
      <c r="M398">
        <v>55076.84399999999</v>
      </c>
      <c r="N398">
        <v>0</v>
      </c>
      <c r="O398">
        <v>0</v>
      </c>
      <c r="P398">
        <v>0</v>
      </c>
    </row>
    <row r="399" spans="1:16" x14ac:dyDescent="0.3">
      <c r="A399" t="s">
        <v>419</v>
      </c>
      <c r="B399" t="s">
        <v>17</v>
      </c>
      <c r="D399">
        <v>3</v>
      </c>
      <c r="F399">
        <v>20216.978999999999</v>
      </c>
      <c r="G399">
        <v>31.873685999999999</v>
      </c>
      <c r="H399" t="s">
        <v>22</v>
      </c>
      <c r="I399" t="s">
        <v>19</v>
      </c>
      <c r="J399" t="s">
        <v>20</v>
      </c>
      <c r="K399">
        <v>1060.8489500000001</v>
      </c>
      <c r="L399">
        <v>25256.920025676125</v>
      </c>
      <c r="M399">
        <v>42433.957999999991</v>
      </c>
      <c r="N399">
        <v>0</v>
      </c>
      <c r="O399">
        <v>0</v>
      </c>
      <c r="P399">
        <v>0</v>
      </c>
    </row>
    <row r="400" spans="1:16" x14ac:dyDescent="0.3">
      <c r="A400" t="s">
        <v>420</v>
      </c>
      <c r="B400" t="s">
        <v>17</v>
      </c>
      <c r="D400">
        <v>3</v>
      </c>
      <c r="F400">
        <v>15585.787</v>
      </c>
      <c r="G400">
        <v>29.575226000000001</v>
      </c>
      <c r="H400" t="s">
        <v>22</v>
      </c>
      <c r="I400" t="s">
        <v>19</v>
      </c>
      <c r="J400" t="s">
        <v>20</v>
      </c>
      <c r="K400">
        <v>829.28935000000001</v>
      </c>
      <c r="L400">
        <v>19743.899252664505</v>
      </c>
      <c r="M400">
        <v>33171.573999999979</v>
      </c>
      <c r="N400">
        <v>0</v>
      </c>
      <c r="O400">
        <v>0</v>
      </c>
      <c r="P400">
        <v>0</v>
      </c>
    </row>
    <row r="401" spans="1:16" x14ac:dyDescent="0.3">
      <c r="A401" t="s">
        <v>421</v>
      </c>
      <c r="B401" t="s">
        <v>17</v>
      </c>
      <c r="D401">
        <v>3</v>
      </c>
      <c r="F401">
        <v>31048.18</v>
      </c>
      <c r="G401">
        <v>37.249209999999998</v>
      </c>
      <c r="H401" t="s">
        <v>22</v>
      </c>
      <c r="I401" t="s">
        <v>19</v>
      </c>
      <c r="J401" t="s">
        <v>20</v>
      </c>
      <c r="K401">
        <v>1602.4090000000001</v>
      </c>
      <c r="L401">
        <v>38150.498203748655</v>
      </c>
      <c r="M401">
        <v>64096.359999999993</v>
      </c>
      <c r="N401">
        <v>0</v>
      </c>
      <c r="O401">
        <v>0</v>
      </c>
      <c r="P401">
        <v>0</v>
      </c>
    </row>
    <row r="402" spans="1:16" x14ac:dyDescent="0.3">
      <c r="A402" t="s">
        <v>422</v>
      </c>
      <c r="B402" t="s">
        <v>17</v>
      </c>
      <c r="D402">
        <v>3</v>
      </c>
      <c r="F402">
        <v>15687.348</v>
      </c>
      <c r="G402">
        <v>29.625630999999998</v>
      </c>
      <c r="H402" t="s">
        <v>22</v>
      </c>
      <c r="I402" t="s">
        <v>19</v>
      </c>
      <c r="J402" t="s">
        <v>20</v>
      </c>
      <c r="K402">
        <v>834.36740000000009</v>
      </c>
      <c r="L402">
        <v>19864.798559522838</v>
      </c>
      <c r="M402">
        <v>33374.695999999982</v>
      </c>
      <c r="N402">
        <v>0</v>
      </c>
      <c r="O402">
        <v>0</v>
      </c>
      <c r="P402">
        <v>0</v>
      </c>
    </row>
    <row r="403" spans="1:16" x14ac:dyDescent="0.3">
      <c r="A403" t="s">
        <v>423</v>
      </c>
      <c r="B403" t="s">
        <v>17</v>
      </c>
      <c r="D403">
        <v>3</v>
      </c>
      <c r="F403">
        <v>28083.201000000001</v>
      </c>
      <c r="G403">
        <v>35.777695000000001</v>
      </c>
      <c r="H403" t="s">
        <v>22</v>
      </c>
      <c r="I403" t="s">
        <v>19</v>
      </c>
      <c r="J403" t="s">
        <v>20</v>
      </c>
      <c r="K403">
        <v>1454.1600500000002</v>
      </c>
      <c r="L403">
        <v>34620.955308843149</v>
      </c>
      <c r="M403">
        <v>58166.401999999965</v>
      </c>
      <c r="N403">
        <v>0</v>
      </c>
      <c r="O403">
        <v>0</v>
      </c>
      <c r="P403">
        <v>0</v>
      </c>
    </row>
    <row r="404" spans="1:16" x14ac:dyDescent="0.3">
      <c r="A404" t="s">
        <v>424</v>
      </c>
      <c r="B404" t="s">
        <v>17</v>
      </c>
      <c r="D404">
        <v>3</v>
      </c>
      <c r="F404">
        <v>14695.195</v>
      </c>
      <c r="G404">
        <v>29.133223999999998</v>
      </c>
      <c r="H404" t="s">
        <v>22</v>
      </c>
      <c r="I404" t="s">
        <v>19</v>
      </c>
      <c r="J404" t="s">
        <v>20</v>
      </c>
      <c r="K404">
        <v>784.75975000000005</v>
      </c>
      <c r="L404">
        <v>18683.728956058803</v>
      </c>
      <c r="M404">
        <v>31390.390000000014</v>
      </c>
      <c r="N404">
        <v>0</v>
      </c>
      <c r="O404">
        <v>0</v>
      </c>
      <c r="P404">
        <v>0</v>
      </c>
    </row>
    <row r="405" spans="1:16" x14ac:dyDescent="0.3">
      <c r="A405" t="s">
        <v>425</v>
      </c>
      <c r="B405" t="s">
        <v>17</v>
      </c>
      <c r="D405">
        <v>3</v>
      </c>
      <c r="F405">
        <v>4631.3437999999996</v>
      </c>
      <c r="G405">
        <v>24.138535999999998</v>
      </c>
      <c r="H405" t="s">
        <v>18</v>
      </c>
      <c r="I405" t="s">
        <v>19</v>
      </c>
      <c r="J405" t="s">
        <v>20</v>
      </c>
      <c r="K405">
        <v>281.56718999999998</v>
      </c>
      <c r="L405">
        <v>6703.6122340361007</v>
      </c>
      <c r="M405">
        <v>11262.687599999992</v>
      </c>
      <c r="N405">
        <v>0</v>
      </c>
      <c r="O405">
        <v>0</v>
      </c>
      <c r="P405">
        <v>0</v>
      </c>
    </row>
    <row r="406" spans="1:16" x14ac:dyDescent="0.3">
      <c r="A406" t="s">
        <v>426</v>
      </c>
      <c r="B406" t="s">
        <v>17</v>
      </c>
      <c r="D406">
        <v>3</v>
      </c>
      <c r="F406">
        <v>17197.478999999999</v>
      </c>
      <c r="G406">
        <v>30.375108999999998</v>
      </c>
      <c r="H406" t="s">
        <v>22</v>
      </c>
      <c r="I406" t="s">
        <v>19</v>
      </c>
      <c r="J406" t="s">
        <v>20</v>
      </c>
      <c r="K406">
        <v>909.87395000000004</v>
      </c>
      <c r="L406">
        <v>21662.474745906125</v>
      </c>
      <c r="M406">
        <v>36394.958000000013</v>
      </c>
      <c r="N406">
        <v>0</v>
      </c>
      <c r="O406">
        <v>0</v>
      </c>
      <c r="P406">
        <v>0</v>
      </c>
    </row>
    <row r="407" spans="1:16" x14ac:dyDescent="0.3">
      <c r="A407" t="s">
        <v>427</v>
      </c>
      <c r="B407" t="s">
        <v>17</v>
      </c>
      <c r="D407">
        <v>3</v>
      </c>
      <c r="F407">
        <v>192672.52</v>
      </c>
      <c r="G407">
        <v>117.46337</v>
      </c>
      <c r="H407" t="s">
        <v>18</v>
      </c>
      <c r="I407" t="s">
        <v>19</v>
      </c>
      <c r="J407" t="s">
        <v>20</v>
      </c>
      <c r="K407">
        <v>9683.6260000000002</v>
      </c>
      <c r="L407">
        <v>230549.85107970171</v>
      </c>
      <c r="M407">
        <v>387345.03999999975</v>
      </c>
      <c r="N407">
        <v>0</v>
      </c>
      <c r="O407">
        <v>0</v>
      </c>
      <c r="P407">
        <v>0</v>
      </c>
    </row>
    <row r="408" spans="1:16" x14ac:dyDescent="0.3">
      <c r="A408" t="s">
        <v>428</v>
      </c>
      <c r="B408" t="s">
        <v>17</v>
      </c>
      <c r="D408">
        <v>3</v>
      </c>
      <c r="F408">
        <v>130102.99</v>
      </c>
      <c r="G408">
        <v>86.410120000000006</v>
      </c>
      <c r="H408" t="s">
        <v>18</v>
      </c>
      <c r="I408" t="s">
        <v>19</v>
      </c>
      <c r="J408" t="s">
        <v>20</v>
      </c>
      <c r="K408">
        <v>6555.1495000000004</v>
      </c>
      <c r="L408">
        <v>156066.40952781332</v>
      </c>
      <c r="M408">
        <v>262205.98000000004</v>
      </c>
      <c r="N408">
        <v>0</v>
      </c>
      <c r="O408">
        <v>0</v>
      </c>
      <c r="P408">
        <v>0</v>
      </c>
    </row>
    <row r="409" spans="1:16" x14ac:dyDescent="0.3">
      <c r="A409" t="s">
        <v>429</v>
      </c>
      <c r="B409" t="s">
        <v>17</v>
      </c>
      <c r="D409">
        <v>3</v>
      </c>
      <c r="F409">
        <v>18215.84</v>
      </c>
      <c r="G409">
        <v>30.880521999999999</v>
      </c>
      <c r="H409" t="s">
        <v>22</v>
      </c>
      <c r="I409" t="s">
        <v>19</v>
      </c>
      <c r="J409" t="s">
        <v>20</v>
      </c>
      <c r="K409">
        <v>960.79200000000003</v>
      </c>
      <c r="L409">
        <v>22874.742634480997</v>
      </c>
      <c r="M409">
        <v>38431.680000000022</v>
      </c>
      <c r="N409">
        <v>0</v>
      </c>
      <c r="O409">
        <v>0</v>
      </c>
      <c r="P409">
        <v>0</v>
      </c>
    </row>
    <row r="410" spans="1:16" x14ac:dyDescent="0.3">
      <c r="A410" t="s">
        <v>430</v>
      </c>
      <c r="B410" t="s">
        <v>17</v>
      </c>
      <c r="D410">
        <v>3</v>
      </c>
      <c r="F410">
        <v>16725.633000000002</v>
      </c>
      <c r="G410">
        <v>30.140931999999999</v>
      </c>
      <c r="H410" t="s">
        <v>22</v>
      </c>
      <c r="I410" t="s">
        <v>19</v>
      </c>
      <c r="J410" t="s">
        <v>20</v>
      </c>
      <c r="K410">
        <v>886.28165000000013</v>
      </c>
      <c r="L410">
        <v>21100.784192013645</v>
      </c>
      <c r="M410">
        <v>35451.266000000011</v>
      </c>
      <c r="N410">
        <v>0</v>
      </c>
      <c r="O410">
        <v>0</v>
      </c>
      <c r="P410">
        <v>0</v>
      </c>
    </row>
    <row r="411" spans="1:16" x14ac:dyDescent="0.3">
      <c r="A411" t="s">
        <v>431</v>
      </c>
      <c r="B411" t="s">
        <v>17</v>
      </c>
      <c r="D411">
        <v>3</v>
      </c>
      <c r="F411">
        <v>134541.20000000001</v>
      </c>
      <c r="G411">
        <v>88.612799999999993</v>
      </c>
      <c r="H411" t="s">
        <v>18</v>
      </c>
      <c r="I411" t="s">
        <v>19</v>
      </c>
      <c r="J411" t="s">
        <v>20</v>
      </c>
      <c r="K411">
        <v>6777.0600000000013</v>
      </c>
      <c r="L411">
        <v>161349.70245218094</v>
      </c>
      <c r="M411">
        <v>271082.39999999997</v>
      </c>
      <c r="N411">
        <v>0</v>
      </c>
      <c r="O411">
        <v>0</v>
      </c>
      <c r="P411">
        <v>0</v>
      </c>
    </row>
    <row r="412" spans="1:16" x14ac:dyDescent="0.3">
      <c r="A412" t="s">
        <v>432</v>
      </c>
      <c r="B412" t="s">
        <v>17</v>
      </c>
      <c r="D412">
        <v>3</v>
      </c>
      <c r="F412">
        <v>15422.879000000001</v>
      </c>
      <c r="G412">
        <v>29.494375000000002</v>
      </c>
      <c r="H412" t="s">
        <v>22</v>
      </c>
      <c r="I412" t="s">
        <v>19</v>
      </c>
      <c r="J412" t="s">
        <v>20</v>
      </c>
      <c r="K412">
        <v>821.14395000000013</v>
      </c>
      <c r="L412">
        <v>19549.971817116646</v>
      </c>
      <c r="M412">
        <v>32845.758000000023</v>
      </c>
      <c r="N412">
        <v>0</v>
      </c>
      <c r="O412">
        <v>0</v>
      </c>
      <c r="P412">
        <v>0</v>
      </c>
    </row>
    <row r="413" spans="1:16" x14ac:dyDescent="0.3">
      <c r="A413" t="s">
        <v>433</v>
      </c>
      <c r="B413" t="s">
        <v>17</v>
      </c>
      <c r="D413">
        <v>3</v>
      </c>
      <c r="F413">
        <v>4675.3370000000004</v>
      </c>
      <c r="G413">
        <v>24.16037</v>
      </c>
      <c r="H413" t="s">
        <v>18</v>
      </c>
      <c r="I413" t="s">
        <v>19</v>
      </c>
      <c r="J413" t="s">
        <v>20</v>
      </c>
      <c r="K413">
        <v>283.76685000000003</v>
      </c>
      <c r="L413">
        <v>6755.9822125365063</v>
      </c>
      <c r="M413">
        <v>11350.674000000001</v>
      </c>
      <c r="N413">
        <v>0</v>
      </c>
      <c r="O413">
        <v>0</v>
      </c>
      <c r="P413">
        <v>0</v>
      </c>
    </row>
    <row r="414" spans="1:16" x14ac:dyDescent="0.3">
      <c r="A414" t="s">
        <v>434</v>
      </c>
      <c r="B414" t="s">
        <v>17</v>
      </c>
      <c r="D414">
        <v>3</v>
      </c>
      <c r="F414">
        <v>39799.508000000002</v>
      </c>
      <c r="G414">
        <v>41.592495</v>
      </c>
      <c r="H414" t="s">
        <v>22</v>
      </c>
      <c r="I414" t="s">
        <v>19</v>
      </c>
      <c r="J414" t="s">
        <v>20</v>
      </c>
      <c r="K414">
        <v>2039.9754000000003</v>
      </c>
      <c r="L414">
        <v>48568.17319011029</v>
      </c>
      <c r="M414">
        <v>81599.016000000003</v>
      </c>
      <c r="N414">
        <v>0</v>
      </c>
      <c r="O414">
        <v>0</v>
      </c>
      <c r="P414">
        <v>0</v>
      </c>
    </row>
    <row r="415" spans="1:16" x14ac:dyDescent="0.3">
      <c r="A415" t="s">
        <v>435</v>
      </c>
      <c r="B415" t="s">
        <v>17</v>
      </c>
      <c r="D415">
        <v>3</v>
      </c>
      <c r="F415">
        <v>55253.402000000002</v>
      </c>
      <c r="G415">
        <v>49.262264000000002</v>
      </c>
      <c r="H415" t="s">
        <v>22</v>
      </c>
      <c r="I415" t="s">
        <v>19</v>
      </c>
      <c r="J415" t="s">
        <v>20</v>
      </c>
      <c r="K415">
        <v>2812.6701000000003</v>
      </c>
      <c r="L415">
        <v>66964.654840173447</v>
      </c>
      <c r="M415">
        <v>112506.80400000008</v>
      </c>
      <c r="N415">
        <v>0</v>
      </c>
      <c r="O415">
        <v>0</v>
      </c>
      <c r="P415">
        <v>0</v>
      </c>
    </row>
    <row r="416" spans="1:16" x14ac:dyDescent="0.3">
      <c r="A416" t="s">
        <v>436</v>
      </c>
      <c r="B416" t="s">
        <v>17</v>
      </c>
      <c r="D416">
        <v>3</v>
      </c>
      <c r="F416">
        <v>21115.572</v>
      </c>
      <c r="G416">
        <v>32.319659999999999</v>
      </c>
      <c r="H416" t="s">
        <v>22</v>
      </c>
      <c r="I416" t="s">
        <v>19</v>
      </c>
      <c r="J416" t="s">
        <v>20</v>
      </c>
      <c r="K416">
        <v>1105.7786000000001</v>
      </c>
      <c r="L416">
        <v>26326.614798745944</v>
      </c>
      <c r="M416">
        <v>44231.143999999993</v>
      </c>
      <c r="N416">
        <v>0</v>
      </c>
      <c r="O416">
        <v>0</v>
      </c>
      <c r="P416">
        <v>0</v>
      </c>
    </row>
    <row r="417" spans="1:16" x14ac:dyDescent="0.3">
      <c r="A417" t="s">
        <v>437</v>
      </c>
      <c r="B417" t="s">
        <v>17</v>
      </c>
      <c r="D417">
        <v>3</v>
      </c>
      <c r="F417">
        <v>21112.491999999998</v>
      </c>
      <c r="G417">
        <v>32.318129999999996</v>
      </c>
      <c r="H417" t="s">
        <v>22</v>
      </c>
      <c r="I417" t="s">
        <v>19</v>
      </c>
      <c r="J417" t="s">
        <v>20</v>
      </c>
      <c r="K417">
        <v>1105.6245999999999</v>
      </c>
      <c r="L417">
        <v>26322.94833361539</v>
      </c>
      <c r="M417">
        <v>44224.984000000011</v>
      </c>
      <c r="N417">
        <v>0</v>
      </c>
      <c r="O417">
        <v>0</v>
      </c>
      <c r="P417">
        <v>0</v>
      </c>
    </row>
    <row r="418" spans="1:16" x14ac:dyDescent="0.3">
      <c r="A418" t="s">
        <v>438</v>
      </c>
      <c r="B418" t="s">
        <v>17</v>
      </c>
      <c r="D418">
        <v>3</v>
      </c>
      <c r="F418">
        <v>30687.853999999999</v>
      </c>
      <c r="G418">
        <v>37.07038</v>
      </c>
      <c r="H418" t="s">
        <v>22</v>
      </c>
      <c r="I418" t="s">
        <v>19</v>
      </c>
      <c r="J418" t="s">
        <v>20</v>
      </c>
      <c r="K418">
        <v>1584.3927000000001</v>
      </c>
      <c r="L418">
        <v>37721.562257440171</v>
      </c>
      <c r="M418">
        <v>63375.707999999941</v>
      </c>
      <c r="N418">
        <v>0</v>
      </c>
      <c r="O418">
        <v>0</v>
      </c>
      <c r="P418">
        <v>0</v>
      </c>
    </row>
    <row r="419" spans="1:16" x14ac:dyDescent="0.3">
      <c r="A419" t="s">
        <v>439</v>
      </c>
      <c r="B419" t="s">
        <v>17</v>
      </c>
      <c r="D419">
        <v>3</v>
      </c>
      <c r="F419">
        <v>18232.888999999999</v>
      </c>
      <c r="G419">
        <v>30.888983</v>
      </c>
      <c r="H419" t="s">
        <v>22</v>
      </c>
      <c r="I419" t="s">
        <v>19</v>
      </c>
      <c r="J419" t="s">
        <v>20</v>
      </c>
      <c r="K419">
        <v>961.64445000000001</v>
      </c>
      <c r="L419">
        <v>22895.037947471501</v>
      </c>
      <c r="M419">
        <v>38465.777999999998</v>
      </c>
      <c r="N419">
        <v>0</v>
      </c>
      <c r="O419">
        <v>0</v>
      </c>
      <c r="P419">
        <v>0</v>
      </c>
    </row>
    <row r="420" spans="1:16" x14ac:dyDescent="0.3">
      <c r="A420" t="s">
        <v>440</v>
      </c>
      <c r="B420" t="s">
        <v>17</v>
      </c>
      <c r="D420">
        <v>3</v>
      </c>
      <c r="F420">
        <v>205473.03</v>
      </c>
      <c r="G420">
        <v>123.81627</v>
      </c>
      <c r="H420" t="s">
        <v>18</v>
      </c>
      <c r="I420" t="s">
        <v>19</v>
      </c>
      <c r="J420" t="s">
        <v>20</v>
      </c>
      <c r="K420">
        <v>10323.6515</v>
      </c>
      <c r="L420">
        <v>245787.71587458454</v>
      </c>
      <c r="M420">
        <v>412946.05999999982</v>
      </c>
      <c r="N420">
        <v>0</v>
      </c>
      <c r="O420">
        <v>0</v>
      </c>
      <c r="P420">
        <v>0</v>
      </c>
    </row>
    <row r="421" spans="1:16" x14ac:dyDescent="0.3">
      <c r="A421" t="s">
        <v>441</v>
      </c>
      <c r="B421" t="s">
        <v>17</v>
      </c>
      <c r="D421">
        <v>3</v>
      </c>
      <c r="F421">
        <v>49415.21</v>
      </c>
      <c r="G421">
        <v>46.36477</v>
      </c>
      <c r="H421" t="s">
        <v>18</v>
      </c>
      <c r="I421" t="s">
        <v>19</v>
      </c>
      <c r="J421" t="s">
        <v>20</v>
      </c>
      <c r="K421">
        <v>2520.7605000000003</v>
      </c>
      <c r="L421">
        <v>60014.808283859209</v>
      </c>
      <c r="M421">
        <v>100830.42000000011</v>
      </c>
      <c r="N421">
        <v>0</v>
      </c>
      <c r="O421">
        <v>0</v>
      </c>
      <c r="P421">
        <v>0</v>
      </c>
    </row>
    <row r="422" spans="1:16" x14ac:dyDescent="0.3">
      <c r="A422" t="s">
        <v>442</v>
      </c>
      <c r="B422" t="s">
        <v>17</v>
      </c>
      <c r="D422">
        <v>3</v>
      </c>
      <c r="F422">
        <v>41630.94</v>
      </c>
      <c r="G422">
        <v>42.501440000000002</v>
      </c>
      <c r="H422" t="s">
        <v>22</v>
      </c>
      <c r="I422" t="s">
        <v>19</v>
      </c>
      <c r="J422" t="s">
        <v>20</v>
      </c>
      <c r="K422">
        <v>2131.547</v>
      </c>
      <c r="L422">
        <v>50748.329543022926</v>
      </c>
      <c r="M422">
        <v>85261.880000000034</v>
      </c>
      <c r="N422">
        <v>0</v>
      </c>
      <c r="O422">
        <v>0</v>
      </c>
      <c r="P422">
        <v>0</v>
      </c>
    </row>
    <row r="423" spans="1:16" x14ac:dyDescent="0.3">
      <c r="A423" t="s">
        <v>443</v>
      </c>
      <c r="B423" t="s">
        <v>17</v>
      </c>
      <c r="D423">
        <v>3</v>
      </c>
      <c r="F423">
        <v>15667.748</v>
      </c>
      <c r="G423">
        <v>29.615904</v>
      </c>
      <c r="H423" t="s">
        <v>22</v>
      </c>
      <c r="I423" t="s">
        <v>19</v>
      </c>
      <c r="J423" t="s">
        <v>20</v>
      </c>
      <c r="K423">
        <v>833.38740000000007</v>
      </c>
      <c r="L423">
        <v>19841.466508692069</v>
      </c>
      <c r="M423">
        <v>33335.495999999992</v>
      </c>
      <c r="N423">
        <v>0</v>
      </c>
      <c r="O423">
        <v>0</v>
      </c>
      <c r="P423">
        <v>0</v>
      </c>
    </row>
    <row r="424" spans="1:16" x14ac:dyDescent="0.3">
      <c r="A424" t="s">
        <v>444</v>
      </c>
      <c r="B424" t="s">
        <v>17</v>
      </c>
      <c r="D424">
        <v>3</v>
      </c>
      <c r="F424">
        <v>147182.81</v>
      </c>
      <c r="G424">
        <v>94.886825999999999</v>
      </c>
      <c r="H424" t="s">
        <v>18</v>
      </c>
      <c r="I424" t="s">
        <v>19</v>
      </c>
      <c r="J424" t="s">
        <v>20</v>
      </c>
      <c r="K424">
        <v>7409.1405000000004</v>
      </c>
      <c r="L424">
        <v>176398.41097782861</v>
      </c>
      <c r="M424">
        <v>296365.62</v>
      </c>
      <c r="N424">
        <v>0</v>
      </c>
      <c r="O424">
        <v>0</v>
      </c>
      <c r="P424">
        <v>0</v>
      </c>
    </row>
    <row r="425" spans="1:16" x14ac:dyDescent="0.3">
      <c r="A425" t="s">
        <v>445</v>
      </c>
      <c r="B425" t="s">
        <v>17</v>
      </c>
      <c r="D425">
        <v>3</v>
      </c>
      <c r="F425">
        <v>71014.05</v>
      </c>
      <c r="G425">
        <v>57.084269999999997</v>
      </c>
      <c r="H425" t="s">
        <v>18</v>
      </c>
      <c r="I425" t="s">
        <v>19</v>
      </c>
      <c r="J425" t="s">
        <v>20</v>
      </c>
      <c r="K425">
        <v>3600.7025000000003</v>
      </c>
      <c r="L425">
        <v>85726.29975148871</v>
      </c>
      <c r="M425">
        <v>144028.10000000003</v>
      </c>
      <c r="N425">
        <v>0</v>
      </c>
      <c r="O425">
        <v>0</v>
      </c>
      <c r="P425">
        <v>0</v>
      </c>
    </row>
    <row r="426" spans="1:16" x14ac:dyDescent="0.3">
      <c r="A426" t="s">
        <v>446</v>
      </c>
      <c r="B426" t="s">
        <v>17</v>
      </c>
      <c r="D426">
        <v>3</v>
      </c>
      <c r="F426">
        <v>15460.166999999999</v>
      </c>
      <c r="G426">
        <v>29.512879999999999</v>
      </c>
      <c r="H426" t="s">
        <v>22</v>
      </c>
      <c r="I426" t="s">
        <v>19</v>
      </c>
      <c r="J426" t="s">
        <v>20</v>
      </c>
      <c r="K426">
        <v>823.00835000000006</v>
      </c>
      <c r="L426">
        <v>19594.359853411428</v>
      </c>
      <c r="M426">
        <v>32920.334000000003</v>
      </c>
      <c r="N426">
        <v>0</v>
      </c>
      <c r="O426">
        <v>0</v>
      </c>
      <c r="P426">
        <v>0</v>
      </c>
    </row>
    <row r="427" spans="1:16" x14ac:dyDescent="0.3">
      <c r="A427" t="s">
        <v>447</v>
      </c>
      <c r="B427" t="s">
        <v>17</v>
      </c>
      <c r="D427">
        <v>3</v>
      </c>
      <c r="F427">
        <v>11368.462</v>
      </c>
      <c r="G427">
        <v>27.482168000000001</v>
      </c>
      <c r="H427" t="s">
        <v>22</v>
      </c>
      <c r="I427" t="s">
        <v>19</v>
      </c>
      <c r="J427" t="s">
        <v>20</v>
      </c>
      <c r="K427">
        <v>618.42309999999998</v>
      </c>
      <c r="L427">
        <v>14723.550208284321</v>
      </c>
      <c r="M427">
        <v>24736.923999999999</v>
      </c>
      <c r="N427">
        <v>0</v>
      </c>
      <c r="O427">
        <v>0</v>
      </c>
      <c r="P427">
        <v>0</v>
      </c>
    </row>
    <row r="428" spans="1:16" x14ac:dyDescent="0.3">
      <c r="A428" t="s">
        <v>448</v>
      </c>
      <c r="B428" t="s">
        <v>17</v>
      </c>
      <c r="D428">
        <v>3</v>
      </c>
      <c r="F428">
        <v>6181.8059999999996</v>
      </c>
      <c r="G428">
        <v>24.90803</v>
      </c>
      <c r="H428" t="s">
        <v>18</v>
      </c>
      <c r="I428" t="s">
        <v>19</v>
      </c>
      <c r="J428" t="s">
        <v>20</v>
      </c>
      <c r="K428">
        <v>359.09030000000001</v>
      </c>
      <c r="L428">
        <v>8549.2991147288649</v>
      </c>
      <c r="M428">
        <v>14363.611999999996</v>
      </c>
      <c r="N428">
        <v>0</v>
      </c>
      <c r="O428">
        <v>0</v>
      </c>
      <c r="P428">
        <v>0</v>
      </c>
    </row>
    <row r="429" spans="1:16" x14ac:dyDescent="0.3">
      <c r="A429" t="s">
        <v>449</v>
      </c>
      <c r="B429" t="s">
        <v>17</v>
      </c>
      <c r="D429">
        <v>3</v>
      </c>
      <c r="F429">
        <v>78271.66</v>
      </c>
      <c r="G429">
        <v>60.686222000000001</v>
      </c>
      <c r="H429" t="s">
        <v>18</v>
      </c>
      <c r="I429" t="s">
        <v>19</v>
      </c>
      <c r="J429" t="s">
        <v>20</v>
      </c>
      <c r="K429">
        <v>3963.5830000000005</v>
      </c>
      <c r="L429">
        <v>94365.836763216314</v>
      </c>
      <c r="M429">
        <v>158543.32000000007</v>
      </c>
      <c r="N429">
        <v>0</v>
      </c>
      <c r="O429">
        <v>0</v>
      </c>
      <c r="P429">
        <v>0</v>
      </c>
    </row>
    <row r="430" spans="1:16" x14ac:dyDescent="0.3">
      <c r="A430" t="s">
        <v>450</v>
      </c>
      <c r="B430" t="s">
        <v>17</v>
      </c>
      <c r="D430">
        <v>3</v>
      </c>
      <c r="F430">
        <v>19586.68</v>
      </c>
      <c r="G430">
        <v>31.560870000000001</v>
      </c>
      <c r="H430" t="s">
        <v>22</v>
      </c>
      <c r="I430" t="s">
        <v>19</v>
      </c>
      <c r="J430" t="s">
        <v>20</v>
      </c>
      <c r="K430">
        <v>1029.3340000000001</v>
      </c>
      <c r="L430">
        <v>24506.60531615674</v>
      </c>
      <c r="M430">
        <v>41173.360000000008</v>
      </c>
      <c r="N430">
        <v>0</v>
      </c>
      <c r="O430">
        <v>0</v>
      </c>
      <c r="P430">
        <v>0</v>
      </c>
    </row>
    <row r="431" spans="1:16" x14ac:dyDescent="0.3">
      <c r="A431" t="s">
        <v>451</v>
      </c>
      <c r="B431" t="s">
        <v>17</v>
      </c>
      <c r="D431">
        <v>3</v>
      </c>
      <c r="F431">
        <v>23123.360000000001</v>
      </c>
      <c r="G431">
        <v>33.316124000000002</v>
      </c>
      <c r="H431" t="s">
        <v>22</v>
      </c>
      <c r="I431" t="s">
        <v>19</v>
      </c>
      <c r="J431" t="s">
        <v>20</v>
      </c>
      <c r="K431">
        <v>1206.1680000000001</v>
      </c>
      <c r="L431">
        <v>28716.70723106217</v>
      </c>
      <c r="M431">
        <v>48246.719999999994</v>
      </c>
      <c r="N431">
        <v>0</v>
      </c>
      <c r="O431">
        <v>0</v>
      </c>
      <c r="P431">
        <v>0</v>
      </c>
    </row>
    <row r="432" spans="1:16" x14ac:dyDescent="0.3">
      <c r="A432" t="s">
        <v>452</v>
      </c>
      <c r="B432" t="s">
        <v>17</v>
      </c>
      <c r="D432">
        <v>3</v>
      </c>
      <c r="F432">
        <v>129647.07</v>
      </c>
      <c r="G432">
        <v>86.183846000000003</v>
      </c>
      <c r="H432" t="s">
        <v>18</v>
      </c>
      <c r="I432" t="s">
        <v>19</v>
      </c>
      <c r="J432" t="s">
        <v>20</v>
      </c>
      <c r="K432">
        <v>6532.3535000000011</v>
      </c>
      <c r="L432">
        <v>155523.67745563167</v>
      </c>
      <c r="M432">
        <v>261294.13999999993</v>
      </c>
      <c r="N432">
        <v>0</v>
      </c>
      <c r="O432">
        <v>0</v>
      </c>
      <c r="P432">
        <v>0</v>
      </c>
    </row>
    <row r="433" spans="1:16" x14ac:dyDescent="0.3">
      <c r="A433" t="s">
        <v>453</v>
      </c>
      <c r="B433" t="s">
        <v>17</v>
      </c>
      <c r="D433">
        <v>3</v>
      </c>
      <c r="F433">
        <v>13365.21</v>
      </c>
      <c r="G433">
        <v>28.473154000000001</v>
      </c>
      <c r="H433" t="s">
        <v>22</v>
      </c>
      <c r="I433" t="s">
        <v>19</v>
      </c>
      <c r="J433" t="s">
        <v>20</v>
      </c>
      <c r="K433">
        <v>718.26049999999998</v>
      </c>
      <c r="L433">
        <v>17100.500505846881</v>
      </c>
      <c r="M433">
        <v>28730.420000000009</v>
      </c>
      <c r="N433">
        <v>0</v>
      </c>
      <c r="O433">
        <v>0</v>
      </c>
      <c r="P433">
        <v>0</v>
      </c>
    </row>
    <row r="434" spans="1:16" x14ac:dyDescent="0.3">
      <c r="A434" t="s">
        <v>454</v>
      </c>
      <c r="B434" t="s">
        <v>17</v>
      </c>
      <c r="D434">
        <v>3</v>
      </c>
      <c r="F434">
        <v>24027.557000000001</v>
      </c>
      <c r="G434">
        <v>33.764876999999998</v>
      </c>
      <c r="H434" t="s">
        <v>22</v>
      </c>
      <c r="I434" t="s">
        <v>19</v>
      </c>
      <c r="J434" t="s">
        <v>20</v>
      </c>
      <c r="K434">
        <v>1251.3778500000001</v>
      </c>
      <c r="L434">
        <v>29793.073066012385</v>
      </c>
      <c r="M434">
        <v>50055.113999999972</v>
      </c>
      <c r="N434">
        <v>0</v>
      </c>
      <c r="O434">
        <v>0</v>
      </c>
      <c r="P434">
        <v>0</v>
      </c>
    </row>
    <row r="435" spans="1:16" x14ac:dyDescent="0.3">
      <c r="A435" t="s">
        <v>455</v>
      </c>
      <c r="B435" t="s">
        <v>17</v>
      </c>
      <c r="D435">
        <v>3</v>
      </c>
      <c r="F435">
        <v>18015.690999999999</v>
      </c>
      <c r="G435">
        <v>30.781186999999999</v>
      </c>
      <c r="H435" t="s">
        <v>22</v>
      </c>
      <c r="I435" t="s">
        <v>19</v>
      </c>
      <c r="J435" t="s">
        <v>20</v>
      </c>
      <c r="K435">
        <v>950.78454999999997</v>
      </c>
      <c r="L435">
        <v>22636.483111943926</v>
      </c>
      <c r="M435">
        <v>38031.381999999991</v>
      </c>
      <c r="N435">
        <v>0</v>
      </c>
      <c r="O435">
        <v>0</v>
      </c>
      <c r="P435">
        <v>0</v>
      </c>
    </row>
    <row r="436" spans="1:16" x14ac:dyDescent="0.3">
      <c r="A436" t="s">
        <v>456</v>
      </c>
      <c r="B436" t="s">
        <v>17</v>
      </c>
      <c r="D436">
        <v>3</v>
      </c>
      <c r="F436">
        <v>264154.21999999997</v>
      </c>
      <c r="G436">
        <v>152.93973</v>
      </c>
      <c r="H436" t="s">
        <v>18</v>
      </c>
      <c r="I436" t="s">
        <v>19</v>
      </c>
      <c r="J436" t="s">
        <v>20</v>
      </c>
      <c r="K436">
        <v>13257.710999999999</v>
      </c>
      <c r="L436">
        <v>315642.43566487631</v>
      </c>
      <c r="M436">
        <v>530308.44000000029</v>
      </c>
      <c r="N436">
        <v>0</v>
      </c>
      <c r="O436">
        <v>0</v>
      </c>
      <c r="P436">
        <v>0</v>
      </c>
    </row>
    <row r="437" spans="1:16" x14ac:dyDescent="0.3">
      <c r="A437" t="s">
        <v>457</v>
      </c>
      <c r="B437" t="s">
        <v>17</v>
      </c>
      <c r="D437">
        <v>3</v>
      </c>
      <c r="F437">
        <v>19802.234</v>
      </c>
      <c r="G437">
        <v>31.667849</v>
      </c>
      <c r="H437" t="s">
        <v>18</v>
      </c>
      <c r="I437" t="s">
        <v>19</v>
      </c>
      <c r="J437" t="s">
        <v>20</v>
      </c>
      <c r="K437">
        <v>1040.1116999999999</v>
      </c>
      <c r="L437">
        <v>24763.203116400335</v>
      </c>
      <c r="M437">
        <v>41604.468000000023</v>
      </c>
      <c r="N437">
        <v>0</v>
      </c>
      <c r="O437">
        <v>0</v>
      </c>
      <c r="P437">
        <v>0</v>
      </c>
    </row>
    <row r="438" spans="1:16" x14ac:dyDescent="0.3">
      <c r="A438" t="s">
        <v>458</v>
      </c>
      <c r="B438" t="s">
        <v>17</v>
      </c>
      <c r="D438">
        <v>3</v>
      </c>
      <c r="F438">
        <v>13504.38</v>
      </c>
      <c r="G438">
        <v>28.542223</v>
      </c>
      <c r="H438" t="s">
        <v>22</v>
      </c>
      <c r="I438" t="s">
        <v>19</v>
      </c>
      <c r="J438" t="s">
        <v>20</v>
      </c>
      <c r="K438">
        <v>725.21900000000005</v>
      </c>
      <c r="L438">
        <v>17266.169970852883</v>
      </c>
      <c r="M438">
        <v>29008.760000000028</v>
      </c>
      <c r="N438">
        <v>0</v>
      </c>
      <c r="O438">
        <v>0</v>
      </c>
      <c r="P438">
        <v>0</v>
      </c>
    </row>
    <row r="439" spans="1:16" x14ac:dyDescent="0.3">
      <c r="A439" t="s">
        <v>459</v>
      </c>
      <c r="B439" t="s">
        <v>17</v>
      </c>
      <c r="D439">
        <v>3</v>
      </c>
      <c r="F439">
        <v>76601.66</v>
      </c>
      <c r="G439">
        <v>59.857402999999998</v>
      </c>
      <c r="H439" t="s">
        <v>18</v>
      </c>
      <c r="I439" t="s">
        <v>19</v>
      </c>
      <c r="J439" t="s">
        <v>20</v>
      </c>
      <c r="K439">
        <v>3880.0830000000005</v>
      </c>
      <c r="L439">
        <v>92377.850799574691</v>
      </c>
      <c r="M439">
        <v>155203.32000000007</v>
      </c>
      <c r="N439">
        <v>0</v>
      </c>
      <c r="O439">
        <v>0</v>
      </c>
      <c r="P439">
        <v>0</v>
      </c>
    </row>
    <row r="440" spans="1:16" x14ac:dyDescent="0.3">
      <c r="A440" t="s">
        <v>460</v>
      </c>
      <c r="B440" t="s">
        <v>17</v>
      </c>
      <c r="D440">
        <v>3</v>
      </c>
      <c r="F440">
        <v>34502.769999999997</v>
      </c>
      <c r="G440">
        <v>38.963726000000001</v>
      </c>
      <c r="H440" t="s">
        <v>22</v>
      </c>
      <c r="I440" t="s">
        <v>19</v>
      </c>
      <c r="J440" t="s">
        <v>20</v>
      </c>
      <c r="K440">
        <v>1775.1385</v>
      </c>
      <c r="L440">
        <v>42262.879299638902</v>
      </c>
      <c r="M440">
        <v>71005.540000000023</v>
      </c>
      <c r="N440">
        <v>0</v>
      </c>
      <c r="O440">
        <v>0</v>
      </c>
      <c r="P440">
        <v>0</v>
      </c>
    </row>
    <row r="441" spans="1:16" x14ac:dyDescent="0.3">
      <c r="A441" t="s">
        <v>461</v>
      </c>
      <c r="B441" t="s">
        <v>17</v>
      </c>
      <c r="D441">
        <v>3</v>
      </c>
      <c r="F441">
        <v>15836.444</v>
      </c>
      <c r="G441">
        <v>29.699627</v>
      </c>
      <c r="H441" t="s">
        <v>22</v>
      </c>
      <c r="I441" t="s">
        <v>19</v>
      </c>
      <c r="J441" t="s">
        <v>20</v>
      </c>
      <c r="K441">
        <v>841.82220000000007</v>
      </c>
      <c r="L441">
        <v>20042.28404169955</v>
      </c>
      <c r="M441">
        <v>33672.887999999984</v>
      </c>
      <c r="N441">
        <v>0</v>
      </c>
      <c r="O441">
        <v>0</v>
      </c>
      <c r="P441">
        <v>0</v>
      </c>
    </row>
    <row r="442" spans="1:16" x14ac:dyDescent="0.3">
      <c r="A442" t="s">
        <v>462</v>
      </c>
      <c r="B442" t="s">
        <v>17</v>
      </c>
      <c r="D442">
        <v>3</v>
      </c>
      <c r="F442">
        <v>22117.21</v>
      </c>
      <c r="G442">
        <v>32.816772</v>
      </c>
      <c r="H442" t="s">
        <v>22</v>
      </c>
      <c r="I442" t="s">
        <v>19</v>
      </c>
      <c r="J442" t="s">
        <v>20</v>
      </c>
      <c r="K442">
        <v>1155.8605</v>
      </c>
      <c r="L442">
        <v>27518.975448237012</v>
      </c>
      <c r="M442">
        <v>46234.42000000002</v>
      </c>
      <c r="N442">
        <v>0</v>
      </c>
      <c r="O442">
        <v>0</v>
      </c>
      <c r="P442">
        <v>0</v>
      </c>
    </row>
    <row r="443" spans="1:16" x14ac:dyDescent="0.3">
      <c r="A443" t="s">
        <v>463</v>
      </c>
      <c r="B443" t="s">
        <v>17</v>
      </c>
      <c r="D443">
        <v>3</v>
      </c>
      <c r="F443">
        <v>12882.196</v>
      </c>
      <c r="G443">
        <v>28.233435</v>
      </c>
      <c r="H443" t="s">
        <v>22</v>
      </c>
      <c r="I443" t="s">
        <v>19</v>
      </c>
      <c r="J443" t="s">
        <v>20</v>
      </c>
      <c r="K443">
        <v>694.10980000000006</v>
      </c>
      <c r="L443">
        <v>16525.515444623899</v>
      </c>
      <c r="M443">
        <v>27764.391999999974</v>
      </c>
      <c r="N443">
        <v>0</v>
      </c>
      <c r="O443">
        <v>0</v>
      </c>
      <c r="P443">
        <v>0</v>
      </c>
    </row>
    <row r="444" spans="1:16" x14ac:dyDescent="0.3">
      <c r="A444" t="s">
        <v>464</v>
      </c>
      <c r="B444" t="s">
        <v>17</v>
      </c>
      <c r="D444">
        <v>3</v>
      </c>
      <c r="F444">
        <v>15228.773999999999</v>
      </c>
      <c r="G444">
        <v>29.398040000000002</v>
      </c>
      <c r="H444" t="s">
        <v>22</v>
      </c>
      <c r="I444" t="s">
        <v>19</v>
      </c>
      <c r="J444" t="s">
        <v>20</v>
      </c>
      <c r="K444">
        <v>811.43870000000004</v>
      </c>
      <c r="L444">
        <v>19318.907137192895</v>
      </c>
      <c r="M444">
        <v>32457.547999999981</v>
      </c>
      <c r="N444">
        <v>0</v>
      </c>
      <c r="O444">
        <v>0</v>
      </c>
      <c r="P444">
        <v>0</v>
      </c>
    </row>
    <row r="445" spans="1:16" x14ac:dyDescent="0.3">
      <c r="A445" t="s">
        <v>465</v>
      </c>
      <c r="B445" t="s">
        <v>17</v>
      </c>
      <c r="D445">
        <v>3</v>
      </c>
      <c r="F445">
        <v>21524.776999999998</v>
      </c>
      <c r="G445">
        <v>32.522747000000003</v>
      </c>
      <c r="H445" t="s">
        <v>22</v>
      </c>
      <c r="I445" t="s">
        <v>19</v>
      </c>
      <c r="J445" t="s">
        <v>20</v>
      </c>
      <c r="K445">
        <v>1126.23885</v>
      </c>
      <c r="L445">
        <v>26813.73683242976</v>
      </c>
      <c r="M445">
        <v>45049.554000000033</v>
      </c>
      <c r="N445">
        <v>0</v>
      </c>
      <c r="O445">
        <v>0</v>
      </c>
      <c r="P445">
        <v>0</v>
      </c>
    </row>
    <row r="446" spans="1:16" x14ac:dyDescent="0.3">
      <c r="A446" t="s">
        <v>466</v>
      </c>
      <c r="B446" t="s">
        <v>17</v>
      </c>
      <c r="D446">
        <v>3</v>
      </c>
      <c r="F446">
        <v>31534.120999999999</v>
      </c>
      <c r="G446">
        <v>37.490383000000001</v>
      </c>
      <c r="H446" t="s">
        <v>22</v>
      </c>
      <c r="I446" t="s">
        <v>19</v>
      </c>
      <c r="J446" t="s">
        <v>20</v>
      </c>
      <c r="K446">
        <v>1626.70605</v>
      </c>
      <c r="L446">
        <v>38728.967597256422</v>
      </c>
      <c r="M446">
        <v>65068.24200000002</v>
      </c>
      <c r="N446">
        <v>0</v>
      </c>
      <c r="O446">
        <v>0</v>
      </c>
      <c r="P446">
        <v>0</v>
      </c>
    </row>
    <row r="447" spans="1:16" x14ac:dyDescent="0.3">
      <c r="A447" t="s">
        <v>467</v>
      </c>
      <c r="B447" t="s">
        <v>17</v>
      </c>
      <c r="D447">
        <v>3</v>
      </c>
      <c r="F447">
        <v>37916.074000000001</v>
      </c>
      <c r="G447">
        <v>40.65775</v>
      </c>
      <c r="H447" t="s">
        <v>22</v>
      </c>
      <c r="I447" t="s">
        <v>19</v>
      </c>
      <c r="J447" t="s">
        <v>20</v>
      </c>
      <c r="K447">
        <v>1945.8037000000002</v>
      </c>
      <c r="L447">
        <v>46326.1130970292</v>
      </c>
      <c r="M447">
        <v>77832.147999999972</v>
      </c>
      <c r="N447">
        <v>0</v>
      </c>
      <c r="O447">
        <v>0</v>
      </c>
      <c r="P447">
        <v>0</v>
      </c>
    </row>
    <row r="448" spans="1:16" x14ac:dyDescent="0.3">
      <c r="A448" t="s">
        <v>468</v>
      </c>
      <c r="B448" t="s">
        <v>17</v>
      </c>
      <c r="D448">
        <v>3</v>
      </c>
      <c r="F448">
        <v>14101.352999999999</v>
      </c>
      <c r="G448">
        <v>28.838501000000001</v>
      </c>
      <c r="H448" t="s">
        <v>22</v>
      </c>
      <c r="I448" t="s">
        <v>19</v>
      </c>
      <c r="J448" t="s">
        <v>20</v>
      </c>
      <c r="K448">
        <v>755.06764999999996</v>
      </c>
      <c r="L448">
        <v>17976.813051495414</v>
      </c>
      <c r="M448">
        <v>30202.706000000024</v>
      </c>
      <c r="N448">
        <v>0</v>
      </c>
      <c r="O448">
        <v>0</v>
      </c>
      <c r="P448">
        <v>0</v>
      </c>
    </row>
    <row r="449" spans="1:16" x14ac:dyDescent="0.3">
      <c r="A449" t="s">
        <v>469</v>
      </c>
      <c r="B449" t="s">
        <v>17</v>
      </c>
      <c r="D449">
        <v>3</v>
      </c>
      <c r="F449">
        <v>77495.48</v>
      </c>
      <c r="G449">
        <v>60.301006000000001</v>
      </c>
      <c r="H449" t="s">
        <v>18</v>
      </c>
      <c r="I449" t="s">
        <v>19</v>
      </c>
      <c r="J449" t="s">
        <v>20</v>
      </c>
      <c r="K449">
        <v>3924.7739999999999</v>
      </c>
      <c r="L449">
        <v>93441.863742102927</v>
      </c>
      <c r="M449">
        <v>156990.96000000008</v>
      </c>
      <c r="N449">
        <v>0</v>
      </c>
      <c r="O449">
        <v>0</v>
      </c>
      <c r="P449">
        <v>0</v>
      </c>
    </row>
    <row r="450" spans="1:16" x14ac:dyDescent="0.3">
      <c r="A450" t="s">
        <v>470</v>
      </c>
      <c r="B450" t="s">
        <v>17</v>
      </c>
      <c r="D450">
        <v>3</v>
      </c>
      <c r="F450">
        <v>24352.296999999999</v>
      </c>
      <c r="G450">
        <v>33.926043999999997</v>
      </c>
      <c r="H450" t="s">
        <v>22</v>
      </c>
      <c r="I450" t="s">
        <v>19</v>
      </c>
      <c r="J450" t="s">
        <v>20</v>
      </c>
      <c r="K450">
        <v>1267.6148499999999</v>
      </c>
      <c r="L450">
        <v>30179.64705513393</v>
      </c>
      <c r="M450">
        <v>50704.593999999946</v>
      </c>
      <c r="N450">
        <v>0</v>
      </c>
      <c r="O450">
        <v>0</v>
      </c>
      <c r="P450">
        <v>0</v>
      </c>
    </row>
    <row r="451" spans="1:16" x14ac:dyDescent="0.3">
      <c r="A451" t="s">
        <v>471</v>
      </c>
      <c r="B451" t="s">
        <v>17</v>
      </c>
      <c r="D451">
        <v>3</v>
      </c>
      <c r="F451">
        <v>17958.758000000002</v>
      </c>
      <c r="G451">
        <v>30.752932000000001</v>
      </c>
      <c r="H451" t="s">
        <v>22</v>
      </c>
      <c r="I451" t="s">
        <v>19</v>
      </c>
      <c r="J451" t="s">
        <v>20</v>
      </c>
      <c r="K451">
        <v>947.93790000000013</v>
      </c>
      <c r="L451">
        <v>22568.709456334349</v>
      </c>
      <c r="M451">
        <v>37917.516000000003</v>
      </c>
      <c r="N451">
        <v>0</v>
      </c>
      <c r="O451">
        <v>0</v>
      </c>
      <c r="P451">
        <v>0</v>
      </c>
    </row>
    <row r="452" spans="1:16" x14ac:dyDescent="0.3">
      <c r="A452" t="s">
        <v>472</v>
      </c>
      <c r="B452" t="s">
        <v>17</v>
      </c>
      <c r="D452">
        <v>3</v>
      </c>
      <c r="F452">
        <v>15921.333000000001</v>
      </c>
      <c r="G452">
        <v>29.741758000000001</v>
      </c>
      <c r="H452" t="s">
        <v>22</v>
      </c>
      <c r="I452" t="s">
        <v>19</v>
      </c>
      <c r="J452" t="s">
        <v>20</v>
      </c>
      <c r="K452">
        <v>846.0666500000001</v>
      </c>
      <c r="L452">
        <v>20143.336820422654</v>
      </c>
      <c r="M452">
        <v>33842.666000000019</v>
      </c>
      <c r="N452">
        <v>0</v>
      </c>
      <c r="O452">
        <v>0</v>
      </c>
      <c r="P452">
        <v>0</v>
      </c>
    </row>
    <row r="453" spans="1:16" x14ac:dyDescent="0.3">
      <c r="A453" t="s">
        <v>473</v>
      </c>
      <c r="B453" t="s">
        <v>17</v>
      </c>
      <c r="D453">
        <v>3</v>
      </c>
      <c r="F453">
        <v>17513.25</v>
      </c>
      <c r="G453">
        <v>30.531825999999999</v>
      </c>
      <c r="H453" t="s">
        <v>22</v>
      </c>
      <c r="I453" t="s">
        <v>19</v>
      </c>
      <c r="J453" t="s">
        <v>20</v>
      </c>
      <c r="K453">
        <v>925.66250000000002</v>
      </c>
      <c r="L453">
        <v>22038.371940951074</v>
      </c>
      <c r="M453">
        <v>37026.499999999971</v>
      </c>
      <c r="N453">
        <v>0</v>
      </c>
      <c r="O453">
        <v>0</v>
      </c>
      <c r="P453">
        <v>0</v>
      </c>
    </row>
    <row r="454" spans="1:16" x14ac:dyDescent="0.3">
      <c r="A454" t="s">
        <v>474</v>
      </c>
      <c r="B454" t="s">
        <v>17</v>
      </c>
      <c r="D454">
        <v>3</v>
      </c>
      <c r="F454">
        <v>15673.337</v>
      </c>
      <c r="G454">
        <v>29.618677000000002</v>
      </c>
      <c r="H454" t="s">
        <v>22</v>
      </c>
      <c r="I454" t="s">
        <v>19</v>
      </c>
      <c r="J454" t="s">
        <v>20</v>
      </c>
      <c r="K454">
        <v>833.66685000000007</v>
      </c>
      <c r="L454">
        <v>19848.119714411114</v>
      </c>
      <c r="M454">
        <v>33346.674000000021</v>
      </c>
      <c r="N454">
        <v>0</v>
      </c>
      <c r="O454">
        <v>0</v>
      </c>
      <c r="P454">
        <v>0</v>
      </c>
    </row>
    <row r="455" spans="1:16" x14ac:dyDescent="0.3">
      <c r="A455" t="s">
        <v>475</v>
      </c>
      <c r="B455" t="s">
        <v>17</v>
      </c>
      <c r="D455">
        <v>3</v>
      </c>
      <c r="F455">
        <v>11324.29</v>
      </c>
      <c r="G455">
        <v>27.460245</v>
      </c>
      <c r="H455" t="s">
        <v>22</v>
      </c>
      <c r="I455" t="s">
        <v>19</v>
      </c>
      <c r="J455" t="s">
        <v>20</v>
      </c>
      <c r="K455">
        <v>616.21450000000004</v>
      </c>
      <c r="L455">
        <v>14670.967384340624</v>
      </c>
      <c r="M455">
        <v>24648.580000000024</v>
      </c>
      <c r="N455">
        <v>0</v>
      </c>
      <c r="O455">
        <v>0</v>
      </c>
      <c r="P455">
        <v>0</v>
      </c>
    </row>
    <row r="456" spans="1:16" x14ac:dyDescent="0.3">
      <c r="A456" t="s">
        <v>476</v>
      </c>
      <c r="B456" t="s">
        <v>17</v>
      </c>
      <c r="D456">
        <v>3</v>
      </c>
      <c r="F456">
        <v>208616.31</v>
      </c>
      <c r="G456">
        <v>125.37627999999999</v>
      </c>
      <c r="H456" t="s">
        <v>18</v>
      </c>
      <c r="I456" t="s">
        <v>19</v>
      </c>
      <c r="J456" t="s">
        <v>20</v>
      </c>
      <c r="K456">
        <v>10480.815500000001</v>
      </c>
      <c r="L456">
        <v>249529.51019781531</v>
      </c>
      <c r="M456">
        <v>419232.62000000034</v>
      </c>
      <c r="N456">
        <v>0</v>
      </c>
      <c r="O456">
        <v>0</v>
      </c>
      <c r="P456">
        <v>0</v>
      </c>
    </row>
    <row r="457" spans="1:16" x14ac:dyDescent="0.3">
      <c r="A457" t="s">
        <v>477</v>
      </c>
      <c r="B457" t="s">
        <v>17</v>
      </c>
      <c r="D457">
        <v>3</v>
      </c>
      <c r="F457">
        <v>15672.012000000001</v>
      </c>
      <c r="G457">
        <v>29.618020000000001</v>
      </c>
      <c r="H457" t="s">
        <v>22</v>
      </c>
      <c r="I457" t="s">
        <v>19</v>
      </c>
      <c r="J457" t="s">
        <v>20</v>
      </c>
      <c r="K457">
        <v>833.6006000000001</v>
      </c>
      <c r="L457">
        <v>19846.542420158523</v>
      </c>
      <c r="M457">
        <v>33344.024000000027</v>
      </c>
      <c r="N457">
        <v>0</v>
      </c>
      <c r="O457">
        <v>0</v>
      </c>
      <c r="P457">
        <v>0</v>
      </c>
    </row>
    <row r="458" spans="1:16" x14ac:dyDescent="0.3">
      <c r="A458" t="s">
        <v>478</v>
      </c>
      <c r="B458" t="s">
        <v>17</v>
      </c>
      <c r="D458">
        <v>3</v>
      </c>
      <c r="F458">
        <v>14149.888000000001</v>
      </c>
      <c r="G458">
        <v>28.862589</v>
      </c>
      <c r="H458" t="s">
        <v>22</v>
      </c>
      <c r="I458" t="s">
        <v>19</v>
      </c>
      <c r="J458" t="s">
        <v>20</v>
      </c>
      <c r="K458">
        <v>757.49440000000004</v>
      </c>
      <c r="L458">
        <v>18034.589637570472</v>
      </c>
      <c r="M458">
        <v>30299.775999999987</v>
      </c>
      <c r="N458">
        <v>0</v>
      </c>
      <c r="O458">
        <v>0</v>
      </c>
      <c r="P458">
        <v>0</v>
      </c>
    </row>
    <row r="459" spans="1:16" x14ac:dyDescent="0.3">
      <c r="A459" t="s">
        <v>479</v>
      </c>
      <c r="B459" t="s">
        <v>17</v>
      </c>
      <c r="D459">
        <v>3</v>
      </c>
      <c r="F459">
        <v>28447.363000000001</v>
      </c>
      <c r="G459">
        <v>35.958427</v>
      </c>
      <c r="H459" t="s">
        <v>22</v>
      </c>
      <c r="I459" t="s">
        <v>19</v>
      </c>
      <c r="J459" t="s">
        <v>20</v>
      </c>
      <c r="K459">
        <v>1472.3681500000002</v>
      </c>
      <c r="L459">
        <v>35054.457670814205</v>
      </c>
      <c r="M459">
        <v>58894.726000000061</v>
      </c>
      <c r="N459">
        <v>0</v>
      </c>
      <c r="O459">
        <v>0</v>
      </c>
      <c r="P459">
        <v>0</v>
      </c>
    </row>
    <row r="460" spans="1:16" x14ac:dyDescent="0.3">
      <c r="A460" t="s">
        <v>480</v>
      </c>
      <c r="B460" t="s">
        <v>17</v>
      </c>
      <c r="D460">
        <v>3</v>
      </c>
      <c r="F460">
        <v>67517.83</v>
      </c>
      <c r="G460">
        <v>55.3491</v>
      </c>
      <c r="H460" t="s">
        <v>22</v>
      </c>
      <c r="I460" t="s">
        <v>19</v>
      </c>
      <c r="J460" t="s">
        <v>20</v>
      </c>
      <c r="K460">
        <v>3425.8915000000002</v>
      </c>
      <c r="L460">
        <v>81564.361855798226</v>
      </c>
      <c r="M460">
        <v>137035.65999999995</v>
      </c>
      <c r="N460">
        <v>0</v>
      </c>
      <c r="O460">
        <v>0</v>
      </c>
      <c r="P460">
        <v>0</v>
      </c>
    </row>
    <row r="461" spans="1:16" x14ac:dyDescent="0.3">
      <c r="A461" t="s">
        <v>481</v>
      </c>
      <c r="B461" t="s">
        <v>17</v>
      </c>
      <c r="D461">
        <v>3</v>
      </c>
      <c r="F461">
        <v>13702.186</v>
      </c>
      <c r="G461">
        <v>28.640394000000001</v>
      </c>
      <c r="H461" t="s">
        <v>22</v>
      </c>
      <c r="I461" t="s">
        <v>19</v>
      </c>
      <c r="J461" t="s">
        <v>20</v>
      </c>
      <c r="K461">
        <v>735.10930000000008</v>
      </c>
      <c r="L461">
        <v>17501.640360987069</v>
      </c>
      <c r="M461">
        <v>29404.372000000003</v>
      </c>
      <c r="N461">
        <v>0</v>
      </c>
      <c r="O461">
        <v>0</v>
      </c>
      <c r="P461">
        <v>0</v>
      </c>
    </row>
    <row r="462" spans="1:16" x14ac:dyDescent="0.3">
      <c r="A462" t="s">
        <v>482</v>
      </c>
      <c r="B462" t="s">
        <v>17</v>
      </c>
      <c r="D462">
        <v>3</v>
      </c>
      <c r="F462">
        <v>73580.320000000007</v>
      </c>
      <c r="G462">
        <v>58.357914000000001</v>
      </c>
      <c r="H462" t="s">
        <v>22</v>
      </c>
      <c r="I462" t="s">
        <v>19</v>
      </c>
      <c r="J462" t="s">
        <v>20</v>
      </c>
      <c r="K462">
        <v>3729.0160000000005</v>
      </c>
      <c r="L462">
        <v>88781.21516401245</v>
      </c>
      <c r="M462">
        <v>149160.6400000001</v>
      </c>
      <c r="N462">
        <v>0</v>
      </c>
      <c r="O462">
        <v>0</v>
      </c>
      <c r="P462">
        <v>0</v>
      </c>
    </row>
    <row r="463" spans="1:16" x14ac:dyDescent="0.3">
      <c r="A463" t="s">
        <v>483</v>
      </c>
      <c r="B463" t="s">
        <v>17</v>
      </c>
      <c r="D463">
        <v>3</v>
      </c>
      <c r="F463">
        <v>18526.732</v>
      </c>
      <c r="G463">
        <v>31.034817</v>
      </c>
      <c r="H463" t="s">
        <v>22</v>
      </c>
      <c r="I463" t="s">
        <v>19</v>
      </c>
      <c r="J463" t="s">
        <v>20</v>
      </c>
      <c r="K463">
        <v>976.33660000000009</v>
      </c>
      <c r="L463">
        <v>23244.831815444159</v>
      </c>
      <c r="M463">
        <v>39053.464</v>
      </c>
      <c r="N463">
        <v>0</v>
      </c>
      <c r="O463">
        <v>0</v>
      </c>
      <c r="P463">
        <v>0</v>
      </c>
    </row>
    <row r="464" spans="1:16" x14ac:dyDescent="0.3">
      <c r="A464" t="s">
        <v>484</v>
      </c>
      <c r="B464" t="s">
        <v>17</v>
      </c>
      <c r="D464">
        <v>3</v>
      </c>
      <c r="F464">
        <v>15050.236999999999</v>
      </c>
      <c r="G464">
        <v>29.309432999999999</v>
      </c>
      <c r="H464" t="s">
        <v>22</v>
      </c>
      <c r="I464" t="s">
        <v>19</v>
      </c>
      <c r="J464" t="s">
        <v>20</v>
      </c>
      <c r="K464">
        <v>802.51184999999998</v>
      </c>
      <c r="L464">
        <v>19106.374771929015</v>
      </c>
      <c r="M464">
        <v>32100.473999999987</v>
      </c>
      <c r="N464">
        <v>0</v>
      </c>
      <c r="O464">
        <v>0</v>
      </c>
      <c r="P464">
        <v>0</v>
      </c>
    </row>
    <row r="465" spans="1:16" x14ac:dyDescent="0.3">
      <c r="A465" t="s">
        <v>485</v>
      </c>
      <c r="B465" t="s">
        <v>17</v>
      </c>
      <c r="D465">
        <v>3</v>
      </c>
      <c r="F465">
        <v>14830.460999999999</v>
      </c>
      <c r="G465">
        <v>29.200357</v>
      </c>
      <c r="H465" t="s">
        <v>22</v>
      </c>
      <c r="I465" t="s">
        <v>19</v>
      </c>
      <c r="J465" t="s">
        <v>20</v>
      </c>
      <c r="K465">
        <v>791.52305000000001</v>
      </c>
      <c r="L465">
        <v>18844.751057470748</v>
      </c>
      <c r="M465">
        <v>31660.921999999995</v>
      </c>
      <c r="N465">
        <v>0</v>
      </c>
      <c r="O465">
        <v>0</v>
      </c>
      <c r="P465">
        <v>0</v>
      </c>
    </row>
    <row r="466" spans="1:16" x14ac:dyDescent="0.3">
      <c r="A466" t="s">
        <v>486</v>
      </c>
      <c r="B466" t="s">
        <v>17</v>
      </c>
      <c r="D466">
        <v>3</v>
      </c>
      <c r="F466">
        <v>20414.662</v>
      </c>
      <c r="G466">
        <v>31.971798</v>
      </c>
      <c r="H466" t="s">
        <v>22</v>
      </c>
      <c r="I466" t="s">
        <v>19</v>
      </c>
      <c r="J466" t="s">
        <v>20</v>
      </c>
      <c r="K466">
        <v>1070.7330999999999</v>
      </c>
      <c r="L466">
        <v>25492.24399528723</v>
      </c>
      <c r="M466">
        <v>42829.323999999993</v>
      </c>
      <c r="N466">
        <v>0</v>
      </c>
      <c r="O466">
        <v>0</v>
      </c>
      <c r="P466">
        <v>0</v>
      </c>
    </row>
    <row r="467" spans="1:16" x14ac:dyDescent="0.3">
      <c r="A467" t="s">
        <v>487</v>
      </c>
      <c r="B467" t="s">
        <v>17</v>
      </c>
      <c r="D467">
        <v>3</v>
      </c>
      <c r="F467">
        <v>34253.495999999999</v>
      </c>
      <c r="G467">
        <v>38.840007999999997</v>
      </c>
      <c r="H467" t="s">
        <v>22</v>
      </c>
      <c r="I467" t="s">
        <v>19</v>
      </c>
      <c r="J467" t="s">
        <v>20</v>
      </c>
      <c r="K467">
        <v>1762.6748</v>
      </c>
      <c r="L467">
        <v>41966.140848680341</v>
      </c>
      <c r="M467">
        <v>70506.991999999998</v>
      </c>
      <c r="N467">
        <v>0</v>
      </c>
      <c r="O467">
        <v>0</v>
      </c>
      <c r="P467">
        <v>0</v>
      </c>
    </row>
    <row r="468" spans="1:16" x14ac:dyDescent="0.3">
      <c r="A468" t="s">
        <v>488</v>
      </c>
      <c r="B468" t="s">
        <v>17</v>
      </c>
      <c r="D468">
        <v>3</v>
      </c>
      <c r="F468">
        <v>30308.511999999999</v>
      </c>
      <c r="G468">
        <v>36.882114000000001</v>
      </c>
      <c r="H468" t="s">
        <v>22</v>
      </c>
      <c r="I468" t="s">
        <v>19</v>
      </c>
      <c r="J468" t="s">
        <v>20</v>
      </c>
      <c r="K468">
        <v>1565.4256</v>
      </c>
      <c r="L468">
        <v>37269.989460182864</v>
      </c>
      <c r="M468">
        <v>62617.024000000034</v>
      </c>
      <c r="N468">
        <v>0</v>
      </c>
      <c r="O468">
        <v>0</v>
      </c>
      <c r="P468">
        <v>0</v>
      </c>
    </row>
    <row r="469" spans="1:16" x14ac:dyDescent="0.3">
      <c r="A469" t="s">
        <v>489</v>
      </c>
      <c r="B469" t="s">
        <v>17</v>
      </c>
      <c r="D469">
        <v>3</v>
      </c>
      <c r="F469">
        <v>187128.89</v>
      </c>
      <c r="G469">
        <v>114.712074</v>
      </c>
      <c r="H469" t="s">
        <v>18</v>
      </c>
      <c r="I469" t="s">
        <v>19</v>
      </c>
      <c r="J469" t="s">
        <v>20</v>
      </c>
      <c r="K469">
        <v>9406.4445000000014</v>
      </c>
      <c r="L469">
        <v>223950.65429669424</v>
      </c>
      <c r="M469">
        <v>376257.77999999997</v>
      </c>
      <c r="N469">
        <v>0</v>
      </c>
      <c r="O469">
        <v>0</v>
      </c>
      <c r="P469">
        <v>0</v>
      </c>
    </row>
    <row r="470" spans="1:16" x14ac:dyDescent="0.3">
      <c r="A470" t="s">
        <v>490</v>
      </c>
      <c r="B470" t="s">
        <v>17</v>
      </c>
      <c r="D470">
        <v>3</v>
      </c>
      <c r="F470">
        <v>15922.846</v>
      </c>
      <c r="G470">
        <v>29.742508000000001</v>
      </c>
      <c r="H470" t="s">
        <v>22</v>
      </c>
      <c r="I470" t="s">
        <v>19</v>
      </c>
      <c r="J470" t="s">
        <v>20</v>
      </c>
      <c r="K470">
        <v>846.14229999999998</v>
      </c>
      <c r="L470">
        <v>20145.137911897495</v>
      </c>
      <c r="M470">
        <v>33845.691999999988</v>
      </c>
      <c r="N470">
        <v>0</v>
      </c>
      <c r="O470">
        <v>0</v>
      </c>
      <c r="P470">
        <v>0</v>
      </c>
    </row>
    <row r="471" spans="1:16" x14ac:dyDescent="0.3">
      <c r="A471" t="s">
        <v>491</v>
      </c>
      <c r="B471" t="s">
        <v>17</v>
      </c>
      <c r="D471">
        <v>3</v>
      </c>
      <c r="F471">
        <v>23080.43</v>
      </c>
      <c r="G471">
        <v>33.294815</v>
      </c>
      <c r="H471" t="s">
        <v>22</v>
      </c>
      <c r="I471" t="s">
        <v>19</v>
      </c>
      <c r="J471" t="s">
        <v>20</v>
      </c>
      <c r="K471">
        <v>1204.0215000000001</v>
      </c>
      <c r="L471">
        <v>28665.602897278244</v>
      </c>
      <c r="M471">
        <v>48160.860000000022</v>
      </c>
      <c r="N471">
        <v>0</v>
      </c>
      <c r="O471">
        <v>0</v>
      </c>
      <c r="P471">
        <v>0</v>
      </c>
    </row>
    <row r="472" spans="1:16" x14ac:dyDescent="0.3">
      <c r="A472" t="s">
        <v>492</v>
      </c>
      <c r="B472" t="s">
        <v>17</v>
      </c>
      <c r="D472">
        <v>3</v>
      </c>
      <c r="F472">
        <v>231587.9</v>
      </c>
      <c r="G472">
        <v>136.77707000000001</v>
      </c>
      <c r="H472" t="s">
        <v>18</v>
      </c>
      <c r="I472" t="s">
        <v>19</v>
      </c>
      <c r="J472" t="s">
        <v>20</v>
      </c>
      <c r="K472">
        <v>11629.395</v>
      </c>
      <c r="L472">
        <v>276875.13803166582</v>
      </c>
      <c r="M472">
        <v>465175.80000000022</v>
      </c>
      <c r="N472">
        <v>0</v>
      </c>
      <c r="O472">
        <v>0</v>
      </c>
      <c r="P472">
        <v>0</v>
      </c>
    </row>
    <row r="473" spans="1:16" x14ac:dyDescent="0.3">
      <c r="A473" t="s">
        <v>493</v>
      </c>
      <c r="B473" t="s">
        <v>17</v>
      </c>
      <c r="D473">
        <v>3</v>
      </c>
      <c r="F473">
        <v>14048.928</v>
      </c>
      <c r="G473">
        <v>28.812483</v>
      </c>
      <c r="H473" t="s">
        <v>22</v>
      </c>
      <c r="I473" t="s">
        <v>19</v>
      </c>
      <c r="J473" t="s">
        <v>20</v>
      </c>
      <c r="K473">
        <v>752.44640000000004</v>
      </c>
      <c r="L473">
        <v>17914.4057675769</v>
      </c>
      <c r="M473">
        <v>30097.856000000018</v>
      </c>
      <c r="N473">
        <v>0</v>
      </c>
      <c r="O473">
        <v>0</v>
      </c>
      <c r="P473">
        <v>0</v>
      </c>
    </row>
    <row r="474" spans="1:16" x14ac:dyDescent="0.3">
      <c r="A474" t="s">
        <v>494</v>
      </c>
      <c r="B474" t="s">
        <v>17</v>
      </c>
      <c r="D474">
        <v>3</v>
      </c>
      <c r="F474">
        <v>19892.240000000002</v>
      </c>
      <c r="G474">
        <v>31.712519</v>
      </c>
      <c r="H474" t="s">
        <v>22</v>
      </c>
      <c r="I474" t="s">
        <v>19</v>
      </c>
      <c r="J474" t="s">
        <v>20</v>
      </c>
      <c r="K474">
        <v>1044.6120000000001</v>
      </c>
      <c r="L474">
        <v>24870.347226965328</v>
      </c>
      <c r="M474">
        <v>41784.480000000032</v>
      </c>
      <c r="N474">
        <v>0</v>
      </c>
      <c r="O474">
        <v>0</v>
      </c>
      <c r="P474">
        <v>0</v>
      </c>
    </row>
    <row r="475" spans="1:16" x14ac:dyDescent="0.3">
      <c r="A475" t="s">
        <v>495</v>
      </c>
      <c r="B475" t="s">
        <v>17</v>
      </c>
      <c r="D475">
        <v>3</v>
      </c>
      <c r="F475">
        <v>27408.271000000001</v>
      </c>
      <c r="G475">
        <v>35.442726</v>
      </c>
      <c r="H475" t="s">
        <v>22</v>
      </c>
      <c r="I475" t="s">
        <v>19</v>
      </c>
      <c r="J475" t="s">
        <v>20</v>
      </c>
      <c r="K475">
        <v>1420.4135500000002</v>
      </c>
      <c r="L475">
        <v>33817.511376842769</v>
      </c>
      <c r="M475">
        <v>56816.541999999979</v>
      </c>
      <c r="N475">
        <v>0</v>
      </c>
      <c r="O475">
        <v>0</v>
      </c>
      <c r="P475">
        <v>0</v>
      </c>
    </row>
    <row r="476" spans="1:16" x14ac:dyDescent="0.3">
      <c r="A476" t="s">
        <v>496</v>
      </c>
      <c r="B476" t="s">
        <v>17</v>
      </c>
      <c r="D476">
        <v>3</v>
      </c>
      <c r="F476">
        <v>13445.522000000001</v>
      </c>
      <c r="G476">
        <v>28.513012</v>
      </c>
      <c r="H476" t="s">
        <v>22</v>
      </c>
      <c r="I476" t="s">
        <v>19</v>
      </c>
      <c r="J476" t="s">
        <v>20</v>
      </c>
      <c r="K476">
        <v>722.27610000000004</v>
      </c>
      <c r="L476">
        <v>17196.1047745367</v>
      </c>
      <c r="M476">
        <v>28891.043999999976</v>
      </c>
      <c r="N476">
        <v>0</v>
      </c>
      <c r="O476">
        <v>0</v>
      </c>
      <c r="P476">
        <v>0</v>
      </c>
    </row>
    <row r="477" spans="1:16" x14ac:dyDescent="0.3">
      <c r="A477" t="s">
        <v>497</v>
      </c>
      <c r="B477" t="s">
        <v>17</v>
      </c>
      <c r="D477">
        <v>3</v>
      </c>
      <c r="F477">
        <v>13900.695</v>
      </c>
      <c r="G477">
        <v>28.738914000000001</v>
      </c>
      <c r="H477" t="s">
        <v>22</v>
      </c>
      <c r="I477" t="s">
        <v>19</v>
      </c>
      <c r="J477" t="s">
        <v>20</v>
      </c>
      <c r="K477">
        <v>745.03475000000003</v>
      </c>
      <c r="L477">
        <v>17737.947609883195</v>
      </c>
      <c r="M477">
        <v>29801.389999999985</v>
      </c>
      <c r="N477">
        <v>0</v>
      </c>
      <c r="O477">
        <v>0</v>
      </c>
      <c r="P477">
        <v>0</v>
      </c>
    </row>
    <row r="478" spans="1:16" x14ac:dyDescent="0.3">
      <c r="A478" t="s">
        <v>498</v>
      </c>
      <c r="B478" t="s">
        <v>17</v>
      </c>
      <c r="D478">
        <v>3</v>
      </c>
      <c r="F478">
        <v>29190.93</v>
      </c>
      <c r="G478">
        <v>36.327457000000003</v>
      </c>
      <c r="H478" t="s">
        <v>22</v>
      </c>
      <c r="I478" t="s">
        <v>19</v>
      </c>
      <c r="J478" t="s">
        <v>20</v>
      </c>
      <c r="K478">
        <v>1509.5465000000002</v>
      </c>
      <c r="L478">
        <v>35939.607825920262</v>
      </c>
      <c r="M478">
        <v>60381.859999999942</v>
      </c>
      <c r="N478">
        <v>0</v>
      </c>
      <c r="O478">
        <v>0</v>
      </c>
      <c r="P478">
        <v>0</v>
      </c>
    </row>
    <row r="479" spans="1:16" x14ac:dyDescent="0.3">
      <c r="A479" t="s">
        <v>499</v>
      </c>
      <c r="B479" t="s">
        <v>17</v>
      </c>
      <c r="D479">
        <v>3</v>
      </c>
      <c r="F479">
        <v>59083.85</v>
      </c>
      <c r="G479">
        <v>51.163314999999997</v>
      </c>
      <c r="H479" t="s">
        <v>22</v>
      </c>
      <c r="I479" t="s">
        <v>19</v>
      </c>
      <c r="J479" t="s">
        <v>20</v>
      </c>
      <c r="K479">
        <v>3004.1925000000001</v>
      </c>
      <c r="L479">
        <v>71524.461342244816</v>
      </c>
      <c r="M479">
        <v>120167.70000000007</v>
      </c>
      <c r="N479">
        <v>0</v>
      </c>
      <c r="O479">
        <v>0</v>
      </c>
      <c r="P479">
        <v>0</v>
      </c>
    </row>
    <row r="480" spans="1:16" x14ac:dyDescent="0.3">
      <c r="A480" t="s">
        <v>500</v>
      </c>
      <c r="B480" t="s">
        <v>17</v>
      </c>
      <c r="D480">
        <v>3</v>
      </c>
      <c r="F480">
        <v>15350.213</v>
      </c>
      <c r="G480">
        <v>29.458310999999998</v>
      </c>
      <c r="H480" t="s">
        <v>22</v>
      </c>
      <c r="I480" t="s">
        <v>19</v>
      </c>
      <c r="J480" t="s">
        <v>20</v>
      </c>
      <c r="K480">
        <v>817.51065000000006</v>
      </c>
      <c r="L480">
        <v>19463.469429072346</v>
      </c>
      <c r="M480">
        <v>32700.426000000003</v>
      </c>
      <c r="N480">
        <v>0</v>
      </c>
      <c r="O480">
        <v>0</v>
      </c>
      <c r="P480">
        <v>0</v>
      </c>
    </row>
    <row r="481" spans="1:16" x14ac:dyDescent="0.3">
      <c r="A481" t="s">
        <v>501</v>
      </c>
      <c r="B481" t="s">
        <v>17</v>
      </c>
      <c r="D481">
        <v>3</v>
      </c>
      <c r="F481">
        <v>47320.542999999998</v>
      </c>
      <c r="G481">
        <v>45.325187999999997</v>
      </c>
      <c r="H481" t="s">
        <v>22</v>
      </c>
      <c r="I481" t="s">
        <v>19</v>
      </c>
      <c r="J481" t="s">
        <v>20</v>
      </c>
      <c r="K481">
        <v>2416.0271499999999</v>
      </c>
      <c r="L481">
        <v>57521.294155414085</v>
      </c>
      <c r="M481">
        <v>96641.085999999967</v>
      </c>
      <c r="N481">
        <v>0</v>
      </c>
      <c r="O481">
        <v>0</v>
      </c>
      <c r="P481">
        <v>0</v>
      </c>
    </row>
    <row r="482" spans="1:16" x14ac:dyDescent="0.3">
      <c r="A482" t="s">
        <v>502</v>
      </c>
      <c r="B482" t="s">
        <v>17</v>
      </c>
      <c r="D482">
        <v>3</v>
      </c>
      <c r="F482">
        <v>20830.217000000001</v>
      </c>
      <c r="G482">
        <v>32.178035999999999</v>
      </c>
      <c r="H482" t="s">
        <v>18</v>
      </c>
      <c r="I482" t="s">
        <v>19</v>
      </c>
      <c r="J482" t="s">
        <v>20</v>
      </c>
      <c r="K482">
        <v>1091.5108500000001</v>
      </c>
      <c r="L482">
        <v>25986.92513727591</v>
      </c>
      <c r="M482">
        <v>43660.433999999979</v>
      </c>
      <c r="N482">
        <v>0</v>
      </c>
      <c r="O482">
        <v>0</v>
      </c>
      <c r="P482">
        <v>0</v>
      </c>
    </row>
    <row r="483" spans="1:16" x14ac:dyDescent="0.3">
      <c r="A483" t="s">
        <v>503</v>
      </c>
      <c r="B483" t="s">
        <v>17</v>
      </c>
      <c r="D483">
        <v>3</v>
      </c>
      <c r="F483">
        <v>28918.06</v>
      </c>
      <c r="G483">
        <v>36.192030000000003</v>
      </c>
      <c r="H483" t="s">
        <v>22</v>
      </c>
      <c r="I483" t="s">
        <v>19</v>
      </c>
      <c r="J483" t="s">
        <v>20</v>
      </c>
      <c r="K483">
        <v>1495.9030000000002</v>
      </c>
      <c r="L483">
        <v>35614.78044274728</v>
      </c>
      <c r="M483">
        <v>59836.119999999959</v>
      </c>
      <c r="N483">
        <v>0</v>
      </c>
      <c r="O483">
        <v>0</v>
      </c>
      <c r="P483">
        <v>0</v>
      </c>
    </row>
    <row r="484" spans="1:16" x14ac:dyDescent="0.3">
      <c r="A484" t="s">
        <v>504</v>
      </c>
      <c r="B484" t="s">
        <v>17</v>
      </c>
      <c r="D484">
        <v>3</v>
      </c>
      <c r="F484">
        <v>42786.074000000001</v>
      </c>
      <c r="G484">
        <v>43.074730000000002</v>
      </c>
      <c r="H484" t="s">
        <v>22</v>
      </c>
      <c r="I484" t="s">
        <v>19</v>
      </c>
      <c r="J484" t="s">
        <v>20</v>
      </c>
      <c r="K484">
        <v>2189.3036999999999</v>
      </c>
      <c r="L484">
        <v>52123.413482020042</v>
      </c>
      <c r="M484">
        <v>87572.148000000001</v>
      </c>
      <c r="N484">
        <v>0</v>
      </c>
      <c r="O484">
        <v>0</v>
      </c>
      <c r="P484">
        <v>0</v>
      </c>
    </row>
    <row r="485" spans="1:16" x14ac:dyDescent="0.3">
      <c r="A485" t="s">
        <v>505</v>
      </c>
      <c r="B485" t="s">
        <v>17</v>
      </c>
      <c r="D485">
        <v>3</v>
      </c>
      <c r="F485">
        <v>41779.589999999997</v>
      </c>
      <c r="G485">
        <v>42.575209999999998</v>
      </c>
      <c r="H485" t="s">
        <v>22</v>
      </c>
      <c r="I485" t="s">
        <v>19</v>
      </c>
      <c r="J485" t="s">
        <v>20</v>
      </c>
      <c r="K485">
        <v>2138.9794999999999</v>
      </c>
      <c r="L485">
        <v>50925.284102002173</v>
      </c>
      <c r="M485">
        <v>85559.180000000037</v>
      </c>
      <c r="N485">
        <v>0</v>
      </c>
      <c r="O485">
        <v>0</v>
      </c>
      <c r="P485">
        <v>0</v>
      </c>
    </row>
    <row r="486" spans="1:16" x14ac:dyDescent="0.3">
      <c r="A486" t="s">
        <v>506</v>
      </c>
      <c r="B486" t="s">
        <v>17</v>
      </c>
      <c r="D486">
        <v>3</v>
      </c>
      <c r="F486">
        <v>57589.47</v>
      </c>
      <c r="G486">
        <v>50.421653999999997</v>
      </c>
      <c r="H486" t="s">
        <v>22</v>
      </c>
      <c r="I486" t="s">
        <v>19</v>
      </c>
      <c r="J486" t="s">
        <v>20</v>
      </c>
      <c r="K486">
        <v>2929.4735000000001</v>
      </c>
      <c r="L486">
        <v>69745.535315689864</v>
      </c>
      <c r="M486">
        <v>117178.93999999989</v>
      </c>
      <c r="N486">
        <v>0</v>
      </c>
      <c r="O486">
        <v>0</v>
      </c>
      <c r="P486">
        <v>0</v>
      </c>
    </row>
    <row r="487" spans="1:16" x14ac:dyDescent="0.3">
      <c r="A487" t="s">
        <v>507</v>
      </c>
      <c r="B487" t="s">
        <v>17</v>
      </c>
      <c r="D487">
        <v>3</v>
      </c>
      <c r="F487">
        <v>101448.03</v>
      </c>
      <c r="G487">
        <v>72.188659999999999</v>
      </c>
      <c r="H487" t="s">
        <v>22</v>
      </c>
      <c r="I487" t="s">
        <v>19</v>
      </c>
      <c r="J487" t="s">
        <v>20</v>
      </c>
      <c r="K487">
        <v>5122.4014999999999</v>
      </c>
      <c r="L487">
        <v>121955.23691181801</v>
      </c>
      <c r="M487">
        <v>204896.0600000002</v>
      </c>
      <c r="N487">
        <v>0</v>
      </c>
      <c r="O487">
        <v>0</v>
      </c>
      <c r="P487">
        <v>0</v>
      </c>
    </row>
    <row r="488" spans="1:16" x14ac:dyDescent="0.3">
      <c r="A488" t="s">
        <v>508</v>
      </c>
      <c r="B488" t="s">
        <v>17</v>
      </c>
      <c r="D488">
        <v>3</v>
      </c>
      <c r="F488">
        <v>15913.691999999999</v>
      </c>
      <c r="G488">
        <v>29.737964999999999</v>
      </c>
      <c r="H488" t="s">
        <v>22</v>
      </c>
      <c r="I488" t="s">
        <v>19</v>
      </c>
      <c r="J488" t="s">
        <v>20</v>
      </c>
      <c r="K488">
        <v>845.68460000000005</v>
      </c>
      <c r="L488">
        <v>20134.24089183093</v>
      </c>
      <c r="M488">
        <v>33827.384000000013</v>
      </c>
      <c r="N488">
        <v>0</v>
      </c>
      <c r="O488">
        <v>0</v>
      </c>
      <c r="P488">
        <v>0</v>
      </c>
    </row>
    <row r="489" spans="1:16" x14ac:dyDescent="0.3">
      <c r="A489" t="s">
        <v>509</v>
      </c>
      <c r="B489" t="s">
        <v>17</v>
      </c>
      <c r="D489">
        <v>3</v>
      </c>
      <c r="F489">
        <v>5930.1660000000002</v>
      </c>
      <c r="G489">
        <v>24.783142000000002</v>
      </c>
      <c r="H489" t="s">
        <v>18</v>
      </c>
      <c r="I489" t="s">
        <v>19</v>
      </c>
      <c r="J489" t="s">
        <v>20</v>
      </c>
      <c r="K489">
        <v>346.50830000000002</v>
      </c>
      <c r="L489">
        <v>8249.7441519200129</v>
      </c>
      <c r="M489">
        <v>13860.331999999997</v>
      </c>
      <c r="N489">
        <v>0</v>
      </c>
      <c r="O489">
        <v>0</v>
      </c>
      <c r="P489">
        <v>0</v>
      </c>
    </row>
    <row r="490" spans="1:16" x14ac:dyDescent="0.3">
      <c r="A490" t="s">
        <v>510</v>
      </c>
      <c r="B490" t="s">
        <v>17</v>
      </c>
      <c r="D490">
        <v>3</v>
      </c>
      <c r="F490">
        <v>18534.973000000002</v>
      </c>
      <c r="G490">
        <v>31.038907999999999</v>
      </c>
      <c r="H490" t="s">
        <v>22</v>
      </c>
      <c r="I490" t="s">
        <v>19</v>
      </c>
      <c r="J490" t="s">
        <v>20</v>
      </c>
      <c r="K490">
        <v>976.74865000000011</v>
      </c>
      <c r="L490">
        <v>23254.641990489887</v>
      </c>
      <c r="M490">
        <v>39069.946000000025</v>
      </c>
      <c r="N490">
        <v>0</v>
      </c>
      <c r="O490">
        <v>0</v>
      </c>
      <c r="P490">
        <v>0</v>
      </c>
    </row>
    <row r="491" spans="1:16" x14ac:dyDescent="0.3">
      <c r="A491" t="s">
        <v>511</v>
      </c>
      <c r="B491" t="s">
        <v>17</v>
      </c>
      <c r="D491">
        <v>3</v>
      </c>
      <c r="F491">
        <v>16012.537</v>
      </c>
      <c r="G491">
        <v>29.787022</v>
      </c>
      <c r="H491" t="s">
        <v>22</v>
      </c>
      <c r="I491" t="s">
        <v>19</v>
      </c>
      <c r="J491" t="s">
        <v>20</v>
      </c>
      <c r="K491">
        <v>850.6268500000001</v>
      </c>
      <c r="L491">
        <v>20251.907043074127</v>
      </c>
      <c r="M491">
        <v>34025.074000000015</v>
      </c>
      <c r="N491">
        <v>0</v>
      </c>
      <c r="O491">
        <v>0</v>
      </c>
      <c r="P491">
        <v>0</v>
      </c>
    </row>
    <row r="492" spans="1:16" x14ac:dyDescent="0.3">
      <c r="A492" t="s">
        <v>512</v>
      </c>
      <c r="B492" t="s">
        <v>17</v>
      </c>
      <c r="D492">
        <v>3</v>
      </c>
      <c r="F492">
        <v>12147.584999999999</v>
      </c>
      <c r="G492">
        <v>27.868846999999999</v>
      </c>
      <c r="H492" t="s">
        <v>22</v>
      </c>
      <c r="I492" t="s">
        <v>19</v>
      </c>
      <c r="J492" t="s">
        <v>20</v>
      </c>
      <c r="K492">
        <v>657.37924999999996</v>
      </c>
      <c r="L492">
        <v>15651.026608254588</v>
      </c>
      <c r="M492">
        <v>26295.169999999969</v>
      </c>
      <c r="N492">
        <v>0</v>
      </c>
      <c r="O492">
        <v>0</v>
      </c>
      <c r="P492">
        <v>0</v>
      </c>
    </row>
    <row r="493" spans="1:16" x14ac:dyDescent="0.3">
      <c r="A493" t="s">
        <v>513</v>
      </c>
      <c r="B493" t="s">
        <v>17</v>
      </c>
      <c r="D493">
        <v>3</v>
      </c>
      <c r="F493">
        <v>4756.2960000000003</v>
      </c>
      <c r="G493">
        <v>24.20055</v>
      </c>
      <c r="H493" t="s">
        <v>18</v>
      </c>
      <c r="I493" t="s">
        <v>19</v>
      </c>
      <c r="J493" t="s">
        <v>20</v>
      </c>
      <c r="K493">
        <v>287.81479999999999</v>
      </c>
      <c r="L493">
        <v>6852.3566769858853</v>
      </c>
      <c r="M493">
        <v>11512.592000000002</v>
      </c>
      <c r="N493">
        <v>0</v>
      </c>
      <c r="O493">
        <v>0</v>
      </c>
      <c r="P493">
        <v>0</v>
      </c>
    </row>
    <row r="494" spans="1:16" x14ac:dyDescent="0.3">
      <c r="A494" t="s">
        <v>514</v>
      </c>
      <c r="B494" t="s">
        <v>17</v>
      </c>
      <c r="D494">
        <v>3</v>
      </c>
      <c r="F494">
        <v>15826.174000000001</v>
      </c>
      <c r="G494">
        <v>29.69453</v>
      </c>
      <c r="H494" t="s">
        <v>22</v>
      </c>
      <c r="I494" t="s">
        <v>19</v>
      </c>
      <c r="J494" t="s">
        <v>20</v>
      </c>
      <c r="K494">
        <v>841.30870000000004</v>
      </c>
      <c r="L494">
        <v>20030.058523228527</v>
      </c>
      <c r="M494">
        <v>33652.34800000002</v>
      </c>
      <c r="N494">
        <v>0</v>
      </c>
      <c r="O494">
        <v>0</v>
      </c>
      <c r="P494">
        <v>0</v>
      </c>
    </row>
    <row r="495" spans="1:16" x14ac:dyDescent="0.3">
      <c r="A495" t="s">
        <v>515</v>
      </c>
      <c r="B495" t="s">
        <v>17</v>
      </c>
      <c r="D495">
        <v>3</v>
      </c>
      <c r="F495">
        <v>15710.205</v>
      </c>
      <c r="G495">
        <v>29.636973999999999</v>
      </c>
      <c r="H495" t="s">
        <v>22</v>
      </c>
      <c r="I495" t="s">
        <v>19</v>
      </c>
      <c r="J495" t="s">
        <v>20</v>
      </c>
      <c r="K495">
        <v>835.51025000000004</v>
      </c>
      <c r="L495">
        <v>19892.007778188083</v>
      </c>
      <c r="M495">
        <v>33420.409999999982</v>
      </c>
      <c r="N495">
        <v>0</v>
      </c>
      <c r="O495">
        <v>0</v>
      </c>
      <c r="P495">
        <v>0</v>
      </c>
    </row>
    <row r="496" spans="1:16" x14ac:dyDescent="0.3">
      <c r="A496" t="s">
        <v>516</v>
      </c>
      <c r="B496" t="s">
        <v>17</v>
      </c>
      <c r="D496">
        <v>3</v>
      </c>
      <c r="F496">
        <v>13345.819</v>
      </c>
      <c r="G496">
        <v>28.463529999999999</v>
      </c>
      <c r="H496" t="s">
        <v>22</v>
      </c>
      <c r="I496" t="s">
        <v>19</v>
      </c>
      <c r="J496" t="s">
        <v>20</v>
      </c>
      <c r="K496">
        <v>717.29095000000007</v>
      </c>
      <c r="L496">
        <v>17077.417250864273</v>
      </c>
      <c r="M496">
        <v>28691.637999999984</v>
      </c>
      <c r="N496">
        <v>0</v>
      </c>
      <c r="O496">
        <v>0</v>
      </c>
      <c r="P496">
        <v>0</v>
      </c>
    </row>
    <row r="497" spans="1:16" x14ac:dyDescent="0.3">
      <c r="A497" t="s">
        <v>517</v>
      </c>
      <c r="B497" t="s">
        <v>17</v>
      </c>
      <c r="D497">
        <v>3</v>
      </c>
      <c r="F497">
        <v>29340.799999999999</v>
      </c>
      <c r="G497">
        <v>36.40184</v>
      </c>
      <c r="H497" t="s">
        <v>22</v>
      </c>
      <c r="I497" t="s">
        <v>19</v>
      </c>
      <c r="J497" t="s">
        <v>20</v>
      </c>
      <c r="K497">
        <v>1517.04</v>
      </c>
      <c r="L497">
        <v>36118.014686022623</v>
      </c>
      <c r="M497">
        <v>60681.600000000028</v>
      </c>
      <c r="N497">
        <v>0</v>
      </c>
      <c r="O497">
        <v>0</v>
      </c>
      <c r="P497">
        <v>0</v>
      </c>
    </row>
    <row r="498" spans="1:16" x14ac:dyDescent="0.3">
      <c r="A498" t="s">
        <v>518</v>
      </c>
      <c r="B498" t="s">
        <v>17</v>
      </c>
      <c r="D498">
        <v>3</v>
      </c>
      <c r="F498">
        <v>19403.083999999999</v>
      </c>
      <c r="G498">
        <v>31.469750999999999</v>
      </c>
      <c r="H498" t="s">
        <v>18</v>
      </c>
      <c r="I498" t="s">
        <v>19</v>
      </c>
      <c r="J498" t="s">
        <v>20</v>
      </c>
      <c r="K498">
        <v>1020.1541999999999</v>
      </c>
      <c r="L498">
        <v>24288.050662874863</v>
      </c>
      <c r="M498">
        <v>40806.167999999998</v>
      </c>
      <c r="N498">
        <v>0</v>
      </c>
      <c r="O498">
        <v>0</v>
      </c>
      <c r="P498">
        <v>0</v>
      </c>
    </row>
    <row r="499" spans="1:16" x14ac:dyDescent="0.3">
      <c r="A499" t="s">
        <v>519</v>
      </c>
      <c r="B499" t="s">
        <v>17</v>
      </c>
      <c r="D499">
        <v>3</v>
      </c>
      <c r="F499">
        <v>12074.82</v>
      </c>
      <c r="G499">
        <v>27.832733000000001</v>
      </c>
      <c r="H499" t="s">
        <v>22</v>
      </c>
      <c r="I499" t="s">
        <v>19</v>
      </c>
      <c r="J499" t="s">
        <v>20</v>
      </c>
      <c r="K499">
        <v>653.74099999999999</v>
      </c>
      <c r="L499">
        <v>15564.406369545384</v>
      </c>
      <c r="M499">
        <v>26149.640000000021</v>
      </c>
      <c r="N499">
        <v>0</v>
      </c>
      <c r="O499">
        <v>0</v>
      </c>
      <c r="P499">
        <v>0</v>
      </c>
    </row>
    <row r="500" spans="1:16" x14ac:dyDescent="0.3">
      <c r="A500" t="s">
        <v>520</v>
      </c>
      <c r="B500" t="s">
        <v>17</v>
      </c>
      <c r="D500">
        <v>3</v>
      </c>
      <c r="F500">
        <v>21212.723000000002</v>
      </c>
      <c r="G500">
        <v>32.367874</v>
      </c>
      <c r="H500" t="s">
        <v>22</v>
      </c>
      <c r="I500" t="s">
        <v>19</v>
      </c>
      <c r="J500" t="s">
        <v>20</v>
      </c>
      <c r="K500">
        <v>1110.63615</v>
      </c>
      <c r="L500">
        <v>26442.264394167356</v>
      </c>
      <c r="M500">
        <v>44425.445999999967</v>
      </c>
      <c r="N500">
        <v>0</v>
      </c>
      <c r="O500">
        <v>0</v>
      </c>
      <c r="P500">
        <v>0</v>
      </c>
    </row>
    <row r="501" spans="1:16" x14ac:dyDescent="0.3">
      <c r="A501" t="s">
        <v>521</v>
      </c>
      <c r="B501" t="s">
        <v>17</v>
      </c>
      <c r="D501">
        <v>3</v>
      </c>
      <c r="F501">
        <v>13024.133</v>
      </c>
      <c r="G501">
        <v>28.303877</v>
      </c>
      <c r="H501" t="s">
        <v>22</v>
      </c>
      <c r="I501" t="s">
        <v>19</v>
      </c>
      <c r="J501" t="s">
        <v>20</v>
      </c>
      <c r="K501">
        <v>701.20665000000008</v>
      </c>
      <c r="L501">
        <v>16694.478776193595</v>
      </c>
      <c r="M501">
        <v>28048.266000000003</v>
      </c>
      <c r="N501">
        <v>0</v>
      </c>
      <c r="O501">
        <v>0</v>
      </c>
      <c r="P501">
        <v>0</v>
      </c>
    </row>
    <row r="502" spans="1:16" x14ac:dyDescent="0.3">
      <c r="A502" t="s">
        <v>522</v>
      </c>
      <c r="B502" t="s">
        <v>17</v>
      </c>
      <c r="D502">
        <v>3</v>
      </c>
      <c r="F502">
        <v>15084.501</v>
      </c>
      <c r="G502">
        <v>29.326439000000001</v>
      </c>
      <c r="H502" t="s">
        <v>22</v>
      </c>
      <c r="I502" t="s">
        <v>19</v>
      </c>
      <c r="J502" t="s">
        <v>20</v>
      </c>
      <c r="K502">
        <v>804.22505000000001</v>
      </c>
      <c r="L502">
        <v>19147.163006095612</v>
      </c>
      <c r="M502">
        <v>32169.002000000026</v>
      </c>
      <c r="N502">
        <v>0</v>
      </c>
      <c r="O502">
        <v>0</v>
      </c>
      <c r="P502">
        <v>0</v>
      </c>
    </row>
    <row r="503" spans="1:16" x14ac:dyDescent="0.3">
      <c r="A503" t="s">
        <v>523</v>
      </c>
      <c r="B503" t="s">
        <v>17</v>
      </c>
      <c r="D503">
        <v>3</v>
      </c>
      <c r="F503">
        <v>17167.445</v>
      </c>
      <c r="G503">
        <v>30.360202999999998</v>
      </c>
      <c r="H503" t="s">
        <v>22</v>
      </c>
      <c r="I503" t="s">
        <v>19</v>
      </c>
      <c r="J503" t="s">
        <v>20</v>
      </c>
      <c r="K503">
        <v>908.37225000000001</v>
      </c>
      <c r="L503">
        <v>21626.721949240247</v>
      </c>
      <c r="M503">
        <v>36334.890000000007</v>
      </c>
      <c r="N503">
        <v>0</v>
      </c>
      <c r="O503">
        <v>0</v>
      </c>
      <c r="P503">
        <v>0</v>
      </c>
    </row>
    <row r="504" spans="1:16" x14ac:dyDescent="0.3">
      <c r="A504" t="s">
        <v>524</v>
      </c>
      <c r="B504" t="s">
        <v>17</v>
      </c>
      <c r="D504">
        <v>3</v>
      </c>
      <c r="F504">
        <v>22111.17</v>
      </c>
      <c r="G504">
        <v>32.813774000000002</v>
      </c>
      <c r="H504" t="s">
        <v>22</v>
      </c>
      <c r="I504" t="s">
        <v>19</v>
      </c>
      <c r="J504" t="s">
        <v>20</v>
      </c>
      <c r="K504">
        <v>1155.5584999999999</v>
      </c>
      <c r="L504">
        <v>27511.785367266708</v>
      </c>
      <c r="M504">
        <v>46222.339999999975</v>
      </c>
      <c r="N504">
        <v>0</v>
      </c>
      <c r="O504">
        <v>0</v>
      </c>
      <c r="P504">
        <v>0</v>
      </c>
    </row>
    <row r="505" spans="1:16" x14ac:dyDescent="0.3">
      <c r="A505" t="s">
        <v>525</v>
      </c>
      <c r="B505" t="s">
        <v>17</v>
      </c>
      <c r="D505">
        <v>3</v>
      </c>
      <c r="F505">
        <v>20324.625</v>
      </c>
      <c r="G505">
        <v>31.927112999999999</v>
      </c>
      <c r="H505" t="s">
        <v>22</v>
      </c>
      <c r="I505" t="s">
        <v>19</v>
      </c>
      <c r="J505" t="s">
        <v>20</v>
      </c>
      <c r="K505">
        <v>1066.23125</v>
      </c>
      <c r="L505">
        <v>25385.062981988787</v>
      </c>
      <c r="M505">
        <v>42649.249999999985</v>
      </c>
      <c r="N505">
        <v>0</v>
      </c>
      <c r="O505">
        <v>0</v>
      </c>
      <c r="P505">
        <v>0</v>
      </c>
    </row>
    <row r="506" spans="1:16" x14ac:dyDescent="0.3">
      <c r="A506" t="s">
        <v>526</v>
      </c>
      <c r="B506" t="s">
        <v>17</v>
      </c>
      <c r="D506">
        <v>3</v>
      </c>
      <c r="F506">
        <v>12703.776</v>
      </c>
      <c r="G506">
        <v>28.144884000000001</v>
      </c>
      <c r="H506" t="s">
        <v>22</v>
      </c>
      <c r="I506" t="s">
        <v>19</v>
      </c>
      <c r="J506" t="s">
        <v>20</v>
      </c>
      <c r="K506">
        <v>685.18880000000001</v>
      </c>
      <c r="L506">
        <v>16313.122357418542</v>
      </c>
      <c r="M506">
        <v>27407.552</v>
      </c>
      <c r="N506">
        <v>0</v>
      </c>
      <c r="O506">
        <v>0</v>
      </c>
      <c r="P506">
        <v>0</v>
      </c>
    </row>
    <row r="507" spans="1:16" x14ac:dyDescent="0.3">
      <c r="A507" t="s">
        <v>527</v>
      </c>
      <c r="B507" t="s">
        <v>17</v>
      </c>
      <c r="D507">
        <v>3</v>
      </c>
      <c r="F507">
        <v>14971.692999999999</v>
      </c>
      <c r="G507">
        <v>29.27045</v>
      </c>
      <c r="H507" t="s">
        <v>22</v>
      </c>
      <c r="I507" t="s">
        <v>19</v>
      </c>
      <c r="J507" t="s">
        <v>20</v>
      </c>
      <c r="K507">
        <v>798.58465000000001</v>
      </c>
      <c r="L507">
        <v>19012.875149456991</v>
      </c>
      <c r="M507">
        <v>31943.386000000017</v>
      </c>
      <c r="N507">
        <v>0</v>
      </c>
      <c r="O507">
        <v>0</v>
      </c>
      <c r="P507">
        <v>0</v>
      </c>
    </row>
    <row r="508" spans="1:16" x14ac:dyDescent="0.3">
      <c r="A508" t="s">
        <v>528</v>
      </c>
      <c r="B508" t="s">
        <v>17</v>
      </c>
      <c r="D508">
        <v>3</v>
      </c>
      <c r="F508">
        <v>16023.13</v>
      </c>
      <c r="G508">
        <v>29.792278</v>
      </c>
      <c r="H508" t="s">
        <v>22</v>
      </c>
      <c r="I508" t="s">
        <v>19</v>
      </c>
      <c r="J508" t="s">
        <v>20</v>
      </c>
      <c r="K508">
        <v>851.15650000000005</v>
      </c>
      <c r="L508">
        <v>20264.517064219552</v>
      </c>
      <c r="M508">
        <v>34046.260000000024</v>
      </c>
      <c r="N508">
        <v>0</v>
      </c>
      <c r="O508">
        <v>0</v>
      </c>
      <c r="P508">
        <v>0</v>
      </c>
    </row>
    <row r="509" spans="1:16" x14ac:dyDescent="0.3">
      <c r="A509" t="s">
        <v>529</v>
      </c>
      <c r="B509" t="s">
        <v>17</v>
      </c>
      <c r="D509">
        <v>3</v>
      </c>
      <c r="F509">
        <v>15726.96</v>
      </c>
      <c r="G509">
        <v>29.645289999999999</v>
      </c>
      <c r="H509" t="s">
        <v>22</v>
      </c>
      <c r="I509" t="s">
        <v>19</v>
      </c>
      <c r="J509" t="s">
        <v>20</v>
      </c>
      <c r="K509">
        <v>836.34799999999996</v>
      </c>
      <c r="L509">
        <v>19911.953110416118</v>
      </c>
      <c r="M509">
        <v>33453.919999999962</v>
      </c>
      <c r="N509">
        <v>0</v>
      </c>
      <c r="O509">
        <v>0</v>
      </c>
      <c r="P509">
        <v>0</v>
      </c>
    </row>
    <row r="510" spans="1:16" x14ac:dyDescent="0.3">
      <c r="A510" t="s">
        <v>530</v>
      </c>
      <c r="B510" t="s">
        <v>17</v>
      </c>
      <c r="D510">
        <v>3</v>
      </c>
      <c r="F510">
        <v>31228.603999999999</v>
      </c>
      <c r="G510">
        <v>37.338757000000001</v>
      </c>
      <c r="H510" t="s">
        <v>22</v>
      </c>
      <c r="I510" t="s">
        <v>19</v>
      </c>
      <c r="J510" t="s">
        <v>20</v>
      </c>
      <c r="K510">
        <v>1611.4302</v>
      </c>
      <c r="L510">
        <v>38365.276874110365</v>
      </c>
      <c r="M510">
        <v>64457.208000000042</v>
      </c>
      <c r="N510">
        <v>0</v>
      </c>
      <c r="O510">
        <v>0</v>
      </c>
      <c r="P510">
        <v>0</v>
      </c>
    </row>
    <row r="511" spans="1:16" x14ac:dyDescent="0.3">
      <c r="A511" t="s">
        <v>531</v>
      </c>
      <c r="B511" t="s">
        <v>17</v>
      </c>
      <c r="D511">
        <v>3</v>
      </c>
      <c r="F511">
        <v>15380.12</v>
      </c>
      <c r="G511">
        <v>29.473154000000001</v>
      </c>
      <c r="H511" t="s">
        <v>22</v>
      </c>
      <c r="I511" t="s">
        <v>19</v>
      </c>
      <c r="J511" t="s">
        <v>20</v>
      </c>
      <c r="K511">
        <v>819.00600000000009</v>
      </c>
      <c r="L511">
        <v>19499.071043572123</v>
      </c>
      <c r="M511">
        <v>32760.24000000002</v>
      </c>
      <c r="N511">
        <v>0</v>
      </c>
      <c r="O511">
        <v>0</v>
      </c>
      <c r="P511">
        <v>0</v>
      </c>
    </row>
    <row r="512" spans="1:16" x14ac:dyDescent="0.3">
      <c r="A512" t="s">
        <v>532</v>
      </c>
      <c r="B512" t="s">
        <v>17</v>
      </c>
      <c r="D512">
        <v>3</v>
      </c>
      <c r="F512">
        <v>17324.261999999999</v>
      </c>
      <c r="G512">
        <v>30.438032</v>
      </c>
      <c r="H512" t="s">
        <v>22</v>
      </c>
      <c r="I512" t="s">
        <v>19</v>
      </c>
      <c r="J512" t="s">
        <v>20</v>
      </c>
      <c r="K512">
        <v>916.21309999999994</v>
      </c>
      <c r="L512">
        <v>21813.398592869235</v>
      </c>
      <c r="M512">
        <v>36648.524000000027</v>
      </c>
      <c r="N512">
        <v>0</v>
      </c>
      <c r="O512">
        <v>0</v>
      </c>
      <c r="P512">
        <v>0</v>
      </c>
    </row>
    <row r="513" spans="1:16" x14ac:dyDescent="0.3">
      <c r="A513" t="s">
        <v>533</v>
      </c>
      <c r="B513" t="s">
        <v>17</v>
      </c>
      <c r="D513">
        <v>3</v>
      </c>
      <c r="F513">
        <v>19009.543000000001</v>
      </c>
      <c r="G513">
        <v>31.274436999999999</v>
      </c>
      <c r="H513" t="s">
        <v>22</v>
      </c>
      <c r="I513" t="s">
        <v>19</v>
      </c>
      <c r="J513" t="s">
        <v>20</v>
      </c>
      <c r="K513">
        <v>1000.4771500000002</v>
      </c>
      <c r="L513">
        <v>23819.575223283555</v>
      </c>
      <c r="M513">
        <v>40019.085999999981</v>
      </c>
      <c r="N513">
        <v>0</v>
      </c>
      <c r="O513">
        <v>0</v>
      </c>
      <c r="P513">
        <v>0</v>
      </c>
    </row>
    <row r="514" spans="1:16" x14ac:dyDescent="0.3">
      <c r="A514" t="s">
        <v>534</v>
      </c>
      <c r="B514" t="s">
        <v>17</v>
      </c>
      <c r="D514">
        <v>3</v>
      </c>
      <c r="F514">
        <v>14408.825000000001</v>
      </c>
      <c r="G514">
        <v>28.991099999999999</v>
      </c>
      <c r="H514" t="s">
        <v>22</v>
      </c>
      <c r="I514" t="s">
        <v>19</v>
      </c>
      <c r="J514" t="s">
        <v>20</v>
      </c>
      <c r="K514">
        <v>770.44125000000008</v>
      </c>
      <c r="L514">
        <v>18342.831027670753</v>
      </c>
      <c r="M514">
        <v>30817.649999999998</v>
      </c>
      <c r="N514">
        <v>0</v>
      </c>
      <c r="O514">
        <v>0</v>
      </c>
      <c r="P514">
        <v>0</v>
      </c>
    </row>
    <row r="515" spans="1:16" x14ac:dyDescent="0.3">
      <c r="A515" t="s">
        <v>535</v>
      </c>
      <c r="B515" t="s">
        <v>17</v>
      </c>
      <c r="D515">
        <v>3</v>
      </c>
      <c r="F515">
        <v>4630.5320000000002</v>
      </c>
      <c r="G515">
        <v>24.138134000000001</v>
      </c>
      <c r="H515" t="s">
        <v>18</v>
      </c>
      <c r="I515" t="s">
        <v>19</v>
      </c>
      <c r="J515" t="s">
        <v>20</v>
      </c>
      <c r="K515">
        <v>281.52660000000003</v>
      </c>
      <c r="L515">
        <v>6702.6458585838354</v>
      </c>
      <c r="M515">
        <v>11261.063999999995</v>
      </c>
      <c r="N515">
        <v>0</v>
      </c>
      <c r="O515">
        <v>0</v>
      </c>
      <c r="P515">
        <v>0</v>
      </c>
    </row>
    <row r="516" spans="1:16" x14ac:dyDescent="0.3">
      <c r="A516" t="s">
        <v>536</v>
      </c>
      <c r="B516" t="s">
        <v>17</v>
      </c>
      <c r="D516">
        <v>3</v>
      </c>
      <c r="F516">
        <v>48939.004000000001</v>
      </c>
      <c r="G516">
        <v>46.128430000000002</v>
      </c>
      <c r="H516" t="s">
        <v>22</v>
      </c>
      <c r="I516" t="s">
        <v>19</v>
      </c>
      <c r="J516" t="s">
        <v>20</v>
      </c>
      <c r="K516">
        <v>2496.9502000000002</v>
      </c>
      <c r="L516">
        <v>59447.927539067634</v>
      </c>
      <c r="M516">
        <v>99878.008000000074</v>
      </c>
      <c r="N516">
        <v>0</v>
      </c>
      <c r="O516">
        <v>0</v>
      </c>
      <c r="P516">
        <v>0</v>
      </c>
    </row>
    <row r="517" spans="1:16" x14ac:dyDescent="0.3">
      <c r="A517" t="s">
        <v>537</v>
      </c>
      <c r="B517" t="s">
        <v>17</v>
      </c>
      <c r="D517">
        <v>3</v>
      </c>
      <c r="F517">
        <v>17458.766</v>
      </c>
      <c r="G517">
        <v>30.504785999999999</v>
      </c>
      <c r="H517" t="s">
        <v>22</v>
      </c>
      <c r="I517" t="s">
        <v>19</v>
      </c>
      <c r="J517" t="s">
        <v>20</v>
      </c>
      <c r="K517">
        <v>922.93830000000003</v>
      </c>
      <c r="L517">
        <v>21973.51360128458</v>
      </c>
      <c r="M517">
        <v>36917.532000000036</v>
      </c>
      <c r="N517">
        <v>0</v>
      </c>
      <c r="O517">
        <v>0</v>
      </c>
      <c r="P517">
        <v>0</v>
      </c>
    </row>
    <row r="518" spans="1:16" x14ac:dyDescent="0.3">
      <c r="A518" t="s">
        <v>538</v>
      </c>
      <c r="B518" t="s">
        <v>17</v>
      </c>
      <c r="D518">
        <v>3</v>
      </c>
      <c r="F518">
        <v>94976.74</v>
      </c>
      <c r="G518">
        <v>68.976960000000005</v>
      </c>
      <c r="H518" t="s">
        <v>18</v>
      </c>
      <c r="I518" t="s">
        <v>19</v>
      </c>
      <c r="J518" t="s">
        <v>20</v>
      </c>
      <c r="K518">
        <v>4798.8370000000004</v>
      </c>
      <c r="L518">
        <v>114251.7436862764</v>
      </c>
      <c r="M518">
        <v>191953.48</v>
      </c>
      <c r="N518">
        <v>0</v>
      </c>
      <c r="O518">
        <v>0</v>
      </c>
      <c r="P518">
        <v>0</v>
      </c>
    </row>
    <row r="519" spans="1:16" x14ac:dyDescent="0.3">
      <c r="A519" t="s">
        <v>539</v>
      </c>
      <c r="B519" t="s">
        <v>17</v>
      </c>
      <c r="D519">
        <v>3</v>
      </c>
      <c r="F519">
        <v>11456.243</v>
      </c>
      <c r="G519">
        <v>27.525734</v>
      </c>
      <c r="H519" t="s">
        <v>22</v>
      </c>
      <c r="I519" t="s">
        <v>19</v>
      </c>
      <c r="J519" t="s">
        <v>20</v>
      </c>
      <c r="K519">
        <v>622.81215000000009</v>
      </c>
      <c r="L519">
        <v>14828.045654915715</v>
      </c>
      <c r="M519">
        <v>24912.486000000019</v>
      </c>
      <c r="N519">
        <v>0</v>
      </c>
      <c r="O519">
        <v>0</v>
      </c>
      <c r="P519">
        <v>0</v>
      </c>
    </row>
    <row r="520" spans="1:16" x14ac:dyDescent="0.3">
      <c r="A520" t="s">
        <v>540</v>
      </c>
      <c r="B520" t="s">
        <v>17</v>
      </c>
      <c r="D520">
        <v>3</v>
      </c>
      <c r="F520">
        <v>32990.129999999997</v>
      </c>
      <c r="G520">
        <v>38.213000000000001</v>
      </c>
      <c r="H520" t="s">
        <v>22</v>
      </c>
      <c r="I520" t="s">
        <v>19</v>
      </c>
      <c r="J520" t="s">
        <v>20</v>
      </c>
      <c r="K520">
        <v>1699.5065</v>
      </c>
      <c r="L520">
        <v>40462.216372667106</v>
      </c>
      <c r="M520">
        <v>67980.260000000053</v>
      </c>
      <c r="N520">
        <v>0</v>
      </c>
      <c r="O520">
        <v>0</v>
      </c>
      <c r="P520">
        <v>0</v>
      </c>
    </row>
    <row r="521" spans="1:16" x14ac:dyDescent="0.3">
      <c r="A521" t="s">
        <v>541</v>
      </c>
      <c r="B521" t="s">
        <v>17</v>
      </c>
      <c r="D521">
        <v>3</v>
      </c>
      <c r="F521">
        <v>13315.258</v>
      </c>
      <c r="G521">
        <v>28.448361999999999</v>
      </c>
      <c r="H521" t="s">
        <v>22</v>
      </c>
      <c r="I521" t="s">
        <v>19</v>
      </c>
      <c r="J521" t="s">
        <v>20</v>
      </c>
      <c r="K521">
        <v>715.76290000000006</v>
      </c>
      <c r="L521">
        <v>17041.037107729633</v>
      </c>
      <c r="M521">
        <v>28630.516000000021</v>
      </c>
      <c r="N521">
        <v>0</v>
      </c>
      <c r="O521">
        <v>0</v>
      </c>
      <c r="P521">
        <v>0</v>
      </c>
    </row>
    <row r="522" spans="1:16" x14ac:dyDescent="0.3">
      <c r="A522" t="s">
        <v>542</v>
      </c>
      <c r="B522" t="s">
        <v>17</v>
      </c>
      <c r="D522">
        <v>3</v>
      </c>
      <c r="F522">
        <v>187849.69</v>
      </c>
      <c r="G522">
        <v>115.0698</v>
      </c>
      <c r="H522" t="s">
        <v>18</v>
      </c>
      <c r="I522" t="s">
        <v>19</v>
      </c>
      <c r="J522" t="s">
        <v>20</v>
      </c>
      <c r="K522">
        <v>9442.4845000000005</v>
      </c>
      <c r="L522">
        <v>224808.70237010301</v>
      </c>
      <c r="M522">
        <v>377699.38000000018</v>
      </c>
      <c r="N522">
        <v>0</v>
      </c>
      <c r="O522">
        <v>0</v>
      </c>
      <c r="P522">
        <v>0</v>
      </c>
    </row>
    <row r="523" spans="1:16" x14ac:dyDescent="0.3">
      <c r="A523" t="s">
        <v>543</v>
      </c>
      <c r="B523" t="s">
        <v>17</v>
      </c>
      <c r="D523">
        <v>3</v>
      </c>
      <c r="F523">
        <v>23389.27</v>
      </c>
      <c r="G523">
        <v>33.448093</v>
      </c>
      <c r="H523" t="s">
        <v>22</v>
      </c>
      <c r="I523" t="s">
        <v>19</v>
      </c>
      <c r="J523" t="s">
        <v>20</v>
      </c>
      <c r="K523">
        <v>1219.4635000000001</v>
      </c>
      <c r="L523">
        <v>29033.249355368727</v>
      </c>
      <c r="M523">
        <v>48778.539999999994</v>
      </c>
      <c r="N523">
        <v>0</v>
      </c>
      <c r="O523">
        <v>0</v>
      </c>
      <c r="P523">
        <v>0</v>
      </c>
    </row>
    <row r="524" spans="1:16" x14ac:dyDescent="0.3">
      <c r="A524" t="s">
        <v>544</v>
      </c>
      <c r="B524" t="s">
        <v>17</v>
      </c>
      <c r="D524">
        <v>3</v>
      </c>
      <c r="F524">
        <v>15589.813</v>
      </c>
      <c r="G524">
        <v>29.577224999999999</v>
      </c>
      <c r="H524" t="s">
        <v>22</v>
      </c>
      <c r="I524" t="s">
        <v>19</v>
      </c>
      <c r="J524" t="s">
        <v>20</v>
      </c>
      <c r="K524">
        <v>829.49065000000007</v>
      </c>
      <c r="L524">
        <v>19748.691846370875</v>
      </c>
      <c r="M524">
        <v>33179.625999999997</v>
      </c>
      <c r="N524">
        <v>0</v>
      </c>
      <c r="O524">
        <v>0</v>
      </c>
      <c r="P524">
        <v>0</v>
      </c>
    </row>
    <row r="525" spans="1:16" x14ac:dyDescent="0.3">
      <c r="A525" t="s">
        <v>545</v>
      </c>
      <c r="B525" t="s">
        <v>17</v>
      </c>
      <c r="D525">
        <v>3</v>
      </c>
      <c r="F525">
        <v>1507757.8</v>
      </c>
      <c r="G525">
        <v>770.14013999999997</v>
      </c>
      <c r="H525" t="s">
        <v>18</v>
      </c>
      <c r="I525" t="s">
        <v>19</v>
      </c>
      <c r="J525" t="s">
        <v>20</v>
      </c>
      <c r="K525">
        <v>75437.89</v>
      </c>
      <c r="L525">
        <v>1796041.5143322258</v>
      </c>
      <c r="M525">
        <v>3017515.6</v>
      </c>
      <c r="N525">
        <v>0</v>
      </c>
      <c r="O525">
        <v>0</v>
      </c>
      <c r="P525">
        <v>0</v>
      </c>
    </row>
    <row r="526" spans="1:16" x14ac:dyDescent="0.3">
      <c r="A526" t="s">
        <v>546</v>
      </c>
      <c r="B526" t="s">
        <v>17</v>
      </c>
      <c r="D526">
        <v>3</v>
      </c>
      <c r="F526">
        <v>87534.19</v>
      </c>
      <c r="G526">
        <v>65.28322</v>
      </c>
      <c r="H526" t="s">
        <v>18</v>
      </c>
      <c r="I526" t="s">
        <v>19</v>
      </c>
      <c r="J526" t="s">
        <v>20</v>
      </c>
      <c r="K526">
        <v>4426.7094999999999</v>
      </c>
      <c r="L526">
        <v>105392.05210920995</v>
      </c>
      <c r="M526">
        <v>177068.37999999992</v>
      </c>
      <c r="N526">
        <v>0</v>
      </c>
      <c r="O526">
        <v>0</v>
      </c>
      <c r="P526">
        <v>0</v>
      </c>
    </row>
    <row r="527" spans="1:16" x14ac:dyDescent="0.3">
      <c r="A527" t="s">
        <v>547</v>
      </c>
      <c r="B527" t="s">
        <v>17</v>
      </c>
      <c r="D527">
        <v>3</v>
      </c>
      <c r="F527">
        <v>12171.18</v>
      </c>
      <c r="G527">
        <v>27.880555999999999</v>
      </c>
      <c r="H527" t="s">
        <v>22</v>
      </c>
      <c r="I527" t="s">
        <v>19</v>
      </c>
      <c r="J527" t="s">
        <v>20</v>
      </c>
      <c r="K527">
        <v>658.55900000000008</v>
      </c>
      <c r="L527">
        <v>15679.11435005826</v>
      </c>
      <c r="M527">
        <v>26342.360000000011</v>
      </c>
      <c r="N527">
        <v>0</v>
      </c>
      <c r="O527">
        <v>0</v>
      </c>
      <c r="P527">
        <v>0</v>
      </c>
    </row>
    <row r="528" spans="1:16" x14ac:dyDescent="0.3">
      <c r="A528" t="s">
        <v>548</v>
      </c>
      <c r="B528" t="s">
        <v>17</v>
      </c>
      <c r="D528">
        <v>3</v>
      </c>
      <c r="F528">
        <v>35111.086000000003</v>
      </c>
      <c r="G528">
        <v>39.265633000000001</v>
      </c>
      <c r="H528" t="s">
        <v>22</v>
      </c>
      <c r="I528" t="s">
        <v>19</v>
      </c>
      <c r="J528" t="s">
        <v>20</v>
      </c>
      <c r="K528">
        <v>1805.5543000000002</v>
      </c>
      <c r="L528">
        <v>42987.025209494357</v>
      </c>
      <c r="M528">
        <v>72222.172000000064</v>
      </c>
      <c r="N528">
        <v>0</v>
      </c>
      <c r="O528">
        <v>0</v>
      </c>
      <c r="P528">
        <v>0</v>
      </c>
    </row>
    <row r="529" spans="1:16" x14ac:dyDescent="0.3">
      <c r="A529" t="s">
        <v>549</v>
      </c>
      <c r="B529" t="s">
        <v>17</v>
      </c>
      <c r="D529">
        <v>3</v>
      </c>
      <c r="F529">
        <v>25844.32</v>
      </c>
      <c r="G529">
        <v>34.666533999999999</v>
      </c>
      <c r="H529" t="s">
        <v>22</v>
      </c>
      <c r="I529" t="s">
        <v>19</v>
      </c>
      <c r="J529" t="s">
        <v>20</v>
      </c>
      <c r="K529">
        <v>1342.2160000000001</v>
      </c>
      <c r="L529">
        <v>31955.767283535406</v>
      </c>
      <c r="M529">
        <v>53688.640000000007</v>
      </c>
      <c r="N529">
        <v>0</v>
      </c>
      <c r="O529">
        <v>0</v>
      </c>
      <c r="P529">
        <v>0</v>
      </c>
    </row>
    <row r="530" spans="1:16" x14ac:dyDescent="0.3">
      <c r="A530" t="s">
        <v>550</v>
      </c>
      <c r="B530" t="s">
        <v>17</v>
      </c>
      <c r="D530">
        <v>3</v>
      </c>
      <c r="F530">
        <v>101250.44500000001</v>
      </c>
      <c r="G530">
        <v>72.090599999999995</v>
      </c>
      <c r="H530" t="s">
        <v>18</v>
      </c>
      <c r="I530" t="s">
        <v>19</v>
      </c>
      <c r="J530" t="s">
        <v>20</v>
      </c>
      <c r="K530">
        <v>5112.5222500000009</v>
      </c>
      <c r="L530">
        <v>121720.02960246106</v>
      </c>
      <c r="M530">
        <v>204500.89000000007</v>
      </c>
      <c r="N530">
        <v>0</v>
      </c>
      <c r="O530">
        <v>0</v>
      </c>
      <c r="P530">
        <v>0</v>
      </c>
    </row>
    <row r="531" spans="1:16" x14ac:dyDescent="0.3">
      <c r="A531" t="s">
        <v>551</v>
      </c>
      <c r="B531" t="s">
        <v>17</v>
      </c>
      <c r="D531">
        <v>3</v>
      </c>
      <c r="F531">
        <v>14911.263000000001</v>
      </c>
      <c r="G531">
        <v>29.240459999999999</v>
      </c>
      <c r="H531" t="s">
        <v>22</v>
      </c>
      <c r="I531" t="s">
        <v>19</v>
      </c>
      <c r="J531" t="s">
        <v>20</v>
      </c>
      <c r="K531">
        <v>795.56315000000006</v>
      </c>
      <c r="L531">
        <v>18940.938627431336</v>
      </c>
      <c r="M531">
        <v>31822.526000000034</v>
      </c>
      <c r="N531">
        <v>0</v>
      </c>
      <c r="O531">
        <v>0</v>
      </c>
      <c r="P531">
        <v>0</v>
      </c>
    </row>
    <row r="532" spans="1:16" x14ac:dyDescent="0.3">
      <c r="A532" t="s">
        <v>552</v>
      </c>
      <c r="B532" t="s">
        <v>17</v>
      </c>
      <c r="D532">
        <v>3</v>
      </c>
      <c r="F532">
        <v>16561.793000000001</v>
      </c>
      <c r="G532">
        <v>30.059618</v>
      </c>
      <c r="H532" t="s">
        <v>22</v>
      </c>
      <c r="I532" t="s">
        <v>19</v>
      </c>
      <c r="J532" t="s">
        <v>20</v>
      </c>
      <c r="K532">
        <v>878.08965000000012</v>
      </c>
      <c r="L532">
        <v>20905.747293640572</v>
      </c>
      <c r="M532">
        <v>35123.586000000032</v>
      </c>
      <c r="N532">
        <v>0</v>
      </c>
      <c r="O532">
        <v>0</v>
      </c>
      <c r="P532">
        <v>0</v>
      </c>
    </row>
    <row r="533" spans="1:16" x14ac:dyDescent="0.3">
      <c r="A533" t="s">
        <v>553</v>
      </c>
      <c r="B533" t="s">
        <v>17</v>
      </c>
      <c r="D533">
        <v>3</v>
      </c>
      <c r="F533">
        <v>11371.431</v>
      </c>
      <c r="G533">
        <v>27.483640000000001</v>
      </c>
      <c r="H533" t="s">
        <v>22</v>
      </c>
      <c r="I533" t="s">
        <v>19</v>
      </c>
      <c r="J533" t="s">
        <v>20</v>
      </c>
      <c r="K533">
        <v>618.57155</v>
      </c>
      <c r="L533">
        <v>14727.08453782088</v>
      </c>
      <c r="M533">
        <v>24742.862000000012</v>
      </c>
      <c r="N533">
        <v>0</v>
      </c>
      <c r="O533">
        <v>0</v>
      </c>
      <c r="P533">
        <v>0</v>
      </c>
    </row>
    <row r="534" spans="1:16" x14ac:dyDescent="0.3">
      <c r="A534" t="s">
        <v>554</v>
      </c>
      <c r="B534" t="s">
        <v>17</v>
      </c>
      <c r="D534">
        <v>3</v>
      </c>
      <c r="F534">
        <v>33121.004000000001</v>
      </c>
      <c r="G534">
        <v>38.277954000000001</v>
      </c>
      <c r="H534" t="s">
        <v>22</v>
      </c>
      <c r="I534" t="s">
        <v>19</v>
      </c>
      <c r="J534" t="s">
        <v>20</v>
      </c>
      <c r="K534">
        <v>1706.0502000000001</v>
      </c>
      <c r="L534">
        <v>40618.010190035762</v>
      </c>
      <c r="M534">
        <v>68242.007999999973</v>
      </c>
      <c r="N534">
        <v>0</v>
      </c>
      <c r="O534">
        <v>0</v>
      </c>
      <c r="P534">
        <v>0</v>
      </c>
    </row>
    <row r="535" spans="1:16" x14ac:dyDescent="0.3">
      <c r="A535" t="s">
        <v>555</v>
      </c>
      <c r="B535" t="s">
        <v>17</v>
      </c>
      <c r="D535">
        <v>3</v>
      </c>
      <c r="F535">
        <v>69498.12</v>
      </c>
      <c r="G535">
        <v>56.331916999999997</v>
      </c>
      <c r="H535" t="s">
        <v>22</v>
      </c>
      <c r="I535" t="s">
        <v>19</v>
      </c>
      <c r="J535" t="s">
        <v>20</v>
      </c>
      <c r="K535">
        <v>3524.9059999999999</v>
      </c>
      <c r="L535">
        <v>83921.720373127508</v>
      </c>
      <c r="M535">
        <v>140996.24000000005</v>
      </c>
      <c r="N535">
        <v>0</v>
      </c>
      <c r="O535">
        <v>0</v>
      </c>
      <c r="P535">
        <v>0</v>
      </c>
    </row>
    <row r="536" spans="1:16" x14ac:dyDescent="0.3">
      <c r="A536" t="s">
        <v>556</v>
      </c>
      <c r="B536" t="s">
        <v>17</v>
      </c>
      <c r="D536">
        <v>3</v>
      </c>
      <c r="F536">
        <v>19788.72</v>
      </c>
      <c r="G536">
        <v>31.661142000000002</v>
      </c>
      <c r="H536" t="s">
        <v>18</v>
      </c>
      <c r="I536" t="s">
        <v>19</v>
      </c>
      <c r="J536" t="s">
        <v>20</v>
      </c>
      <c r="K536">
        <v>1039.4360000000001</v>
      </c>
      <c r="L536">
        <v>24747.11590543469</v>
      </c>
      <c r="M536">
        <v>41577.440000000031</v>
      </c>
      <c r="N536">
        <v>0</v>
      </c>
      <c r="O536">
        <v>0</v>
      </c>
      <c r="P536">
        <v>0</v>
      </c>
    </row>
    <row r="537" spans="1:16" x14ac:dyDescent="0.3">
      <c r="A537" t="s">
        <v>557</v>
      </c>
      <c r="B537" t="s">
        <v>17</v>
      </c>
      <c r="D537">
        <v>3</v>
      </c>
      <c r="F537">
        <v>14343.545</v>
      </c>
      <c r="G537">
        <v>28.958701999999999</v>
      </c>
      <c r="H537" t="s">
        <v>22</v>
      </c>
      <c r="I537" t="s">
        <v>19</v>
      </c>
      <c r="J537" t="s">
        <v>20</v>
      </c>
      <c r="K537">
        <v>767.17725000000007</v>
      </c>
      <c r="L537">
        <v>18265.121013475233</v>
      </c>
      <c r="M537">
        <v>30687.090000000018</v>
      </c>
      <c r="N537">
        <v>0</v>
      </c>
      <c r="O537">
        <v>0</v>
      </c>
      <c r="P537">
        <v>0</v>
      </c>
    </row>
    <row r="538" spans="1:16" x14ac:dyDescent="0.3">
      <c r="A538" t="s">
        <v>558</v>
      </c>
      <c r="B538" t="s">
        <v>17</v>
      </c>
      <c r="D538">
        <v>3</v>
      </c>
      <c r="F538">
        <v>16095.616</v>
      </c>
      <c r="G538">
        <v>29.828254999999999</v>
      </c>
      <c r="H538" t="s">
        <v>22</v>
      </c>
      <c r="I538" t="s">
        <v>19</v>
      </c>
      <c r="J538" t="s">
        <v>20</v>
      </c>
      <c r="K538">
        <v>854.7808</v>
      </c>
      <c r="L538">
        <v>20350.805178327646</v>
      </c>
      <c r="M538">
        <v>34191.232000000011</v>
      </c>
      <c r="N538">
        <v>0</v>
      </c>
      <c r="O538">
        <v>0</v>
      </c>
      <c r="P538">
        <v>0</v>
      </c>
    </row>
    <row r="539" spans="1:16" x14ac:dyDescent="0.3">
      <c r="A539" t="s">
        <v>559</v>
      </c>
      <c r="B539" t="s">
        <v>17</v>
      </c>
      <c r="D539">
        <v>3</v>
      </c>
      <c r="F539">
        <v>16590.236000000001</v>
      </c>
      <c r="G539">
        <v>30.073734000000002</v>
      </c>
      <c r="H539" t="s">
        <v>22</v>
      </c>
      <c r="I539" t="s">
        <v>19</v>
      </c>
      <c r="J539" t="s">
        <v>20</v>
      </c>
      <c r="K539">
        <v>879.51180000000011</v>
      </c>
      <c r="L539">
        <v>20939.606146792579</v>
      </c>
      <c r="M539">
        <v>35180.472000000002</v>
      </c>
      <c r="N539">
        <v>0</v>
      </c>
      <c r="O539">
        <v>0</v>
      </c>
      <c r="P539">
        <v>0</v>
      </c>
    </row>
    <row r="540" spans="1:16" x14ac:dyDescent="0.3">
      <c r="A540" t="s">
        <v>560</v>
      </c>
      <c r="B540" t="s">
        <v>17</v>
      </c>
      <c r="D540">
        <v>3</v>
      </c>
      <c r="F540">
        <v>299536.09999999998</v>
      </c>
      <c r="G540">
        <v>170.49976000000001</v>
      </c>
      <c r="H540" t="s">
        <v>18</v>
      </c>
      <c r="I540" t="s">
        <v>19</v>
      </c>
      <c r="J540" t="s">
        <v>20</v>
      </c>
      <c r="K540">
        <v>15026.805</v>
      </c>
      <c r="L540">
        <v>357761.40620814118</v>
      </c>
      <c r="M540">
        <v>601072.20000000007</v>
      </c>
      <c r="N540">
        <v>0</v>
      </c>
      <c r="O540">
        <v>0</v>
      </c>
      <c r="P540">
        <v>0</v>
      </c>
    </row>
    <row r="541" spans="1:16" x14ac:dyDescent="0.3">
      <c r="A541" t="s">
        <v>561</v>
      </c>
      <c r="B541" t="s">
        <v>17</v>
      </c>
      <c r="D541">
        <v>3</v>
      </c>
      <c r="F541">
        <v>61312.51</v>
      </c>
      <c r="G541">
        <v>52.269399999999997</v>
      </c>
      <c r="H541" t="s">
        <v>22</v>
      </c>
      <c r="I541" t="s">
        <v>19</v>
      </c>
      <c r="J541" t="s">
        <v>20</v>
      </c>
      <c r="K541">
        <v>3115.6255000000001</v>
      </c>
      <c r="L541">
        <v>74177.4821792086</v>
      </c>
      <c r="M541">
        <v>124625.01999999993</v>
      </c>
      <c r="N541">
        <v>0</v>
      </c>
      <c r="O541">
        <v>0</v>
      </c>
      <c r="P541">
        <v>0</v>
      </c>
    </row>
    <row r="542" spans="1:16" x14ac:dyDescent="0.3">
      <c r="A542" t="s">
        <v>562</v>
      </c>
      <c r="B542" t="s">
        <v>17</v>
      </c>
      <c r="D542">
        <v>3</v>
      </c>
      <c r="F542">
        <v>56530.976999999999</v>
      </c>
      <c r="G542">
        <v>49.896324</v>
      </c>
      <c r="H542" t="s">
        <v>22</v>
      </c>
      <c r="I542" t="s">
        <v>19</v>
      </c>
      <c r="J542" t="s">
        <v>20</v>
      </c>
      <c r="K542">
        <v>2876.5488500000001</v>
      </c>
      <c r="L542">
        <v>68485.493862628253</v>
      </c>
      <c r="M542">
        <v>115061.9540000001</v>
      </c>
      <c r="N542">
        <v>0</v>
      </c>
      <c r="O542">
        <v>0</v>
      </c>
      <c r="P542">
        <v>0</v>
      </c>
    </row>
    <row r="543" spans="1:16" x14ac:dyDescent="0.3">
      <c r="A543" t="s">
        <v>563</v>
      </c>
      <c r="B543" t="s">
        <v>17</v>
      </c>
      <c r="D543">
        <v>3</v>
      </c>
      <c r="F543">
        <v>15839.571</v>
      </c>
      <c r="G543">
        <v>29.701180000000001</v>
      </c>
      <c r="H543" t="s">
        <v>22</v>
      </c>
      <c r="I543" t="s">
        <v>19</v>
      </c>
      <c r="J543" t="s">
        <v>20</v>
      </c>
      <c r="K543">
        <v>841.97855000000004</v>
      </c>
      <c r="L543">
        <v>20046.006456135667</v>
      </c>
      <c r="M543">
        <v>33679.142</v>
      </c>
      <c r="N543">
        <v>0</v>
      </c>
      <c r="O543">
        <v>0</v>
      </c>
      <c r="P543">
        <v>0</v>
      </c>
    </row>
    <row r="544" spans="1:16" x14ac:dyDescent="0.3">
      <c r="A544" t="s">
        <v>564</v>
      </c>
      <c r="B544" t="s">
        <v>17</v>
      </c>
      <c r="D544">
        <v>3</v>
      </c>
      <c r="F544">
        <v>45300.76</v>
      </c>
      <c r="G544">
        <v>44.322769999999998</v>
      </c>
      <c r="H544" t="s">
        <v>22</v>
      </c>
      <c r="I544" t="s">
        <v>19</v>
      </c>
      <c r="J544" t="s">
        <v>20</v>
      </c>
      <c r="K544">
        <v>2315.038</v>
      </c>
      <c r="L544">
        <v>55116.922746071607</v>
      </c>
      <c r="M544">
        <v>92601.52</v>
      </c>
      <c r="N544">
        <v>0</v>
      </c>
      <c r="O544">
        <v>0</v>
      </c>
      <c r="P544">
        <v>0</v>
      </c>
    </row>
    <row r="545" spans="1:16" x14ac:dyDescent="0.3">
      <c r="A545" t="s">
        <v>565</v>
      </c>
      <c r="B545" t="s">
        <v>17</v>
      </c>
      <c r="D545">
        <v>3</v>
      </c>
      <c r="F545">
        <v>18481.101999999999</v>
      </c>
      <c r="G545">
        <v>31.012170000000001</v>
      </c>
      <c r="H545" t="s">
        <v>22</v>
      </c>
      <c r="I545" t="s">
        <v>19</v>
      </c>
      <c r="J545" t="s">
        <v>20</v>
      </c>
      <c r="K545">
        <v>974.05510000000004</v>
      </c>
      <c r="L545">
        <v>23190.513372617232</v>
      </c>
      <c r="M545">
        <v>38962.204000000005</v>
      </c>
      <c r="N545">
        <v>0</v>
      </c>
      <c r="O545">
        <v>0</v>
      </c>
      <c r="P545">
        <v>0</v>
      </c>
    </row>
    <row r="546" spans="1:16" x14ac:dyDescent="0.3">
      <c r="A546" t="s">
        <v>566</v>
      </c>
      <c r="B546" t="s">
        <v>17</v>
      </c>
      <c r="D546">
        <v>3</v>
      </c>
      <c r="F546">
        <v>15848.599</v>
      </c>
      <c r="G546">
        <v>29.705660000000002</v>
      </c>
      <c r="H546" t="s">
        <v>22</v>
      </c>
      <c r="I546" t="s">
        <v>19</v>
      </c>
      <c r="J546" t="s">
        <v>20</v>
      </c>
      <c r="K546">
        <v>842.42995000000008</v>
      </c>
      <c r="L546">
        <v>20056.753484446894</v>
      </c>
      <c r="M546">
        <v>33697.198000000026</v>
      </c>
      <c r="N546">
        <v>0</v>
      </c>
      <c r="O546">
        <v>0</v>
      </c>
      <c r="P546">
        <v>0</v>
      </c>
    </row>
    <row r="547" spans="1:16" x14ac:dyDescent="0.3">
      <c r="A547" t="s">
        <v>567</v>
      </c>
      <c r="B547" t="s">
        <v>17</v>
      </c>
      <c r="D547">
        <v>3</v>
      </c>
      <c r="F547">
        <v>14573.698</v>
      </c>
      <c r="G547">
        <v>29.072927</v>
      </c>
      <c r="H547" t="s">
        <v>22</v>
      </c>
      <c r="I547" t="s">
        <v>19</v>
      </c>
      <c r="J547" t="s">
        <v>20</v>
      </c>
      <c r="K547">
        <v>778.68490000000008</v>
      </c>
      <c r="L547">
        <v>18539.097620355475</v>
      </c>
      <c r="M547">
        <v>31147.396000000004</v>
      </c>
      <c r="N547">
        <v>0</v>
      </c>
      <c r="O547">
        <v>0</v>
      </c>
      <c r="P547">
        <v>0</v>
      </c>
    </row>
    <row r="548" spans="1:16" x14ac:dyDescent="0.3">
      <c r="A548" t="s">
        <v>568</v>
      </c>
      <c r="B548" t="s">
        <v>17</v>
      </c>
      <c r="D548">
        <v>3</v>
      </c>
      <c r="F548">
        <v>44374.796999999999</v>
      </c>
      <c r="G548">
        <v>43.863213000000002</v>
      </c>
      <c r="H548" t="s">
        <v>22</v>
      </c>
      <c r="I548" t="s">
        <v>19</v>
      </c>
      <c r="J548" t="s">
        <v>20</v>
      </c>
      <c r="K548">
        <v>2268.7398499999999</v>
      </c>
      <c r="L548">
        <v>54014.646430591682</v>
      </c>
      <c r="M548">
        <v>90749.593999999939</v>
      </c>
      <c r="N548">
        <v>0</v>
      </c>
      <c r="O548">
        <v>0</v>
      </c>
      <c r="P548">
        <v>0</v>
      </c>
    </row>
    <row r="549" spans="1:16" x14ac:dyDescent="0.3">
      <c r="A549" t="s">
        <v>569</v>
      </c>
      <c r="B549" t="s">
        <v>17</v>
      </c>
      <c r="D549">
        <v>3</v>
      </c>
      <c r="F549">
        <v>14116.396000000001</v>
      </c>
      <c r="G549">
        <v>28.845967999999999</v>
      </c>
      <c r="H549" t="s">
        <v>22</v>
      </c>
      <c r="I549" t="s">
        <v>19</v>
      </c>
      <c r="J549" t="s">
        <v>20</v>
      </c>
      <c r="K549">
        <v>755.8198000000001</v>
      </c>
      <c r="L549">
        <v>17994.720400508024</v>
      </c>
      <c r="M549">
        <v>30232.792000000016</v>
      </c>
      <c r="N549">
        <v>0</v>
      </c>
      <c r="O549">
        <v>0</v>
      </c>
      <c r="P549">
        <v>0</v>
      </c>
    </row>
    <row r="550" spans="1:16" x14ac:dyDescent="0.3">
      <c r="A550" t="s">
        <v>570</v>
      </c>
      <c r="B550" t="s">
        <v>17</v>
      </c>
      <c r="D550">
        <v>3</v>
      </c>
      <c r="F550">
        <v>28984.596000000001</v>
      </c>
      <c r="G550">
        <v>36.225056000000002</v>
      </c>
      <c r="H550" t="s">
        <v>22</v>
      </c>
      <c r="I550" t="s">
        <v>19</v>
      </c>
      <c r="J550" t="s">
        <v>20</v>
      </c>
      <c r="K550">
        <v>1499.2298000000001</v>
      </c>
      <c r="L550">
        <v>35693.985612853176</v>
      </c>
      <c r="M550">
        <v>59969.192000000032</v>
      </c>
      <c r="N550">
        <v>0</v>
      </c>
      <c r="O550">
        <v>0</v>
      </c>
      <c r="P550">
        <v>0</v>
      </c>
    </row>
    <row r="551" spans="1:16" x14ac:dyDescent="0.3">
      <c r="A551" t="s">
        <v>571</v>
      </c>
      <c r="B551" t="s">
        <v>17</v>
      </c>
      <c r="D551">
        <v>3</v>
      </c>
      <c r="F551">
        <v>17265.482</v>
      </c>
      <c r="G551">
        <v>30.408860000000001</v>
      </c>
      <c r="H551" t="s">
        <v>22</v>
      </c>
      <c r="I551" t="s">
        <v>19</v>
      </c>
      <c r="J551" t="s">
        <v>20</v>
      </c>
      <c r="K551">
        <v>913.27410000000009</v>
      </c>
      <c r="L551">
        <v>21743.426248592066</v>
      </c>
      <c r="M551">
        <v>36530.963999999993</v>
      </c>
      <c r="N551">
        <v>0</v>
      </c>
      <c r="O551">
        <v>0</v>
      </c>
      <c r="P551">
        <v>0</v>
      </c>
    </row>
    <row r="552" spans="1:16" x14ac:dyDescent="0.3">
      <c r="A552" t="s">
        <v>572</v>
      </c>
      <c r="B552" t="s">
        <v>17</v>
      </c>
      <c r="D552">
        <v>3</v>
      </c>
      <c r="F552">
        <v>128424.984</v>
      </c>
      <c r="G552">
        <v>85.577324000000004</v>
      </c>
      <c r="H552" t="s">
        <v>18</v>
      </c>
      <c r="I552" t="s">
        <v>19</v>
      </c>
      <c r="J552" t="s">
        <v>20</v>
      </c>
      <c r="K552">
        <v>6471.2492000000002</v>
      </c>
      <c r="L552">
        <v>154068.89313565387</v>
      </c>
      <c r="M552">
        <v>258849.96799999988</v>
      </c>
      <c r="N552">
        <v>0</v>
      </c>
      <c r="O552">
        <v>0</v>
      </c>
      <c r="P552">
        <v>0</v>
      </c>
    </row>
    <row r="553" spans="1:16" x14ac:dyDescent="0.3">
      <c r="A553" t="s">
        <v>573</v>
      </c>
      <c r="B553" t="s">
        <v>17</v>
      </c>
      <c r="D553">
        <v>3</v>
      </c>
      <c r="F553">
        <v>19784.690999999999</v>
      </c>
      <c r="G553">
        <v>31.659141999999999</v>
      </c>
      <c r="H553" t="s">
        <v>22</v>
      </c>
      <c r="I553" t="s">
        <v>19</v>
      </c>
      <c r="J553" t="s">
        <v>20</v>
      </c>
      <c r="K553">
        <v>1039.2345500000001</v>
      </c>
      <c r="L553">
        <v>24742.319740496041</v>
      </c>
      <c r="M553">
        <v>41569.382000000034</v>
      </c>
      <c r="N553">
        <v>0</v>
      </c>
      <c r="O553">
        <v>0</v>
      </c>
      <c r="P553">
        <v>0</v>
      </c>
    </row>
    <row r="554" spans="1:16" x14ac:dyDescent="0.3">
      <c r="A554" t="s">
        <v>574</v>
      </c>
      <c r="B554" t="s">
        <v>17</v>
      </c>
      <c r="D554">
        <v>3</v>
      </c>
      <c r="F554">
        <v>289550.44</v>
      </c>
      <c r="G554">
        <v>165.54388</v>
      </c>
      <c r="H554" t="s">
        <v>18</v>
      </c>
      <c r="I554" t="s">
        <v>19</v>
      </c>
      <c r="J554" t="s">
        <v>20</v>
      </c>
      <c r="K554">
        <v>14527.522000000001</v>
      </c>
      <c r="L554">
        <v>345874.36913167534</v>
      </c>
      <c r="M554">
        <v>581100.88</v>
      </c>
      <c r="N554">
        <v>0</v>
      </c>
      <c r="O554">
        <v>0</v>
      </c>
      <c r="P554">
        <v>0</v>
      </c>
    </row>
    <row r="555" spans="1:16" x14ac:dyDescent="0.3">
      <c r="A555" t="s">
        <v>575</v>
      </c>
      <c r="B555" t="s">
        <v>17</v>
      </c>
      <c r="D555">
        <v>3</v>
      </c>
      <c r="F555">
        <v>18580.73</v>
      </c>
      <c r="G555">
        <v>31.061616999999998</v>
      </c>
      <c r="H555" t="s">
        <v>22</v>
      </c>
      <c r="I555" t="s">
        <v>19</v>
      </c>
      <c r="J555" t="s">
        <v>20</v>
      </c>
      <c r="K555">
        <v>979.03650000000005</v>
      </c>
      <c r="L555">
        <v>23309.111615482914</v>
      </c>
      <c r="M555">
        <v>39161.459999999985</v>
      </c>
      <c r="N555">
        <v>0</v>
      </c>
      <c r="O555">
        <v>0</v>
      </c>
      <c r="P555">
        <v>0</v>
      </c>
    </row>
    <row r="556" spans="1:16" x14ac:dyDescent="0.3">
      <c r="A556" t="s">
        <v>576</v>
      </c>
      <c r="B556" t="s">
        <v>17</v>
      </c>
      <c r="D556">
        <v>3</v>
      </c>
      <c r="F556">
        <v>14395.634</v>
      </c>
      <c r="G556">
        <v>28.984552000000001</v>
      </c>
      <c r="H556" t="s">
        <v>22</v>
      </c>
      <c r="I556" t="s">
        <v>19</v>
      </c>
      <c r="J556" t="s">
        <v>20</v>
      </c>
      <c r="K556">
        <v>769.7817</v>
      </c>
      <c r="L556">
        <v>18327.128319379495</v>
      </c>
      <c r="M556">
        <v>30791.267999999985</v>
      </c>
      <c r="N556">
        <v>0</v>
      </c>
      <c r="O556">
        <v>0</v>
      </c>
      <c r="P556">
        <v>0</v>
      </c>
    </row>
    <row r="557" spans="1:16" x14ac:dyDescent="0.3">
      <c r="A557" t="s">
        <v>577</v>
      </c>
      <c r="B557" t="s">
        <v>17</v>
      </c>
      <c r="D557">
        <v>3</v>
      </c>
      <c r="F557">
        <v>13650.383</v>
      </c>
      <c r="G557">
        <v>28.614685000000001</v>
      </c>
      <c r="H557" t="s">
        <v>22</v>
      </c>
      <c r="I557" t="s">
        <v>19</v>
      </c>
      <c r="J557" t="s">
        <v>20</v>
      </c>
      <c r="K557">
        <v>732.51915000000008</v>
      </c>
      <c r="L557">
        <v>17439.973512559216</v>
      </c>
      <c r="M557">
        <v>29300.766000000003</v>
      </c>
      <c r="N557">
        <v>0</v>
      </c>
      <c r="O557">
        <v>0</v>
      </c>
      <c r="P557">
        <v>0</v>
      </c>
    </row>
    <row r="558" spans="1:16" x14ac:dyDescent="0.3">
      <c r="A558" t="s">
        <v>578</v>
      </c>
      <c r="B558" t="s">
        <v>17</v>
      </c>
      <c r="D558">
        <v>3</v>
      </c>
      <c r="F558">
        <v>16220.07</v>
      </c>
      <c r="G558">
        <v>29.89002</v>
      </c>
      <c r="H558" t="s">
        <v>22</v>
      </c>
      <c r="I558" t="s">
        <v>19</v>
      </c>
      <c r="J558" t="s">
        <v>20</v>
      </c>
      <c r="K558">
        <v>861.00350000000003</v>
      </c>
      <c r="L558">
        <v>20498.956558638467</v>
      </c>
      <c r="M558">
        <v>34440.139999999985</v>
      </c>
      <c r="N558">
        <v>0</v>
      </c>
      <c r="O558">
        <v>0</v>
      </c>
      <c r="P558">
        <v>0</v>
      </c>
    </row>
    <row r="559" spans="1:16" x14ac:dyDescent="0.3">
      <c r="A559" t="s">
        <v>579</v>
      </c>
      <c r="B559" t="s">
        <v>17</v>
      </c>
      <c r="D559">
        <v>3</v>
      </c>
      <c r="F559">
        <v>4768.2709999999997</v>
      </c>
      <c r="G559">
        <v>24.206492999999998</v>
      </c>
      <c r="H559" t="s">
        <v>18</v>
      </c>
      <c r="I559" t="s">
        <v>19</v>
      </c>
      <c r="J559" t="s">
        <v>20</v>
      </c>
      <c r="K559">
        <v>288.41354999999999</v>
      </c>
      <c r="L559">
        <v>6866.6118457970269</v>
      </c>
      <c r="M559">
        <v>11536.541999999996</v>
      </c>
      <c r="N559">
        <v>0</v>
      </c>
      <c r="O559">
        <v>0</v>
      </c>
      <c r="P559">
        <v>0</v>
      </c>
    </row>
    <row r="560" spans="1:16" x14ac:dyDescent="0.3">
      <c r="A560" t="s">
        <v>580</v>
      </c>
      <c r="B560" t="s">
        <v>17</v>
      </c>
      <c r="D560">
        <v>3</v>
      </c>
      <c r="F560">
        <v>35594.065999999999</v>
      </c>
      <c r="G560">
        <v>39.505336999999997</v>
      </c>
      <c r="H560" t="s">
        <v>22</v>
      </c>
      <c r="I560" t="s">
        <v>19</v>
      </c>
      <c r="J560" t="s">
        <v>20</v>
      </c>
      <c r="K560">
        <v>1829.7033000000001</v>
      </c>
      <c r="L560">
        <v>43561.969796751633</v>
      </c>
      <c r="M560">
        <v>73188.131999999998</v>
      </c>
      <c r="N560">
        <v>0</v>
      </c>
      <c r="O560">
        <v>0</v>
      </c>
      <c r="P560">
        <v>0</v>
      </c>
    </row>
    <row r="561" spans="1:16" x14ac:dyDescent="0.3">
      <c r="A561" t="s">
        <v>581</v>
      </c>
      <c r="B561" t="s">
        <v>17</v>
      </c>
      <c r="D561">
        <v>3</v>
      </c>
      <c r="F561">
        <v>12684.254999999999</v>
      </c>
      <c r="G561">
        <v>28.135195</v>
      </c>
      <c r="H561" t="s">
        <v>22</v>
      </c>
      <c r="I561" t="s">
        <v>19</v>
      </c>
      <c r="J561" t="s">
        <v>20</v>
      </c>
      <c r="K561">
        <v>684.21275000000003</v>
      </c>
      <c r="L561">
        <v>16289.88434903756</v>
      </c>
      <c r="M561">
        <v>27368.509999999984</v>
      </c>
      <c r="N561">
        <v>0</v>
      </c>
      <c r="O561">
        <v>0</v>
      </c>
      <c r="P561">
        <v>0</v>
      </c>
    </row>
    <row r="562" spans="1:16" x14ac:dyDescent="0.3">
      <c r="A562" t="s">
        <v>582</v>
      </c>
      <c r="B562" t="s">
        <v>17</v>
      </c>
      <c r="D562">
        <v>3</v>
      </c>
      <c r="F562">
        <v>15081.642</v>
      </c>
      <c r="G562">
        <v>29.325018</v>
      </c>
      <c r="H562" t="s">
        <v>22</v>
      </c>
      <c r="I562" t="s">
        <v>19</v>
      </c>
      <c r="J562" t="s">
        <v>20</v>
      </c>
      <c r="K562">
        <v>804.08210000000008</v>
      </c>
      <c r="L562">
        <v>19143.759621742291</v>
      </c>
      <c r="M562">
        <v>32163.283999999989</v>
      </c>
      <c r="N562">
        <v>0</v>
      </c>
      <c r="O562">
        <v>0</v>
      </c>
      <c r="P562">
        <v>0</v>
      </c>
    </row>
    <row r="563" spans="1:16" x14ac:dyDescent="0.3">
      <c r="A563" t="s">
        <v>583</v>
      </c>
      <c r="B563" t="s">
        <v>17</v>
      </c>
      <c r="D563">
        <v>3</v>
      </c>
      <c r="F563">
        <v>21796.780999999999</v>
      </c>
      <c r="G563">
        <v>32.657739999999997</v>
      </c>
      <c r="H563" t="s">
        <v>22</v>
      </c>
      <c r="I563" t="s">
        <v>19</v>
      </c>
      <c r="J563" t="s">
        <v>20</v>
      </c>
      <c r="K563">
        <v>1139.83905</v>
      </c>
      <c r="L563">
        <v>27137.533319887469</v>
      </c>
      <c r="M563">
        <v>45593.562000000013</v>
      </c>
      <c r="N563">
        <v>0</v>
      </c>
      <c r="O563">
        <v>0</v>
      </c>
      <c r="P563">
        <v>0</v>
      </c>
    </row>
    <row r="564" spans="1:16" x14ac:dyDescent="0.3">
      <c r="A564" t="s">
        <v>584</v>
      </c>
      <c r="B564" t="s">
        <v>17</v>
      </c>
      <c r="D564">
        <v>3</v>
      </c>
      <c r="F564">
        <v>22248.508000000002</v>
      </c>
      <c r="G564">
        <v>32.881934999999999</v>
      </c>
      <c r="H564" t="s">
        <v>22</v>
      </c>
      <c r="I564" t="s">
        <v>19</v>
      </c>
      <c r="J564" t="s">
        <v>20</v>
      </c>
      <c r="K564">
        <v>1162.4254000000001</v>
      </c>
      <c r="L564">
        <v>27675.273999766487</v>
      </c>
      <c r="M564">
        <v>46497.016000000003</v>
      </c>
      <c r="N564">
        <v>0</v>
      </c>
      <c r="O564">
        <v>0</v>
      </c>
      <c r="P564">
        <v>0</v>
      </c>
    </row>
    <row r="565" spans="1:16" x14ac:dyDescent="0.3">
      <c r="A565" t="s">
        <v>585</v>
      </c>
      <c r="B565" t="s">
        <v>17</v>
      </c>
      <c r="D565">
        <v>3</v>
      </c>
      <c r="F565">
        <v>26338.99</v>
      </c>
      <c r="G565">
        <v>34.912039999999998</v>
      </c>
      <c r="H565" t="s">
        <v>22</v>
      </c>
      <c r="I565" t="s">
        <v>19</v>
      </c>
      <c r="J565" t="s">
        <v>20</v>
      </c>
      <c r="K565">
        <v>1366.9495000000002</v>
      </c>
      <c r="L565">
        <v>32544.62777253817</v>
      </c>
      <c r="M565">
        <v>54677.980000000032</v>
      </c>
      <c r="N565">
        <v>0</v>
      </c>
      <c r="O565">
        <v>0</v>
      </c>
      <c r="P565">
        <v>0</v>
      </c>
    </row>
    <row r="566" spans="1:16" x14ac:dyDescent="0.3">
      <c r="A566" t="s">
        <v>586</v>
      </c>
      <c r="B566" t="s">
        <v>17</v>
      </c>
      <c r="D566">
        <v>3</v>
      </c>
      <c r="F566">
        <v>16161.272000000001</v>
      </c>
      <c r="G566">
        <v>29.86084</v>
      </c>
      <c r="H566" t="s">
        <v>22</v>
      </c>
      <c r="I566" t="s">
        <v>19</v>
      </c>
      <c r="J566" t="s">
        <v>20</v>
      </c>
      <c r="K566">
        <v>858.06360000000006</v>
      </c>
      <c r="L566">
        <v>20428.962786967684</v>
      </c>
      <c r="M566">
        <v>34322.544000000024</v>
      </c>
      <c r="N566">
        <v>0</v>
      </c>
      <c r="O566">
        <v>0</v>
      </c>
      <c r="P566">
        <v>0</v>
      </c>
    </row>
    <row r="567" spans="1:16" x14ac:dyDescent="0.3">
      <c r="A567" t="s">
        <v>587</v>
      </c>
      <c r="B567" t="s">
        <v>17</v>
      </c>
      <c r="D567">
        <v>3</v>
      </c>
      <c r="F567">
        <v>15247.181</v>
      </c>
      <c r="G567">
        <v>29.407174999999999</v>
      </c>
      <c r="H567" t="s">
        <v>22</v>
      </c>
      <c r="I567" t="s">
        <v>19</v>
      </c>
      <c r="J567" t="s">
        <v>20</v>
      </c>
      <c r="K567">
        <v>812.35905000000002</v>
      </c>
      <c r="L567">
        <v>19340.819027990954</v>
      </c>
      <c r="M567">
        <v>32494.361999999976</v>
      </c>
      <c r="N567">
        <v>0</v>
      </c>
      <c r="O567">
        <v>0</v>
      </c>
      <c r="P567">
        <v>0</v>
      </c>
    </row>
    <row r="568" spans="1:16" x14ac:dyDescent="0.3">
      <c r="A568" t="s">
        <v>588</v>
      </c>
      <c r="B568" t="s">
        <v>17</v>
      </c>
      <c r="D568">
        <v>3</v>
      </c>
      <c r="F568">
        <v>58989.394999999997</v>
      </c>
      <c r="G568">
        <v>51.116436</v>
      </c>
      <c r="H568" t="s">
        <v>22</v>
      </c>
      <c r="I568" t="s">
        <v>19</v>
      </c>
      <c r="J568" t="s">
        <v>20</v>
      </c>
      <c r="K568">
        <v>2999.4697500000002</v>
      </c>
      <c r="L568">
        <v>71412.021094223383</v>
      </c>
      <c r="M568">
        <v>119978.79000000011</v>
      </c>
      <c r="N568">
        <v>0</v>
      </c>
      <c r="O568">
        <v>0</v>
      </c>
      <c r="P568">
        <v>0</v>
      </c>
    </row>
    <row r="569" spans="1:16" x14ac:dyDescent="0.3">
      <c r="A569" t="s">
        <v>589</v>
      </c>
      <c r="B569" t="s">
        <v>17</v>
      </c>
      <c r="D569">
        <v>3</v>
      </c>
      <c r="F569">
        <v>14062.611999999999</v>
      </c>
      <c r="G569">
        <v>28.819275000000001</v>
      </c>
      <c r="H569" t="s">
        <v>22</v>
      </c>
      <c r="I569" t="s">
        <v>19</v>
      </c>
      <c r="J569" t="s">
        <v>20</v>
      </c>
      <c r="K569">
        <v>753.13059999999996</v>
      </c>
      <c r="L569">
        <v>17930.695348371195</v>
      </c>
      <c r="M569">
        <v>30125.224000000013</v>
      </c>
      <c r="N569">
        <v>0</v>
      </c>
      <c r="O569">
        <v>0</v>
      </c>
      <c r="P569">
        <v>0</v>
      </c>
    </row>
    <row r="570" spans="1:16" x14ac:dyDescent="0.3">
      <c r="A570" t="s">
        <v>590</v>
      </c>
      <c r="B570" t="s">
        <v>17</v>
      </c>
      <c r="D570">
        <v>3</v>
      </c>
      <c r="F570">
        <v>39752.542999999998</v>
      </c>
      <c r="G570">
        <v>41.569186999999999</v>
      </c>
      <c r="H570" t="s">
        <v>22</v>
      </c>
      <c r="I570" t="s">
        <v>19</v>
      </c>
      <c r="J570" t="s">
        <v>20</v>
      </c>
      <c r="K570">
        <v>2037.62715</v>
      </c>
      <c r="L570">
        <v>48512.265548923198</v>
      </c>
      <c r="M570">
        <v>81505.085999999996</v>
      </c>
      <c r="N570">
        <v>0</v>
      </c>
      <c r="O570">
        <v>0</v>
      </c>
      <c r="P570">
        <v>0</v>
      </c>
    </row>
    <row r="571" spans="1:16" x14ac:dyDescent="0.3">
      <c r="A571" t="s">
        <v>591</v>
      </c>
      <c r="B571" t="s">
        <v>17</v>
      </c>
      <c r="D571">
        <v>3</v>
      </c>
      <c r="F571">
        <v>27332.719000000001</v>
      </c>
      <c r="G571">
        <v>35.405228000000001</v>
      </c>
      <c r="H571" t="s">
        <v>22</v>
      </c>
      <c r="I571" t="s">
        <v>19</v>
      </c>
      <c r="J571" t="s">
        <v>20</v>
      </c>
      <c r="K571">
        <v>1416.6359500000001</v>
      </c>
      <c r="L571">
        <v>33727.573463354718</v>
      </c>
      <c r="M571">
        <v>56665.43800000006</v>
      </c>
      <c r="N571">
        <v>0</v>
      </c>
      <c r="O571">
        <v>0</v>
      </c>
      <c r="P571">
        <v>0</v>
      </c>
    </row>
    <row r="572" spans="1:16" x14ac:dyDescent="0.3">
      <c r="A572" t="s">
        <v>592</v>
      </c>
      <c r="B572" t="s">
        <v>17</v>
      </c>
      <c r="D572">
        <v>3</v>
      </c>
      <c r="F572">
        <v>36273.055</v>
      </c>
      <c r="G572">
        <v>39.842315999999997</v>
      </c>
      <c r="H572" t="s">
        <v>22</v>
      </c>
      <c r="I572" t="s">
        <v>19</v>
      </c>
      <c r="J572" t="s">
        <v>20</v>
      </c>
      <c r="K572">
        <v>1863.6527500000002</v>
      </c>
      <c r="L572">
        <v>44370.245606013334</v>
      </c>
      <c r="M572">
        <v>74546.11</v>
      </c>
      <c r="N572">
        <v>0</v>
      </c>
      <c r="O572">
        <v>0</v>
      </c>
      <c r="P572">
        <v>0</v>
      </c>
    </row>
    <row r="573" spans="1:16" x14ac:dyDescent="0.3">
      <c r="A573" t="s">
        <v>593</v>
      </c>
      <c r="B573" t="s">
        <v>17</v>
      </c>
      <c r="D573">
        <v>3</v>
      </c>
      <c r="F573">
        <v>45502.559999999998</v>
      </c>
      <c r="G573">
        <v>44.422919999999998</v>
      </c>
      <c r="H573" t="s">
        <v>22</v>
      </c>
      <c r="I573" t="s">
        <v>19</v>
      </c>
      <c r="J573" t="s">
        <v>20</v>
      </c>
      <c r="K573">
        <v>2325.1280000000002</v>
      </c>
      <c r="L573">
        <v>55357.147636767942</v>
      </c>
      <c r="M573">
        <v>93005.119999999937</v>
      </c>
      <c r="N573">
        <v>0</v>
      </c>
      <c r="O573">
        <v>0</v>
      </c>
      <c r="P573">
        <v>0</v>
      </c>
    </row>
    <row r="574" spans="1:16" x14ac:dyDescent="0.3">
      <c r="A574" t="s">
        <v>594</v>
      </c>
      <c r="B574" t="s">
        <v>17</v>
      </c>
      <c r="D574">
        <v>3</v>
      </c>
      <c r="F574">
        <v>13910.951999999999</v>
      </c>
      <c r="G574">
        <v>28.744005000000001</v>
      </c>
      <c r="H574" t="s">
        <v>22</v>
      </c>
      <c r="I574" t="s">
        <v>19</v>
      </c>
      <c r="J574" t="s">
        <v>20</v>
      </c>
      <c r="K574">
        <v>745.54759999999999</v>
      </c>
      <c r="L574">
        <v>17750.157653014379</v>
      </c>
      <c r="M574">
        <v>29821.904000000031</v>
      </c>
      <c r="N574">
        <v>0</v>
      </c>
      <c r="O574">
        <v>0</v>
      </c>
      <c r="P574">
        <v>0</v>
      </c>
    </row>
    <row r="575" spans="1:16" x14ac:dyDescent="0.3">
      <c r="A575" t="s">
        <v>595</v>
      </c>
      <c r="B575" t="s">
        <v>17</v>
      </c>
      <c r="D575">
        <v>3</v>
      </c>
      <c r="F575">
        <v>234321.05</v>
      </c>
      <c r="G575">
        <v>138.13353000000001</v>
      </c>
      <c r="H575" t="s">
        <v>18</v>
      </c>
      <c r="I575" t="s">
        <v>19</v>
      </c>
      <c r="J575" t="s">
        <v>20</v>
      </c>
      <c r="K575">
        <v>11766.0525</v>
      </c>
      <c r="L575">
        <v>280128.70919126272</v>
      </c>
      <c r="M575">
        <v>470642.0999999998</v>
      </c>
      <c r="N575">
        <v>0</v>
      </c>
      <c r="O575">
        <v>0</v>
      </c>
      <c r="P575">
        <v>0</v>
      </c>
    </row>
    <row r="576" spans="1:16" x14ac:dyDescent="0.3">
      <c r="A576" t="s">
        <v>596</v>
      </c>
      <c r="B576" t="s">
        <v>17</v>
      </c>
      <c r="D576">
        <v>3</v>
      </c>
      <c r="F576">
        <v>158135.85999999999</v>
      </c>
      <c r="G576">
        <v>100.32281999999999</v>
      </c>
      <c r="H576" t="s">
        <v>18</v>
      </c>
      <c r="I576" t="s">
        <v>19</v>
      </c>
      <c r="J576" t="s">
        <v>20</v>
      </c>
      <c r="K576">
        <v>7956.7929999999997</v>
      </c>
      <c r="L576">
        <v>189437.03951619079</v>
      </c>
      <c r="M576">
        <v>318271.72000000015</v>
      </c>
      <c r="N576">
        <v>0</v>
      </c>
      <c r="O576">
        <v>0</v>
      </c>
      <c r="P576">
        <v>0</v>
      </c>
    </row>
    <row r="577" spans="1:16" x14ac:dyDescent="0.3">
      <c r="A577" t="s">
        <v>597</v>
      </c>
      <c r="B577" t="s">
        <v>17</v>
      </c>
      <c r="D577">
        <v>3</v>
      </c>
      <c r="F577">
        <v>13479.735000000001</v>
      </c>
      <c r="G577">
        <v>28.529993000000001</v>
      </c>
      <c r="H577" t="s">
        <v>22</v>
      </c>
      <c r="I577" t="s">
        <v>19</v>
      </c>
      <c r="J577" t="s">
        <v>20</v>
      </c>
      <c r="K577">
        <v>723.98675000000003</v>
      </c>
      <c r="L577">
        <v>17236.832297754703</v>
      </c>
      <c r="M577">
        <v>28959.47</v>
      </c>
      <c r="N577">
        <v>0</v>
      </c>
      <c r="O577">
        <v>0</v>
      </c>
      <c r="P577">
        <v>0</v>
      </c>
    </row>
    <row r="578" spans="1:16" x14ac:dyDescent="0.3">
      <c r="A578" t="s">
        <v>598</v>
      </c>
      <c r="B578" t="s">
        <v>17</v>
      </c>
      <c r="D578">
        <v>3</v>
      </c>
      <c r="F578">
        <v>2238043</v>
      </c>
      <c r="G578">
        <v>1132.5808</v>
      </c>
      <c r="H578" t="s">
        <v>18</v>
      </c>
      <c r="I578" t="s">
        <v>19</v>
      </c>
      <c r="J578" t="s">
        <v>20</v>
      </c>
      <c r="K578">
        <v>111952.15000000001</v>
      </c>
      <c r="L578">
        <v>2665380.8718503192</v>
      </c>
      <c r="M578">
        <v>4478085.9999999981</v>
      </c>
      <c r="N578">
        <v>0</v>
      </c>
      <c r="O578">
        <v>0</v>
      </c>
      <c r="P578">
        <v>0</v>
      </c>
    </row>
    <row r="579" spans="1:16" x14ac:dyDescent="0.3">
      <c r="A579" t="s">
        <v>599</v>
      </c>
      <c r="B579" t="s">
        <v>17</v>
      </c>
      <c r="D579">
        <v>3</v>
      </c>
      <c r="F579">
        <v>44333.913999999997</v>
      </c>
      <c r="G579">
        <v>43.842922000000002</v>
      </c>
      <c r="H579" t="s">
        <v>22</v>
      </c>
      <c r="I579" t="s">
        <v>19</v>
      </c>
      <c r="J579" t="s">
        <v>20</v>
      </c>
      <c r="K579">
        <v>2266.6956999999998</v>
      </c>
      <c r="L579">
        <v>53965.978867626676</v>
      </c>
      <c r="M579">
        <v>90667.827999999921</v>
      </c>
      <c r="N579">
        <v>0</v>
      </c>
      <c r="O579">
        <v>0</v>
      </c>
      <c r="P579">
        <v>0</v>
      </c>
    </row>
    <row r="580" spans="1:16" x14ac:dyDescent="0.3">
      <c r="A580" t="s">
        <v>600</v>
      </c>
      <c r="B580" t="s">
        <v>17</v>
      </c>
      <c r="D580">
        <v>3</v>
      </c>
      <c r="F580">
        <v>22505.373</v>
      </c>
      <c r="G580">
        <v>33.009419999999999</v>
      </c>
      <c r="H580" t="s">
        <v>18</v>
      </c>
      <c r="I580" t="s">
        <v>19</v>
      </c>
      <c r="J580" t="s">
        <v>20</v>
      </c>
      <c r="K580">
        <v>1175.26865</v>
      </c>
      <c r="L580">
        <v>27981.048858778937</v>
      </c>
      <c r="M580">
        <v>47010.745999999956</v>
      </c>
      <c r="N580">
        <v>0</v>
      </c>
      <c r="O580">
        <v>0</v>
      </c>
      <c r="P580">
        <v>0</v>
      </c>
    </row>
    <row r="581" spans="1:16" x14ac:dyDescent="0.3">
      <c r="A581" t="s">
        <v>601</v>
      </c>
      <c r="B581" t="s">
        <v>17</v>
      </c>
      <c r="D581">
        <v>3</v>
      </c>
      <c r="F581">
        <v>103044.14</v>
      </c>
      <c r="G581">
        <v>72.980804000000006</v>
      </c>
      <c r="H581" t="s">
        <v>18</v>
      </c>
      <c r="I581" t="s">
        <v>19</v>
      </c>
      <c r="J581" t="s">
        <v>20</v>
      </c>
      <c r="K581">
        <v>5202.2070000000003</v>
      </c>
      <c r="L581">
        <v>123855.26342464919</v>
      </c>
      <c r="M581">
        <v>208088.27999999988</v>
      </c>
      <c r="N581">
        <v>0</v>
      </c>
      <c r="O581">
        <v>0</v>
      </c>
      <c r="P581">
        <v>0</v>
      </c>
    </row>
    <row r="582" spans="1:16" x14ac:dyDescent="0.3">
      <c r="A582" t="s">
        <v>602</v>
      </c>
      <c r="B582" t="s">
        <v>17</v>
      </c>
      <c r="D582">
        <v>3</v>
      </c>
      <c r="F582">
        <v>22152.395</v>
      </c>
      <c r="G582">
        <v>32.834232</v>
      </c>
      <c r="H582" t="s">
        <v>22</v>
      </c>
      <c r="I582" t="s">
        <v>19</v>
      </c>
      <c r="J582" t="s">
        <v>20</v>
      </c>
      <c r="K582">
        <v>1157.6197500000001</v>
      </c>
      <c r="L582">
        <v>27560.860050710489</v>
      </c>
      <c r="M582">
        <v>46304.79</v>
      </c>
      <c r="N582">
        <v>0</v>
      </c>
      <c r="O582">
        <v>0</v>
      </c>
      <c r="P582">
        <v>0</v>
      </c>
    </row>
    <row r="583" spans="1:16" x14ac:dyDescent="0.3">
      <c r="A583" t="s">
        <v>603</v>
      </c>
      <c r="B583" t="s">
        <v>17</v>
      </c>
      <c r="D583">
        <v>3</v>
      </c>
      <c r="F583">
        <v>14328.875</v>
      </c>
      <c r="G583">
        <v>28.951419999999999</v>
      </c>
      <c r="H583" t="s">
        <v>22</v>
      </c>
      <c r="I583" t="s">
        <v>19</v>
      </c>
      <c r="J583" t="s">
        <v>20</v>
      </c>
      <c r="K583">
        <v>766.44375000000002</v>
      </c>
      <c r="L583">
        <v>18247.657687674862</v>
      </c>
      <c r="M583">
        <v>30657.749999999978</v>
      </c>
      <c r="N583">
        <v>0</v>
      </c>
      <c r="O583">
        <v>0</v>
      </c>
      <c r="P583">
        <v>0</v>
      </c>
    </row>
    <row r="584" spans="1:16" x14ac:dyDescent="0.3">
      <c r="A584" t="s">
        <v>604</v>
      </c>
      <c r="B584" t="s">
        <v>17</v>
      </c>
      <c r="D584">
        <v>3</v>
      </c>
      <c r="F584">
        <v>13515.982</v>
      </c>
      <c r="G584">
        <v>28.547982999999999</v>
      </c>
      <c r="H584" t="s">
        <v>22</v>
      </c>
      <c r="I584" t="s">
        <v>19</v>
      </c>
      <c r="J584" t="s">
        <v>20</v>
      </c>
      <c r="K584">
        <v>725.79910000000007</v>
      </c>
      <c r="L584">
        <v>17279.981116451785</v>
      </c>
      <c r="M584">
        <v>29031.964000000004</v>
      </c>
      <c r="N584">
        <v>0</v>
      </c>
      <c r="O584">
        <v>0</v>
      </c>
      <c r="P584">
        <v>0</v>
      </c>
    </row>
    <row r="585" spans="1:16" x14ac:dyDescent="0.3">
      <c r="A585" t="s">
        <v>605</v>
      </c>
      <c r="B585" t="s">
        <v>17</v>
      </c>
      <c r="D585">
        <v>3</v>
      </c>
      <c r="F585">
        <v>16995.560000000001</v>
      </c>
      <c r="G585">
        <v>30.274896999999999</v>
      </c>
      <c r="H585" t="s">
        <v>22</v>
      </c>
      <c r="I585" t="s">
        <v>19</v>
      </c>
      <c r="J585" t="s">
        <v>20</v>
      </c>
      <c r="K585">
        <v>899.77800000000013</v>
      </c>
      <c r="L585">
        <v>21422.108196329744</v>
      </c>
      <c r="M585">
        <v>35991.119999999974</v>
      </c>
      <c r="N585">
        <v>0</v>
      </c>
      <c r="O585">
        <v>0</v>
      </c>
      <c r="P585">
        <v>0</v>
      </c>
    </row>
    <row r="586" spans="1:16" x14ac:dyDescent="0.3">
      <c r="A586" t="s">
        <v>606</v>
      </c>
      <c r="B586" t="s">
        <v>17</v>
      </c>
      <c r="D586">
        <v>3</v>
      </c>
      <c r="F586">
        <v>6126.0020000000004</v>
      </c>
      <c r="G586">
        <v>24.880334999999999</v>
      </c>
      <c r="H586" t="s">
        <v>18</v>
      </c>
      <c r="I586" t="s">
        <v>19</v>
      </c>
      <c r="J586" t="s">
        <v>20</v>
      </c>
      <c r="K586">
        <v>356.30010000000004</v>
      </c>
      <c r="L586">
        <v>8482.8694328635629</v>
      </c>
      <c r="M586">
        <v>14252.00400000001</v>
      </c>
      <c r="N586">
        <v>0</v>
      </c>
      <c r="O586">
        <v>0</v>
      </c>
      <c r="P586">
        <v>0</v>
      </c>
    </row>
    <row r="587" spans="1:16" x14ac:dyDescent="0.3">
      <c r="A587" t="s">
        <v>607</v>
      </c>
      <c r="B587" t="s">
        <v>17</v>
      </c>
      <c r="D587">
        <v>3</v>
      </c>
      <c r="F587">
        <v>23670.396000000001</v>
      </c>
      <c r="G587">
        <v>33.587620000000001</v>
      </c>
      <c r="H587" t="s">
        <v>22</v>
      </c>
      <c r="I587" t="s">
        <v>19</v>
      </c>
      <c r="J587" t="s">
        <v>20</v>
      </c>
      <c r="K587">
        <v>1233.5198</v>
      </c>
      <c r="L587">
        <v>29367.904769748791</v>
      </c>
      <c r="M587">
        <v>49340.792000000045</v>
      </c>
      <c r="N587">
        <v>0</v>
      </c>
      <c r="O587">
        <v>0</v>
      </c>
      <c r="P587">
        <v>0</v>
      </c>
    </row>
    <row r="588" spans="1:16" x14ac:dyDescent="0.3">
      <c r="A588" t="s">
        <v>608</v>
      </c>
      <c r="B588" t="s">
        <v>17</v>
      </c>
      <c r="D588">
        <v>3</v>
      </c>
      <c r="F588">
        <v>131410.72</v>
      </c>
      <c r="G588">
        <v>87.059134999999998</v>
      </c>
      <c r="H588" t="s">
        <v>18</v>
      </c>
      <c r="I588" t="s">
        <v>19</v>
      </c>
      <c r="J588" t="s">
        <v>20</v>
      </c>
      <c r="K588">
        <v>6620.5360000000001</v>
      </c>
      <c r="L588">
        <v>157623.14538663553</v>
      </c>
      <c r="M588">
        <v>264821.43999999983</v>
      </c>
      <c r="N588">
        <v>0</v>
      </c>
      <c r="O588">
        <v>0</v>
      </c>
      <c r="P588">
        <v>0</v>
      </c>
    </row>
    <row r="589" spans="1:16" x14ac:dyDescent="0.3">
      <c r="A589" t="s">
        <v>609</v>
      </c>
      <c r="B589" t="s">
        <v>17</v>
      </c>
      <c r="D589">
        <v>3</v>
      </c>
      <c r="F589">
        <v>19366.370999999999</v>
      </c>
      <c r="G589">
        <v>31.451530000000002</v>
      </c>
      <c r="H589" t="s">
        <v>22</v>
      </c>
      <c r="I589" t="s">
        <v>19</v>
      </c>
      <c r="J589" t="s">
        <v>20</v>
      </c>
      <c r="K589">
        <v>1018.31855</v>
      </c>
      <c r="L589">
        <v>24244.347112765168</v>
      </c>
      <c r="M589">
        <v>40732.741999999969</v>
      </c>
      <c r="N589">
        <v>0</v>
      </c>
      <c r="O589">
        <v>0</v>
      </c>
      <c r="P589">
        <v>0</v>
      </c>
    </row>
    <row r="590" spans="1:16" x14ac:dyDescent="0.3">
      <c r="A590" t="s">
        <v>610</v>
      </c>
      <c r="B590" t="s">
        <v>17</v>
      </c>
      <c r="D590">
        <v>3</v>
      </c>
      <c r="F590">
        <v>4758.683</v>
      </c>
      <c r="G590">
        <v>24.201734999999999</v>
      </c>
      <c r="H590" t="s">
        <v>18</v>
      </c>
      <c r="I590" t="s">
        <v>19</v>
      </c>
      <c r="J590" t="s">
        <v>20</v>
      </c>
      <c r="K590">
        <v>287.93415000000005</v>
      </c>
      <c r="L590">
        <v>6855.1981874620615</v>
      </c>
      <c r="M590">
        <v>11517.366000000013</v>
      </c>
      <c r="N590">
        <v>0</v>
      </c>
      <c r="O590">
        <v>0</v>
      </c>
      <c r="P590">
        <v>0</v>
      </c>
    </row>
    <row r="591" spans="1:16" x14ac:dyDescent="0.3">
      <c r="A591" t="s">
        <v>611</v>
      </c>
      <c r="B591" t="s">
        <v>17</v>
      </c>
      <c r="D591">
        <v>3</v>
      </c>
      <c r="F591">
        <v>15480.125</v>
      </c>
      <c r="G591">
        <v>29.522787000000001</v>
      </c>
      <c r="H591" t="s">
        <v>18</v>
      </c>
      <c r="I591" t="s">
        <v>19</v>
      </c>
      <c r="J591" t="s">
        <v>20</v>
      </c>
      <c r="K591">
        <v>824.00625000000002</v>
      </c>
      <c r="L591">
        <v>19618.118071293069</v>
      </c>
      <c r="M591">
        <v>32960.249999999978</v>
      </c>
      <c r="N591">
        <v>0</v>
      </c>
      <c r="O591">
        <v>0</v>
      </c>
      <c r="P591">
        <v>0</v>
      </c>
    </row>
    <row r="592" spans="1:16" x14ac:dyDescent="0.3">
      <c r="A592" t="s">
        <v>612</v>
      </c>
      <c r="B592" t="s">
        <v>17</v>
      </c>
      <c r="D592">
        <v>3</v>
      </c>
      <c r="F592">
        <v>15486.188</v>
      </c>
      <c r="G592">
        <v>29.525794999999999</v>
      </c>
      <c r="H592" t="s">
        <v>22</v>
      </c>
      <c r="I592" t="s">
        <v>19</v>
      </c>
      <c r="J592" t="s">
        <v>20</v>
      </c>
      <c r="K592">
        <v>824.3094000000001</v>
      </c>
      <c r="L592">
        <v>19625.335531710774</v>
      </c>
      <c r="M592">
        <v>32972.375999999967</v>
      </c>
      <c r="N592">
        <v>0</v>
      </c>
      <c r="O592">
        <v>0</v>
      </c>
      <c r="P592">
        <v>0</v>
      </c>
    </row>
    <row r="593" spans="1:16" x14ac:dyDescent="0.3">
      <c r="A593" t="s">
        <v>613</v>
      </c>
      <c r="B593" t="s">
        <v>17</v>
      </c>
      <c r="D593">
        <v>3</v>
      </c>
      <c r="F593">
        <v>12103.766</v>
      </c>
      <c r="G593">
        <v>27.847100000000001</v>
      </c>
      <c r="H593" t="s">
        <v>22</v>
      </c>
      <c r="I593" t="s">
        <v>19</v>
      </c>
      <c r="J593" t="s">
        <v>20</v>
      </c>
      <c r="K593">
        <v>655.18830000000003</v>
      </c>
      <c r="L593">
        <v>15598.863999307998</v>
      </c>
      <c r="M593">
        <v>26207.532000000021</v>
      </c>
      <c r="N593">
        <v>0</v>
      </c>
      <c r="O593">
        <v>0</v>
      </c>
      <c r="P593">
        <v>0</v>
      </c>
    </row>
    <row r="594" spans="1:16" x14ac:dyDescent="0.3">
      <c r="A594" t="s">
        <v>614</v>
      </c>
      <c r="B594" t="s">
        <v>17</v>
      </c>
      <c r="D594">
        <v>3</v>
      </c>
      <c r="F594">
        <v>14095.031000000001</v>
      </c>
      <c r="G594">
        <v>28.835363000000001</v>
      </c>
      <c r="H594" t="s">
        <v>22</v>
      </c>
      <c r="I594" t="s">
        <v>19</v>
      </c>
      <c r="J594" t="s">
        <v>20</v>
      </c>
      <c r="K594">
        <v>754.75155000000007</v>
      </c>
      <c r="L594">
        <v>17969.287274691731</v>
      </c>
      <c r="M594">
        <v>30190.062000000024</v>
      </c>
      <c r="N594">
        <v>0</v>
      </c>
      <c r="O594">
        <v>0</v>
      </c>
      <c r="P594">
        <v>0</v>
      </c>
    </row>
    <row r="595" spans="1:16" x14ac:dyDescent="0.3">
      <c r="A595" t="s">
        <v>615</v>
      </c>
      <c r="B595" t="s">
        <v>17</v>
      </c>
      <c r="D595">
        <v>3</v>
      </c>
      <c r="F595">
        <v>4631.5770000000002</v>
      </c>
      <c r="G595">
        <v>24.138649999999998</v>
      </c>
      <c r="H595" t="s">
        <v>18</v>
      </c>
      <c r="I595" t="s">
        <v>19</v>
      </c>
      <c r="J595" t="s">
        <v>20</v>
      </c>
      <c r="K595">
        <v>281.57884999999999</v>
      </c>
      <c r="L595">
        <v>6703.8898378245558</v>
      </c>
      <c r="M595">
        <v>11263.153999999997</v>
      </c>
      <c r="N595">
        <v>0</v>
      </c>
      <c r="O595">
        <v>0</v>
      </c>
      <c r="P595">
        <v>0</v>
      </c>
    </row>
    <row r="596" spans="1:16" x14ac:dyDescent="0.3">
      <c r="A596" t="s">
        <v>616</v>
      </c>
      <c r="B596" t="s">
        <v>17</v>
      </c>
      <c r="D596">
        <v>3</v>
      </c>
      <c r="F596">
        <v>29968.342000000001</v>
      </c>
      <c r="G596">
        <v>36.713287000000001</v>
      </c>
      <c r="H596" t="s">
        <v>22</v>
      </c>
      <c r="I596" t="s">
        <v>19</v>
      </c>
      <c r="J596" t="s">
        <v>20</v>
      </c>
      <c r="K596">
        <v>1548.4171000000001</v>
      </c>
      <c r="L596">
        <v>36865.047433085878</v>
      </c>
      <c r="M596">
        <v>61936.683999999972</v>
      </c>
      <c r="N596">
        <v>0</v>
      </c>
      <c r="O596">
        <v>0</v>
      </c>
      <c r="P596">
        <v>0</v>
      </c>
    </row>
    <row r="597" spans="1:16" x14ac:dyDescent="0.3">
      <c r="A597" t="s">
        <v>617</v>
      </c>
      <c r="B597" t="s">
        <v>17</v>
      </c>
      <c r="D597">
        <v>3</v>
      </c>
      <c r="F597">
        <v>58838.675999999999</v>
      </c>
      <c r="G597">
        <v>51.041634000000002</v>
      </c>
      <c r="H597" t="s">
        <v>22</v>
      </c>
      <c r="I597" t="s">
        <v>19</v>
      </c>
      <c r="J597" t="s">
        <v>20</v>
      </c>
      <c r="K597">
        <v>2991.9338000000002</v>
      </c>
      <c r="L597">
        <v>71232.603575388595</v>
      </c>
      <c r="M597">
        <v>119677.35199999997</v>
      </c>
      <c r="N597">
        <v>0</v>
      </c>
      <c r="O597">
        <v>0</v>
      </c>
      <c r="P597">
        <v>0</v>
      </c>
    </row>
    <row r="598" spans="1:16" x14ac:dyDescent="0.3">
      <c r="A598" t="s">
        <v>618</v>
      </c>
      <c r="B598" t="s">
        <v>17</v>
      </c>
      <c r="D598">
        <v>3</v>
      </c>
      <c r="F598">
        <v>39332.68</v>
      </c>
      <c r="G598">
        <v>41.360810000000001</v>
      </c>
      <c r="H598" t="s">
        <v>22</v>
      </c>
      <c r="I598" t="s">
        <v>19</v>
      </c>
      <c r="J598" t="s">
        <v>20</v>
      </c>
      <c r="K598">
        <v>2016.634</v>
      </c>
      <c r="L598">
        <v>48012.45611739478</v>
      </c>
      <c r="M598">
        <v>80665.36</v>
      </c>
      <c r="N598">
        <v>0</v>
      </c>
      <c r="O598">
        <v>0</v>
      </c>
      <c r="P598">
        <v>0</v>
      </c>
    </row>
    <row r="599" spans="1:16" x14ac:dyDescent="0.3">
      <c r="A599" t="s">
        <v>619</v>
      </c>
      <c r="B599" t="s">
        <v>17</v>
      </c>
      <c r="D599">
        <v>3</v>
      </c>
      <c r="F599">
        <v>14820.770500000001</v>
      </c>
      <c r="G599">
        <v>29.195549</v>
      </c>
      <c r="H599" t="s">
        <v>22</v>
      </c>
      <c r="I599" t="s">
        <v>19</v>
      </c>
      <c r="J599" t="s">
        <v>20</v>
      </c>
      <c r="K599">
        <v>791.03852500000005</v>
      </c>
      <c r="L599">
        <v>18833.215382033221</v>
      </c>
      <c r="M599">
        <v>31641.541000000001</v>
      </c>
      <c r="N599">
        <v>0</v>
      </c>
      <c r="O599">
        <v>0</v>
      </c>
      <c r="P599">
        <v>0</v>
      </c>
    </row>
    <row r="600" spans="1:16" x14ac:dyDescent="0.3">
      <c r="A600" t="s">
        <v>620</v>
      </c>
      <c r="B600" t="s">
        <v>17</v>
      </c>
      <c r="D600">
        <v>3</v>
      </c>
      <c r="F600">
        <v>12184.034</v>
      </c>
      <c r="G600">
        <v>27.886935999999999</v>
      </c>
      <c r="H600" t="s">
        <v>22</v>
      </c>
      <c r="I600" t="s">
        <v>19</v>
      </c>
      <c r="J600" t="s">
        <v>20</v>
      </c>
      <c r="K600">
        <v>659.20169999999996</v>
      </c>
      <c r="L600">
        <v>15694.415889924514</v>
      </c>
      <c r="M600">
        <v>26368.068000000017</v>
      </c>
      <c r="N600">
        <v>0</v>
      </c>
      <c r="O600">
        <v>0</v>
      </c>
      <c r="P600">
        <v>0</v>
      </c>
    </row>
    <row r="601" spans="1:16" x14ac:dyDescent="0.3">
      <c r="A601" t="s">
        <v>621</v>
      </c>
      <c r="B601" t="s">
        <v>17</v>
      </c>
      <c r="D601">
        <v>3</v>
      </c>
      <c r="F601">
        <v>15740.1</v>
      </c>
      <c r="G601">
        <v>29.651812</v>
      </c>
      <c r="H601" t="s">
        <v>22</v>
      </c>
      <c r="I601" t="s">
        <v>19</v>
      </c>
      <c r="J601" t="s">
        <v>20</v>
      </c>
      <c r="K601">
        <v>837.00500000000011</v>
      </c>
      <c r="L601">
        <v>19927.595107758782</v>
      </c>
      <c r="M601">
        <v>33480.200000000026</v>
      </c>
      <c r="N601">
        <v>0</v>
      </c>
      <c r="O601">
        <v>0</v>
      </c>
      <c r="P601">
        <v>0</v>
      </c>
    </row>
    <row r="602" spans="1:16" x14ac:dyDescent="0.3">
      <c r="A602" t="s">
        <v>622</v>
      </c>
      <c r="B602" t="s">
        <v>17</v>
      </c>
      <c r="D602">
        <v>3</v>
      </c>
      <c r="F602">
        <v>20666.71</v>
      </c>
      <c r="G602">
        <v>32.096890000000002</v>
      </c>
      <c r="H602" t="s">
        <v>22</v>
      </c>
      <c r="I602" t="s">
        <v>19</v>
      </c>
      <c r="J602" t="s">
        <v>20</v>
      </c>
      <c r="K602">
        <v>1083.3354999999999</v>
      </c>
      <c r="L602">
        <v>25792.284645684806</v>
      </c>
      <c r="M602">
        <v>43333.42000000002</v>
      </c>
      <c r="N602">
        <v>0</v>
      </c>
      <c r="O602">
        <v>0</v>
      </c>
      <c r="P602">
        <v>0</v>
      </c>
    </row>
    <row r="603" spans="1:16" x14ac:dyDescent="0.3">
      <c r="A603" t="s">
        <v>623</v>
      </c>
      <c r="B603" t="s">
        <v>17</v>
      </c>
      <c r="D603">
        <v>3</v>
      </c>
      <c r="F603">
        <v>108367.97</v>
      </c>
      <c r="G603">
        <v>75.623024000000001</v>
      </c>
      <c r="H603" t="s">
        <v>18</v>
      </c>
      <c r="I603" t="s">
        <v>19</v>
      </c>
      <c r="J603" t="s">
        <v>20</v>
      </c>
      <c r="K603">
        <v>5468.3985000000002</v>
      </c>
      <c r="L603">
        <v>130192.8079233403</v>
      </c>
      <c r="M603">
        <v>218735.94000000015</v>
      </c>
      <c r="N603">
        <v>0</v>
      </c>
      <c r="O603">
        <v>0</v>
      </c>
      <c r="P603">
        <v>0</v>
      </c>
    </row>
    <row r="604" spans="1:16" x14ac:dyDescent="0.3">
      <c r="A604" t="s">
        <v>624</v>
      </c>
      <c r="B604" t="s">
        <v>17</v>
      </c>
      <c r="D604">
        <v>3</v>
      </c>
      <c r="F604">
        <v>8623.1350000000002</v>
      </c>
      <c r="G604">
        <v>26.119661000000001</v>
      </c>
      <c r="H604" t="s">
        <v>18</v>
      </c>
      <c r="I604" t="s">
        <v>19</v>
      </c>
      <c r="J604" t="s">
        <v>20</v>
      </c>
      <c r="K604">
        <v>481.15675000000005</v>
      </c>
      <c r="L604">
        <v>11455.48341690326</v>
      </c>
      <c r="M604">
        <v>19246.269999999993</v>
      </c>
      <c r="N604">
        <v>0</v>
      </c>
      <c r="O604">
        <v>0</v>
      </c>
      <c r="P604">
        <v>0</v>
      </c>
    </row>
    <row r="605" spans="1:16" x14ac:dyDescent="0.3">
      <c r="A605" t="s">
        <v>625</v>
      </c>
      <c r="B605" t="s">
        <v>17</v>
      </c>
      <c r="D605">
        <v>3</v>
      </c>
      <c r="F605">
        <v>4657.8325000000004</v>
      </c>
      <c r="G605">
        <v>24.151682000000001</v>
      </c>
      <c r="H605" t="s">
        <v>18</v>
      </c>
      <c r="I605" t="s">
        <v>19</v>
      </c>
      <c r="J605" t="s">
        <v>20</v>
      </c>
      <c r="K605">
        <v>282.89162500000003</v>
      </c>
      <c r="L605">
        <v>6735.1446674463496</v>
      </c>
      <c r="M605">
        <v>11315.665000000006</v>
      </c>
      <c r="N605">
        <v>0</v>
      </c>
      <c r="O605">
        <v>0</v>
      </c>
      <c r="P605">
        <v>0</v>
      </c>
    </row>
    <row r="606" spans="1:16" x14ac:dyDescent="0.3">
      <c r="A606" t="s">
        <v>626</v>
      </c>
      <c r="B606" t="s">
        <v>17</v>
      </c>
      <c r="D606">
        <v>3</v>
      </c>
      <c r="F606">
        <v>15532.128000000001</v>
      </c>
      <c r="G606">
        <v>29.548594999999999</v>
      </c>
      <c r="H606" t="s">
        <v>22</v>
      </c>
      <c r="I606" t="s">
        <v>19</v>
      </c>
      <c r="J606" t="s">
        <v>20</v>
      </c>
      <c r="K606">
        <v>826.60640000000012</v>
      </c>
      <c r="L606">
        <v>19680.023001872272</v>
      </c>
      <c r="M606">
        <v>33064.256000000016</v>
      </c>
      <c r="N606">
        <v>0</v>
      </c>
      <c r="O606">
        <v>0</v>
      </c>
      <c r="P606">
        <v>0</v>
      </c>
    </row>
    <row r="607" spans="1:16" x14ac:dyDescent="0.3">
      <c r="A607" t="s">
        <v>627</v>
      </c>
      <c r="B607" t="s">
        <v>17</v>
      </c>
      <c r="D607">
        <v>3</v>
      </c>
      <c r="F607">
        <v>113423.80499999999</v>
      </c>
      <c r="G607">
        <v>78.132230000000007</v>
      </c>
      <c r="H607" t="s">
        <v>18</v>
      </c>
      <c r="I607" t="s">
        <v>19</v>
      </c>
      <c r="J607" t="s">
        <v>20</v>
      </c>
      <c r="K607">
        <v>5721.1902499999997</v>
      </c>
      <c r="L607">
        <v>136211.32829129719</v>
      </c>
      <c r="M607">
        <v>228847.60999999975</v>
      </c>
      <c r="N607">
        <v>0</v>
      </c>
      <c r="O607">
        <v>0</v>
      </c>
      <c r="P607">
        <v>0</v>
      </c>
    </row>
    <row r="608" spans="1:16" x14ac:dyDescent="0.3">
      <c r="A608" t="s">
        <v>628</v>
      </c>
      <c r="B608" t="s">
        <v>17</v>
      </c>
      <c r="D608">
        <v>3</v>
      </c>
      <c r="F608">
        <v>17868.370999999999</v>
      </c>
      <c r="G608">
        <v>30.708072999999999</v>
      </c>
      <c r="H608" t="s">
        <v>22</v>
      </c>
      <c r="I608" t="s">
        <v>19</v>
      </c>
      <c r="J608" t="s">
        <v>20</v>
      </c>
      <c r="K608">
        <v>943.41854999999998</v>
      </c>
      <c r="L608">
        <v>22461.111799271068</v>
      </c>
      <c r="M608">
        <v>37736.741999999991</v>
      </c>
      <c r="N608">
        <v>0</v>
      </c>
      <c r="O608">
        <v>0</v>
      </c>
      <c r="P608">
        <v>0</v>
      </c>
    </row>
    <row r="609" spans="1:16" x14ac:dyDescent="0.3">
      <c r="A609" t="s">
        <v>629</v>
      </c>
      <c r="B609" t="s">
        <v>17</v>
      </c>
      <c r="D609">
        <v>3</v>
      </c>
      <c r="F609">
        <v>7265.9390000000003</v>
      </c>
      <c r="G609">
        <v>25.446085</v>
      </c>
      <c r="H609" t="s">
        <v>18</v>
      </c>
      <c r="I609" t="s">
        <v>19</v>
      </c>
      <c r="J609" t="s">
        <v>20</v>
      </c>
      <c r="K609">
        <v>413.29695000000004</v>
      </c>
      <c r="L609">
        <v>9839.8626995915492</v>
      </c>
      <c r="M609">
        <v>16531.878000000001</v>
      </c>
      <c r="N609">
        <v>0</v>
      </c>
      <c r="O609">
        <v>0</v>
      </c>
      <c r="P609">
        <v>0</v>
      </c>
    </row>
    <row r="610" spans="1:16" x14ac:dyDescent="0.3">
      <c r="A610" t="s">
        <v>630</v>
      </c>
      <c r="B610" t="s">
        <v>17</v>
      </c>
      <c r="D610">
        <v>3</v>
      </c>
      <c r="F610">
        <v>17632.518</v>
      </c>
      <c r="G610">
        <v>30.591018999999999</v>
      </c>
      <c r="H610" t="s">
        <v>18</v>
      </c>
      <c r="I610" t="s">
        <v>19</v>
      </c>
      <c r="J610" t="s">
        <v>20</v>
      </c>
      <c r="K610">
        <v>931.6259</v>
      </c>
      <c r="L610">
        <v>22180.349851077794</v>
      </c>
      <c r="M610">
        <v>37265.035999999971</v>
      </c>
      <c r="N610">
        <v>0</v>
      </c>
      <c r="O610">
        <v>0</v>
      </c>
      <c r="P610">
        <v>0</v>
      </c>
    </row>
    <row r="611" spans="1:16" x14ac:dyDescent="0.3">
      <c r="A611" t="s">
        <v>631</v>
      </c>
      <c r="B611" t="s">
        <v>17</v>
      </c>
      <c r="D611">
        <v>3</v>
      </c>
      <c r="F611">
        <v>17421.57</v>
      </c>
      <c r="G611">
        <v>30.486324</v>
      </c>
      <c r="H611" t="s">
        <v>22</v>
      </c>
      <c r="I611" t="s">
        <v>19</v>
      </c>
      <c r="J611" t="s">
        <v>20</v>
      </c>
      <c r="K611">
        <v>921.07850000000008</v>
      </c>
      <c r="L611">
        <v>21929.235082779429</v>
      </c>
      <c r="M611">
        <v>36843.140000000007</v>
      </c>
      <c r="N611">
        <v>0</v>
      </c>
      <c r="O611">
        <v>0</v>
      </c>
      <c r="P611">
        <v>0</v>
      </c>
    </row>
    <row r="612" spans="1:16" x14ac:dyDescent="0.3">
      <c r="A612" t="s">
        <v>632</v>
      </c>
      <c r="B612" t="s">
        <v>17</v>
      </c>
      <c r="D612">
        <v>3</v>
      </c>
      <c r="F612">
        <v>23646</v>
      </c>
      <c r="G612">
        <v>33.575510000000001</v>
      </c>
      <c r="H612" t="s">
        <v>22</v>
      </c>
      <c r="I612" t="s">
        <v>19</v>
      </c>
      <c r="J612" t="s">
        <v>20</v>
      </c>
      <c r="K612">
        <v>1232.3</v>
      </c>
      <c r="L612">
        <v>29338.863508929022</v>
      </c>
      <c r="M612">
        <v>49292.000000000029</v>
      </c>
      <c r="N612">
        <v>0</v>
      </c>
      <c r="O612">
        <v>0</v>
      </c>
      <c r="P612">
        <v>0</v>
      </c>
    </row>
    <row r="613" spans="1:16" x14ac:dyDescent="0.3">
      <c r="A613" t="s">
        <v>633</v>
      </c>
      <c r="B613" t="s">
        <v>17</v>
      </c>
      <c r="D613">
        <v>3</v>
      </c>
      <c r="F613">
        <v>13899.152</v>
      </c>
      <c r="G613">
        <v>28.738150000000001</v>
      </c>
      <c r="H613" t="s">
        <v>22</v>
      </c>
      <c r="I613" t="s">
        <v>19</v>
      </c>
      <c r="J613" t="s">
        <v>20</v>
      </c>
      <c r="K613">
        <v>744.95760000000007</v>
      </c>
      <c r="L613">
        <v>17736.110806085653</v>
      </c>
      <c r="M613">
        <v>29798.304000000026</v>
      </c>
      <c r="N613">
        <v>0</v>
      </c>
      <c r="O613">
        <v>0</v>
      </c>
      <c r="P613">
        <v>0</v>
      </c>
    </row>
    <row r="614" spans="1:16" x14ac:dyDescent="0.3">
      <c r="A614" t="s">
        <v>634</v>
      </c>
      <c r="B614" t="s">
        <v>17</v>
      </c>
      <c r="D614">
        <v>3</v>
      </c>
      <c r="F614">
        <v>42302.14</v>
      </c>
      <c r="G614">
        <v>42.834553</v>
      </c>
      <c r="H614" t="s">
        <v>22</v>
      </c>
      <c r="I614" t="s">
        <v>19</v>
      </c>
      <c r="J614" t="s">
        <v>20</v>
      </c>
      <c r="K614">
        <v>2165.107</v>
      </c>
      <c r="L614">
        <v>51547.333242900917</v>
      </c>
      <c r="M614">
        <v>86604.280000000086</v>
      </c>
      <c r="N614">
        <v>0</v>
      </c>
      <c r="O614">
        <v>0</v>
      </c>
      <c r="P614">
        <v>0</v>
      </c>
    </row>
    <row r="615" spans="1:16" x14ac:dyDescent="0.3">
      <c r="A615" t="s">
        <v>635</v>
      </c>
      <c r="B615" t="s">
        <v>17</v>
      </c>
      <c r="D615">
        <v>3</v>
      </c>
      <c r="F615">
        <v>17492.518</v>
      </c>
      <c r="G615">
        <v>30.521536000000001</v>
      </c>
      <c r="H615" t="s">
        <v>22</v>
      </c>
      <c r="I615" t="s">
        <v>19</v>
      </c>
      <c r="J615" t="s">
        <v>20</v>
      </c>
      <c r="K615">
        <v>924.6259</v>
      </c>
      <c r="L615">
        <v>22013.692345143758</v>
      </c>
      <c r="M615">
        <v>36985.035999999971</v>
      </c>
      <c r="N615">
        <v>0</v>
      </c>
      <c r="O615">
        <v>0</v>
      </c>
      <c r="P615">
        <v>0</v>
      </c>
    </row>
    <row r="616" spans="1:16" x14ac:dyDescent="0.3">
      <c r="A616" t="s">
        <v>636</v>
      </c>
      <c r="B616" t="s">
        <v>17</v>
      </c>
      <c r="D616">
        <v>3</v>
      </c>
      <c r="F616">
        <v>12619.371999999999</v>
      </c>
      <c r="G616">
        <v>28.102995</v>
      </c>
      <c r="H616" t="s">
        <v>22</v>
      </c>
      <c r="I616" t="s">
        <v>19</v>
      </c>
      <c r="J616" t="s">
        <v>20</v>
      </c>
      <c r="K616">
        <v>680.96860000000004</v>
      </c>
      <c r="L616">
        <v>16212.646927912432</v>
      </c>
      <c r="M616">
        <v>27238.744000000002</v>
      </c>
      <c r="N616">
        <v>0</v>
      </c>
      <c r="O616">
        <v>0</v>
      </c>
      <c r="P616">
        <v>0</v>
      </c>
    </row>
    <row r="617" spans="1:16" x14ac:dyDescent="0.3">
      <c r="A617" t="s">
        <v>637</v>
      </c>
      <c r="B617" t="s">
        <v>17</v>
      </c>
      <c r="D617">
        <v>3</v>
      </c>
      <c r="F617">
        <v>20954.865000000002</v>
      </c>
      <c r="G617">
        <v>32.239899999999999</v>
      </c>
      <c r="H617" t="s">
        <v>22</v>
      </c>
      <c r="I617" t="s">
        <v>19</v>
      </c>
      <c r="J617" t="s">
        <v>20</v>
      </c>
      <c r="K617">
        <v>1097.7432500000002</v>
      </c>
      <c r="L617">
        <v>26135.307457273517</v>
      </c>
      <c r="M617">
        <v>43909.729999999989</v>
      </c>
      <c r="N617">
        <v>0</v>
      </c>
      <c r="O617">
        <v>0</v>
      </c>
      <c r="P617">
        <v>0</v>
      </c>
    </row>
    <row r="618" spans="1:16" x14ac:dyDescent="0.3">
      <c r="A618" t="s">
        <v>638</v>
      </c>
      <c r="B618" t="s">
        <v>17</v>
      </c>
      <c r="D618">
        <v>3</v>
      </c>
      <c r="F618">
        <v>17939.523000000001</v>
      </c>
      <c r="G618">
        <v>30.743385</v>
      </c>
      <c r="H618" t="s">
        <v>22</v>
      </c>
      <c r="I618" t="s">
        <v>19</v>
      </c>
      <c r="J618" t="s">
        <v>20</v>
      </c>
      <c r="K618">
        <v>946.97615000000008</v>
      </c>
      <c r="L618">
        <v>22545.811905429764</v>
      </c>
      <c r="M618">
        <v>37879.045999999995</v>
      </c>
      <c r="N618">
        <v>0</v>
      </c>
      <c r="O618">
        <v>0</v>
      </c>
      <c r="P618">
        <v>0</v>
      </c>
    </row>
    <row r="619" spans="1:16" x14ac:dyDescent="0.3">
      <c r="A619" t="s">
        <v>639</v>
      </c>
      <c r="B619" t="s">
        <v>17</v>
      </c>
      <c r="D619">
        <v>3</v>
      </c>
      <c r="F619">
        <v>45408.49</v>
      </c>
      <c r="G619">
        <v>44.376232000000002</v>
      </c>
      <c r="H619" t="s">
        <v>22</v>
      </c>
      <c r="I619" t="s">
        <v>19</v>
      </c>
      <c r="J619" t="s">
        <v>20</v>
      </c>
      <c r="K619">
        <v>2320.4245000000001</v>
      </c>
      <c r="L619">
        <v>55245.165696887845</v>
      </c>
      <c r="M619">
        <v>92816.979999999952</v>
      </c>
      <c r="N619">
        <v>0</v>
      </c>
      <c r="O619">
        <v>0</v>
      </c>
      <c r="P619">
        <v>0</v>
      </c>
    </row>
    <row r="620" spans="1:16" x14ac:dyDescent="0.3">
      <c r="A620" t="s">
        <v>640</v>
      </c>
      <c r="B620" t="s">
        <v>17</v>
      </c>
      <c r="D620">
        <v>3</v>
      </c>
      <c r="F620">
        <v>16449.73</v>
      </c>
      <c r="G620">
        <v>30.004002</v>
      </c>
      <c r="H620" t="s">
        <v>22</v>
      </c>
      <c r="I620" t="s">
        <v>19</v>
      </c>
      <c r="J620" t="s">
        <v>20</v>
      </c>
      <c r="K620">
        <v>872.48649999999998</v>
      </c>
      <c r="L620">
        <v>20772.34629301566</v>
      </c>
      <c r="M620">
        <v>34899.459999999977</v>
      </c>
      <c r="N620">
        <v>0</v>
      </c>
      <c r="O620">
        <v>0</v>
      </c>
      <c r="P620">
        <v>0</v>
      </c>
    </row>
    <row r="621" spans="1:16" x14ac:dyDescent="0.3">
      <c r="A621" t="s">
        <v>641</v>
      </c>
      <c r="B621" t="s">
        <v>17</v>
      </c>
      <c r="D621">
        <v>3</v>
      </c>
      <c r="F621">
        <v>14731.927</v>
      </c>
      <c r="G621">
        <v>29.151454999999999</v>
      </c>
      <c r="H621" t="s">
        <v>22</v>
      </c>
      <c r="I621" t="s">
        <v>19</v>
      </c>
      <c r="J621" t="s">
        <v>20</v>
      </c>
      <c r="K621">
        <v>786.59635000000003</v>
      </c>
      <c r="L621">
        <v>18727.455123972875</v>
      </c>
      <c r="M621">
        <v>31463.853999999996</v>
      </c>
      <c r="N621">
        <v>0</v>
      </c>
      <c r="O621">
        <v>0</v>
      </c>
      <c r="P621">
        <v>0</v>
      </c>
    </row>
    <row r="622" spans="1:16" x14ac:dyDescent="0.3">
      <c r="A622" t="s">
        <v>642</v>
      </c>
      <c r="B622" t="s">
        <v>17</v>
      </c>
      <c r="D622">
        <v>3</v>
      </c>
      <c r="F622">
        <v>4608.4769999999999</v>
      </c>
      <c r="G622">
        <v>24.127188</v>
      </c>
      <c r="H622" t="s">
        <v>18</v>
      </c>
      <c r="I622" t="s">
        <v>19</v>
      </c>
      <c r="J622" t="s">
        <v>20</v>
      </c>
      <c r="K622">
        <v>280.42385000000002</v>
      </c>
      <c r="L622">
        <v>6676.3913493454438</v>
      </c>
      <c r="M622">
        <v>11216.953999999994</v>
      </c>
      <c r="N622">
        <v>0</v>
      </c>
      <c r="O622">
        <v>0</v>
      </c>
      <c r="P622">
        <v>0</v>
      </c>
    </row>
    <row r="623" spans="1:16" x14ac:dyDescent="0.3">
      <c r="A623" t="s">
        <v>643</v>
      </c>
      <c r="B623" t="s">
        <v>17</v>
      </c>
      <c r="D623">
        <v>3</v>
      </c>
      <c r="F623">
        <v>167833.36</v>
      </c>
      <c r="G623">
        <v>105.1357</v>
      </c>
      <c r="H623" t="s">
        <v>18</v>
      </c>
      <c r="I623" t="s">
        <v>19</v>
      </c>
      <c r="J623" t="s">
        <v>20</v>
      </c>
      <c r="K623">
        <v>8441.6679999999997</v>
      </c>
      <c r="L623">
        <v>200981.04782901396</v>
      </c>
      <c r="M623">
        <v>337666.72000000015</v>
      </c>
      <c r="N623">
        <v>0</v>
      </c>
      <c r="O623">
        <v>0</v>
      </c>
      <c r="P623">
        <v>0</v>
      </c>
    </row>
    <row r="624" spans="1:16" x14ac:dyDescent="0.3">
      <c r="A624" t="s">
        <v>644</v>
      </c>
      <c r="B624" t="s">
        <v>17</v>
      </c>
      <c r="D624">
        <v>3</v>
      </c>
      <c r="F624">
        <v>14649.668</v>
      </c>
      <c r="G624">
        <v>29.11063</v>
      </c>
      <c r="H624" t="s">
        <v>22</v>
      </c>
      <c r="I624" t="s">
        <v>19</v>
      </c>
      <c r="J624" t="s">
        <v>20</v>
      </c>
      <c r="K624">
        <v>782.48340000000007</v>
      </c>
      <c r="L624">
        <v>18629.533125539816</v>
      </c>
      <c r="M624">
        <v>31299.336000000028</v>
      </c>
      <c r="N624">
        <v>0</v>
      </c>
      <c r="O624">
        <v>0</v>
      </c>
      <c r="P624">
        <v>0</v>
      </c>
    </row>
    <row r="625" spans="1:16" x14ac:dyDescent="0.3">
      <c r="A625" t="s">
        <v>645</v>
      </c>
      <c r="B625" t="s">
        <v>17</v>
      </c>
      <c r="D625">
        <v>3</v>
      </c>
      <c r="F625">
        <v>11394.179</v>
      </c>
      <c r="G625">
        <v>27.49493</v>
      </c>
      <c r="H625" t="s">
        <v>22</v>
      </c>
      <c r="I625" t="s">
        <v>19</v>
      </c>
      <c r="J625" t="s">
        <v>20</v>
      </c>
      <c r="K625">
        <v>619.70895000000007</v>
      </c>
      <c r="L625">
        <v>14754.164001713649</v>
      </c>
      <c r="M625">
        <v>24788.358000000004</v>
      </c>
      <c r="N625">
        <v>0</v>
      </c>
      <c r="O625">
        <v>0</v>
      </c>
      <c r="P625">
        <v>0</v>
      </c>
    </row>
    <row r="626" spans="1:16" x14ac:dyDescent="0.3">
      <c r="A626" t="s">
        <v>646</v>
      </c>
      <c r="B626" t="s">
        <v>17</v>
      </c>
      <c r="D626">
        <v>3</v>
      </c>
      <c r="F626">
        <v>14816.911</v>
      </c>
      <c r="G626">
        <v>29.193632000000001</v>
      </c>
      <c r="H626" t="s">
        <v>22</v>
      </c>
      <c r="I626" t="s">
        <v>19</v>
      </c>
      <c r="J626" t="s">
        <v>20</v>
      </c>
      <c r="K626">
        <v>790.84555</v>
      </c>
      <c r="L626">
        <v>18828.620991717853</v>
      </c>
      <c r="M626">
        <v>31633.821999999964</v>
      </c>
      <c r="N626">
        <v>0</v>
      </c>
      <c r="O626">
        <v>0</v>
      </c>
      <c r="P626">
        <v>0</v>
      </c>
    </row>
    <row r="627" spans="1:16" x14ac:dyDescent="0.3">
      <c r="A627" t="s">
        <v>647</v>
      </c>
      <c r="B627" t="s">
        <v>17</v>
      </c>
      <c r="D627">
        <v>3</v>
      </c>
      <c r="F627">
        <v>13336.218999999999</v>
      </c>
      <c r="G627">
        <v>28.458765</v>
      </c>
      <c r="H627" t="s">
        <v>22</v>
      </c>
      <c r="I627" t="s">
        <v>19</v>
      </c>
      <c r="J627" t="s">
        <v>20</v>
      </c>
      <c r="K627">
        <v>716.81095000000005</v>
      </c>
      <c r="L627">
        <v>17065.989307600219</v>
      </c>
      <c r="M627">
        <v>28672.437999999976</v>
      </c>
      <c r="N627">
        <v>0</v>
      </c>
      <c r="O627">
        <v>0</v>
      </c>
      <c r="P627">
        <v>0</v>
      </c>
    </row>
    <row r="628" spans="1:16" x14ac:dyDescent="0.3">
      <c r="A628" t="s">
        <v>648</v>
      </c>
      <c r="B628" t="s">
        <v>17</v>
      </c>
      <c r="D628">
        <v>3</v>
      </c>
      <c r="F628">
        <v>31887.45</v>
      </c>
      <c r="G628">
        <v>37.66574</v>
      </c>
      <c r="H628" t="s">
        <v>22</v>
      </c>
      <c r="I628" t="s">
        <v>19</v>
      </c>
      <c r="J628" t="s">
        <v>20</v>
      </c>
      <c r="K628">
        <v>1644.3725000000002</v>
      </c>
      <c r="L628">
        <v>39149.574239500449</v>
      </c>
      <c r="M628">
        <v>65774.899999999965</v>
      </c>
      <c r="N628">
        <v>0</v>
      </c>
      <c r="O628">
        <v>0</v>
      </c>
      <c r="P628">
        <v>0</v>
      </c>
    </row>
    <row r="629" spans="1:16" x14ac:dyDescent="0.3">
      <c r="A629" t="s">
        <v>649</v>
      </c>
      <c r="B629" t="s">
        <v>17</v>
      </c>
      <c r="D629">
        <v>3</v>
      </c>
      <c r="F629">
        <v>6126.6084000000001</v>
      </c>
      <c r="G629">
        <v>24.880635999999999</v>
      </c>
      <c r="H629" t="s">
        <v>18</v>
      </c>
      <c r="I629" t="s">
        <v>19</v>
      </c>
      <c r="J629" t="s">
        <v>20</v>
      </c>
      <c r="K629">
        <v>356.33042</v>
      </c>
      <c r="L629">
        <v>8483.5912979464065</v>
      </c>
      <c r="M629">
        <v>14253.216800000007</v>
      </c>
      <c r="N629">
        <v>0</v>
      </c>
      <c r="O629">
        <v>0</v>
      </c>
      <c r="P629">
        <v>0</v>
      </c>
    </row>
    <row r="630" spans="1:16" x14ac:dyDescent="0.3">
      <c r="A630" t="s">
        <v>650</v>
      </c>
      <c r="B630" t="s">
        <v>17</v>
      </c>
      <c r="D630">
        <v>3</v>
      </c>
      <c r="F630">
        <v>14909.901</v>
      </c>
      <c r="G630">
        <v>29.239784</v>
      </c>
      <c r="H630" t="s">
        <v>22</v>
      </c>
      <c r="I630" t="s">
        <v>19</v>
      </c>
      <c r="J630" t="s">
        <v>20</v>
      </c>
      <c r="K630">
        <v>795.49504999999999</v>
      </c>
      <c r="L630">
        <v>18939.317287980746</v>
      </c>
      <c r="M630">
        <v>31819.802000000022</v>
      </c>
      <c r="N630">
        <v>0</v>
      </c>
      <c r="O630">
        <v>0</v>
      </c>
      <c r="P630">
        <v>0</v>
      </c>
    </row>
    <row r="631" spans="1:16" x14ac:dyDescent="0.3">
      <c r="A631" t="s">
        <v>651</v>
      </c>
      <c r="B631" t="s">
        <v>17</v>
      </c>
      <c r="D631">
        <v>3</v>
      </c>
      <c r="F631">
        <v>15656.703</v>
      </c>
      <c r="G631">
        <v>29.610422</v>
      </c>
      <c r="H631" t="s">
        <v>22</v>
      </c>
      <c r="I631" t="s">
        <v>19</v>
      </c>
      <c r="J631" t="s">
        <v>20</v>
      </c>
      <c r="K631">
        <v>832.83515</v>
      </c>
      <c r="L631">
        <v>19828.318421884636</v>
      </c>
      <c r="M631">
        <v>33313.405999999988</v>
      </c>
      <c r="N631">
        <v>0</v>
      </c>
      <c r="O631">
        <v>0</v>
      </c>
      <c r="P631">
        <v>0</v>
      </c>
    </row>
    <row r="632" spans="1:16" x14ac:dyDescent="0.3">
      <c r="A632" t="s">
        <v>652</v>
      </c>
      <c r="B632" t="s">
        <v>17</v>
      </c>
      <c r="D632">
        <v>3</v>
      </c>
      <c r="F632">
        <v>6267.1025</v>
      </c>
      <c r="G632">
        <v>24.950362999999999</v>
      </c>
      <c r="H632" t="s">
        <v>18</v>
      </c>
      <c r="I632" t="s">
        <v>19</v>
      </c>
      <c r="J632" t="s">
        <v>20</v>
      </c>
      <c r="K632">
        <v>363.35512500000004</v>
      </c>
      <c r="L632">
        <v>8650.8369858353053</v>
      </c>
      <c r="M632">
        <v>14534.205000000002</v>
      </c>
      <c r="N632">
        <v>0</v>
      </c>
      <c r="O632">
        <v>0</v>
      </c>
      <c r="P632">
        <v>0</v>
      </c>
    </row>
    <row r="633" spans="1:16" x14ac:dyDescent="0.3">
      <c r="A633" t="s">
        <v>653</v>
      </c>
      <c r="B633" t="s">
        <v>17</v>
      </c>
      <c r="D633">
        <v>3</v>
      </c>
      <c r="F633">
        <v>14746.537</v>
      </c>
      <c r="G633">
        <v>29.158707</v>
      </c>
      <c r="H633" t="s">
        <v>22</v>
      </c>
      <c r="I633" t="s">
        <v>19</v>
      </c>
      <c r="J633" t="s">
        <v>20</v>
      </c>
      <c r="K633">
        <v>787.32685000000004</v>
      </c>
      <c r="L633">
        <v>18744.847025127838</v>
      </c>
      <c r="M633">
        <v>31493.074000000022</v>
      </c>
      <c r="N633">
        <v>0</v>
      </c>
      <c r="O633">
        <v>0</v>
      </c>
      <c r="P633">
        <v>0</v>
      </c>
    </row>
    <row r="634" spans="1:16" x14ac:dyDescent="0.3">
      <c r="A634" t="s">
        <v>654</v>
      </c>
      <c r="B634" t="s">
        <v>17</v>
      </c>
      <c r="D634">
        <v>3</v>
      </c>
      <c r="F634">
        <v>25950.715</v>
      </c>
      <c r="G634">
        <v>34.719340000000003</v>
      </c>
      <c r="H634" t="s">
        <v>22</v>
      </c>
      <c r="I634" t="s">
        <v>19</v>
      </c>
      <c r="J634" t="s">
        <v>20</v>
      </c>
      <c r="K634">
        <v>1347.53575</v>
      </c>
      <c r="L634">
        <v>32082.421035991487</v>
      </c>
      <c r="M634">
        <v>53901.430000000029</v>
      </c>
      <c r="N634">
        <v>0</v>
      </c>
      <c r="O634">
        <v>0</v>
      </c>
      <c r="P634">
        <v>0</v>
      </c>
    </row>
    <row r="635" spans="1:16" x14ac:dyDescent="0.3">
      <c r="A635" t="s">
        <v>655</v>
      </c>
      <c r="B635" t="s">
        <v>17</v>
      </c>
      <c r="D635">
        <v>3</v>
      </c>
      <c r="F635">
        <v>17089.84</v>
      </c>
      <c r="G635">
        <v>30.321688000000002</v>
      </c>
      <c r="H635" t="s">
        <v>22</v>
      </c>
      <c r="I635" t="s">
        <v>19</v>
      </c>
      <c r="J635" t="s">
        <v>20</v>
      </c>
      <c r="K635">
        <v>904.49200000000008</v>
      </c>
      <c r="L635">
        <v>21534.340122468751</v>
      </c>
      <c r="M635">
        <v>36179.679999999971</v>
      </c>
      <c r="N635">
        <v>0</v>
      </c>
      <c r="O635">
        <v>0</v>
      </c>
      <c r="P635">
        <v>0</v>
      </c>
    </row>
    <row r="636" spans="1:16" x14ac:dyDescent="0.3">
      <c r="A636" t="s">
        <v>656</v>
      </c>
      <c r="B636" t="s">
        <v>17</v>
      </c>
      <c r="D636">
        <v>3</v>
      </c>
      <c r="F636">
        <v>106076.19</v>
      </c>
      <c r="G636">
        <v>74.485609999999994</v>
      </c>
      <c r="H636" t="s">
        <v>18</v>
      </c>
      <c r="I636" t="s">
        <v>19</v>
      </c>
      <c r="J636" t="s">
        <v>20</v>
      </c>
      <c r="K636">
        <v>5353.8095000000003</v>
      </c>
      <c r="L636">
        <v>127464.64835941534</v>
      </c>
      <c r="M636">
        <v>214152.38000000009</v>
      </c>
      <c r="N636">
        <v>0</v>
      </c>
      <c r="O636">
        <v>0</v>
      </c>
      <c r="P636">
        <v>0</v>
      </c>
    </row>
    <row r="637" spans="1:16" x14ac:dyDescent="0.3">
      <c r="A637" t="s">
        <v>657</v>
      </c>
      <c r="B637" t="s">
        <v>17</v>
      </c>
      <c r="D637">
        <v>3</v>
      </c>
      <c r="F637">
        <v>6696.8364000000001</v>
      </c>
      <c r="G637">
        <v>25.163640000000001</v>
      </c>
      <c r="H637" t="s">
        <v>18</v>
      </c>
      <c r="I637" t="s">
        <v>19</v>
      </c>
      <c r="J637" t="s">
        <v>20</v>
      </c>
      <c r="K637">
        <v>384.84182000000004</v>
      </c>
      <c r="L637">
        <v>9162.3968429017568</v>
      </c>
      <c r="M637">
        <v>15393.672799999991</v>
      </c>
      <c r="N637">
        <v>0</v>
      </c>
      <c r="O637">
        <v>0</v>
      </c>
      <c r="P637">
        <v>0</v>
      </c>
    </row>
    <row r="638" spans="1:16" x14ac:dyDescent="0.3">
      <c r="A638" t="s">
        <v>658</v>
      </c>
      <c r="B638" t="s">
        <v>17</v>
      </c>
      <c r="D638">
        <v>3</v>
      </c>
      <c r="F638">
        <v>13487.371999999999</v>
      </c>
      <c r="G638">
        <v>28.533783</v>
      </c>
      <c r="H638" t="s">
        <v>22</v>
      </c>
      <c r="I638" t="s">
        <v>19</v>
      </c>
      <c r="J638" t="s">
        <v>20</v>
      </c>
      <c r="K638">
        <v>724.36860000000001</v>
      </c>
      <c r="L638">
        <v>17245.92346470341</v>
      </c>
      <c r="M638">
        <v>28974.744000000024</v>
      </c>
      <c r="N638">
        <v>0</v>
      </c>
      <c r="O638">
        <v>0</v>
      </c>
      <c r="P638">
        <v>0</v>
      </c>
    </row>
    <row r="639" spans="1:16" x14ac:dyDescent="0.3">
      <c r="A639" t="s">
        <v>659</v>
      </c>
      <c r="B639" t="s">
        <v>17</v>
      </c>
      <c r="D639">
        <v>3</v>
      </c>
      <c r="F639">
        <v>6410.5137000000004</v>
      </c>
      <c r="G639">
        <v>25.021538</v>
      </c>
      <c r="H639" t="s">
        <v>18</v>
      </c>
      <c r="I639" t="s">
        <v>19</v>
      </c>
      <c r="J639" t="s">
        <v>20</v>
      </c>
      <c r="K639">
        <v>370.52568500000007</v>
      </c>
      <c r="L639">
        <v>8821.5552209424932</v>
      </c>
      <c r="M639">
        <v>14821.027400000015</v>
      </c>
      <c r="N639">
        <v>0</v>
      </c>
      <c r="O639">
        <v>0</v>
      </c>
      <c r="P639">
        <v>0</v>
      </c>
    </row>
    <row r="640" spans="1:16" x14ac:dyDescent="0.3">
      <c r="A640" t="s">
        <v>660</v>
      </c>
      <c r="B640" t="s">
        <v>17</v>
      </c>
      <c r="D640">
        <v>3</v>
      </c>
      <c r="F640">
        <v>16857.065999999999</v>
      </c>
      <c r="G640">
        <v>30.206163</v>
      </c>
      <c r="H640" t="s">
        <v>22</v>
      </c>
      <c r="I640" t="s">
        <v>19</v>
      </c>
      <c r="J640" t="s">
        <v>20</v>
      </c>
      <c r="K640">
        <v>892.85329999999999</v>
      </c>
      <c r="L640">
        <v>21257.243448995268</v>
      </c>
      <c r="M640">
        <v>35714.131999999991</v>
      </c>
      <c r="N640">
        <v>0</v>
      </c>
      <c r="O640">
        <v>0</v>
      </c>
      <c r="P640">
        <v>0</v>
      </c>
    </row>
    <row r="641" spans="1:16" x14ac:dyDescent="0.3">
      <c r="A641" t="s">
        <v>661</v>
      </c>
      <c r="B641" t="s">
        <v>17</v>
      </c>
      <c r="D641">
        <v>3</v>
      </c>
      <c r="F641">
        <v>15380.227000000001</v>
      </c>
      <c r="G641">
        <v>29.473206000000001</v>
      </c>
      <c r="H641" t="s">
        <v>22</v>
      </c>
      <c r="I641" t="s">
        <v>19</v>
      </c>
      <c r="J641" t="s">
        <v>20</v>
      </c>
      <c r="K641">
        <v>819.01135000000011</v>
      </c>
      <c r="L641">
        <v>19499.19841752309</v>
      </c>
      <c r="M641">
        <v>32760.45400000002</v>
      </c>
      <c r="N641">
        <v>0</v>
      </c>
      <c r="O641">
        <v>0</v>
      </c>
      <c r="P641">
        <v>0</v>
      </c>
    </row>
    <row r="642" spans="1:16" x14ac:dyDescent="0.3">
      <c r="A642" t="s">
        <v>662</v>
      </c>
      <c r="B642" t="s">
        <v>17</v>
      </c>
      <c r="D642">
        <v>3</v>
      </c>
      <c r="F642">
        <v>48614.637000000002</v>
      </c>
      <c r="G642">
        <v>45.967444999999998</v>
      </c>
      <c r="H642" t="s">
        <v>22</v>
      </c>
      <c r="I642" t="s">
        <v>19</v>
      </c>
      <c r="J642" t="s">
        <v>20</v>
      </c>
      <c r="K642">
        <v>2480.7318500000001</v>
      </c>
      <c r="L642">
        <v>59061.797573158336</v>
      </c>
      <c r="M642">
        <v>99229.273999999918</v>
      </c>
      <c r="N642">
        <v>0</v>
      </c>
      <c r="O642">
        <v>0</v>
      </c>
      <c r="P642">
        <v>0</v>
      </c>
    </row>
    <row r="643" spans="1:16" x14ac:dyDescent="0.3">
      <c r="A643" t="s">
        <v>663</v>
      </c>
      <c r="B643" t="s">
        <v>17</v>
      </c>
      <c r="D643">
        <v>3</v>
      </c>
      <c r="F643">
        <v>138296.10999999999</v>
      </c>
      <c r="G643">
        <v>90.476364000000004</v>
      </c>
      <c r="H643" t="s">
        <v>18</v>
      </c>
      <c r="I643" t="s">
        <v>19</v>
      </c>
      <c r="J643" t="s">
        <v>20</v>
      </c>
      <c r="K643">
        <v>6964.8054999999995</v>
      </c>
      <c r="L643">
        <v>165819.58770651478</v>
      </c>
      <c r="M643">
        <v>278592.21999999986</v>
      </c>
      <c r="N643">
        <v>0</v>
      </c>
      <c r="O643">
        <v>0</v>
      </c>
      <c r="P643">
        <v>0</v>
      </c>
    </row>
    <row r="644" spans="1:16" x14ac:dyDescent="0.3">
      <c r="A644" t="s">
        <v>664</v>
      </c>
      <c r="B644" t="s">
        <v>17</v>
      </c>
      <c r="D644">
        <v>3</v>
      </c>
      <c r="F644">
        <v>20559.11</v>
      </c>
      <c r="G644">
        <v>32.043488000000004</v>
      </c>
      <c r="H644" t="s">
        <v>22</v>
      </c>
      <c r="I644" t="s">
        <v>19</v>
      </c>
      <c r="J644" t="s">
        <v>20</v>
      </c>
      <c r="K644">
        <v>1077.9555</v>
      </c>
      <c r="L644">
        <v>25664.196448266939</v>
      </c>
      <c r="M644">
        <v>43118.219999999972</v>
      </c>
      <c r="N644">
        <v>0</v>
      </c>
      <c r="O644">
        <v>0</v>
      </c>
      <c r="P644">
        <v>0</v>
      </c>
    </row>
    <row r="645" spans="1:16" x14ac:dyDescent="0.3">
      <c r="A645" t="s">
        <v>665</v>
      </c>
      <c r="B645" t="s">
        <v>17</v>
      </c>
      <c r="D645">
        <v>3</v>
      </c>
      <c r="F645">
        <v>16866.328000000001</v>
      </c>
      <c r="G645">
        <v>30.210757999999998</v>
      </c>
      <c r="H645" t="s">
        <v>22</v>
      </c>
      <c r="I645" t="s">
        <v>19</v>
      </c>
      <c r="J645" t="s">
        <v>20</v>
      </c>
      <c r="K645">
        <v>893.31640000000016</v>
      </c>
      <c r="L645">
        <v>21268.269033423552</v>
      </c>
      <c r="M645">
        <v>35732.656000000003</v>
      </c>
      <c r="N645">
        <v>0</v>
      </c>
      <c r="O645">
        <v>0</v>
      </c>
      <c r="P645">
        <v>0</v>
      </c>
    </row>
    <row r="646" spans="1:16" x14ac:dyDescent="0.3">
      <c r="A646" t="s">
        <v>666</v>
      </c>
      <c r="B646" t="s">
        <v>17</v>
      </c>
      <c r="D646">
        <v>3</v>
      </c>
      <c r="F646">
        <v>5617.9380000000001</v>
      </c>
      <c r="G646">
        <v>24.628183</v>
      </c>
      <c r="H646" t="s">
        <v>18</v>
      </c>
      <c r="I646" t="s">
        <v>19</v>
      </c>
      <c r="J646" t="s">
        <v>20</v>
      </c>
      <c r="K646">
        <v>330.89690000000002</v>
      </c>
      <c r="L646">
        <v>7878.0645821859425</v>
      </c>
      <c r="M646">
        <v>13235.875999999995</v>
      </c>
      <c r="N646">
        <v>0</v>
      </c>
      <c r="O646">
        <v>0</v>
      </c>
      <c r="P646">
        <v>0</v>
      </c>
    </row>
    <row r="647" spans="1:16" x14ac:dyDescent="0.3">
      <c r="A647" t="s">
        <v>667</v>
      </c>
      <c r="B647" t="s">
        <v>17</v>
      </c>
      <c r="D647">
        <v>3</v>
      </c>
      <c r="F647">
        <v>4814.808</v>
      </c>
      <c r="G647">
        <v>24.229590000000002</v>
      </c>
      <c r="H647" t="s">
        <v>18</v>
      </c>
      <c r="I647" t="s">
        <v>19</v>
      </c>
      <c r="J647" t="s">
        <v>20</v>
      </c>
      <c r="K647">
        <v>290.74040000000002</v>
      </c>
      <c r="L647">
        <v>6922.0099911802554</v>
      </c>
      <c r="M647">
        <v>11629.616000000004</v>
      </c>
      <c r="N647">
        <v>0</v>
      </c>
      <c r="O647">
        <v>0</v>
      </c>
      <c r="P647">
        <v>0</v>
      </c>
    </row>
    <row r="648" spans="1:16" x14ac:dyDescent="0.3">
      <c r="A648" t="s">
        <v>668</v>
      </c>
      <c r="B648" t="s">
        <v>17</v>
      </c>
      <c r="D648">
        <v>3</v>
      </c>
      <c r="F648">
        <v>19838.002</v>
      </c>
      <c r="G648">
        <v>31.685600000000001</v>
      </c>
      <c r="H648" t="s">
        <v>22</v>
      </c>
      <c r="I648" t="s">
        <v>19</v>
      </c>
      <c r="J648" t="s">
        <v>20</v>
      </c>
      <c r="K648">
        <v>1041.9001000000001</v>
      </c>
      <c r="L648">
        <v>24805.781728344966</v>
      </c>
      <c r="M648">
        <v>41676.003999999979</v>
      </c>
      <c r="N648">
        <v>0</v>
      </c>
      <c r="O648">
        <v>0</v>
      </c>
      <c r="P648">
        <v>0</v>
      </c>
    </row>
    <row r="649" spans="1:16" x14ac:dyDescent="0.3">
      <c r="A649" t="s">
        <v>669</v>
      </c>
      <c r="B649" t="s">
        <v>17</v>
      </c>
      <c r="D649">
        <v>3</v>
      </c>
      <c r="F649">
        <v>62254.061999999998</v>
      </c>
      <c r="G649">
        <v>52.736690000000003</v>
      </c>
      <c r="H649" t="s">
        <v>22</v>
      </c>
      <c r="I649" t="s">
        <v>19</v>
      </c>
      <c r="J649" t="s">
        <v>20</v>
      </c>
      <c r="K649">
        <v>3162.7031000000002</v>
      </c>
      <c r="L649">
        <v>75298.315807974315</v>
      </c>
      <c r="M649">
        <v>126508.12399999997</v>
      </c>
      <c r="N649">
        <v>0</v>
      </c>
      <c r="O649">
        <v>0</v>
      </c>
      <c r="P649">
        <v>0</v>
      </c>
    </row>
    <row r="650" spans="1:16" x14ac:dyDescent="0.3">
      <c r="A650" t="s">
        <v>670</v>
      </c>
      <c r="B650" t="s">
        <v>17</v>
      </c>
      <c r="D650">
        <v>3</v>
      </c>
      <c r="F650">
        <v>17670.018</v>
      </c>
      <c r="G650">
        <v>30.609629000000002</v>
      </c>
      <c r="H650" t="s">
        <v>22</v>
      </c>
      <c r="I650" t="s">
        <v>19</v>
      </c>
      <c r="J650" t="s">
        <v>20</v>
      </c>
      <c r="K650">
        <v>933.5009</v>
      </c>
      <c r="L650">
        <v>22224.990254452976</v>
      </c>
      <c r="M650">
        <v>37340.035999999971</v>
      </c>
      <c r="N650">
        <v>0</v>
      </c>
      <c r="O650">
        <v>0</v>
      </c>
      <c r="P650">
        <v>0</v>
      </c>
    </row>
    <row r="651" spans="1:16" x14ac:dyDescent="0.3">
      <c r="A651" t="s">
        <v>671</v>
      </c>
      <c r="B651" t="s">
        <v>17</v>
      </c>
      <c r="D651">
        <v>3</v>
      </c>
      <c r="F651">
        <v>64524.995999999999</v>
      </c>
      <c r="G651">
        <v>53.863754</v>
      </c>
      <c r="H651" t="s">
        <v>22</v>
      </c>
      <c r="I651" t="s">
        <v>19</v>
      </c>
      <c r="J651" t="s">
        <v>20</v>
      </c>
      <c r="K651">
        <v>3276.2498000000001</v>
      </c>
      <c r="L651">
        <v>78001.660069265607</v>
      </c>
      <c r="M651">
        <v>131049.99200000009</v>
      </c>
      <c r="N651">
        <v>0</v>
      </c>
      <c r="O651">
        <v>0</v>
      </c>
      <c r="P651">
        <v>0</v>
      </c>
    </row>
    <row r="652" spans="1:16" x14ac:dyDescent="0.3">
      <c r="A652" t="s">
        <v>672</v>
      </c>
      <c r="B652" t="s">
        <v>17</v>
      </c>
      <c r="D652">
        <v>3</v>
      </c>
      <c r="F652">
        <v>15137.708000000001</v>
      </c>
      <c r="G652">
        <v>29.352844000000001</v>
      </c>
      <c r="H652" t="s">
        <v>22</v>
      </c>
      <c r="I652" t="s">
        <v>19</v>
      </c>
      <c r="J652" t="s">
        <v>20</v>
      </c>
      <c r="K652">
        <v>806.88540000000012</v>
      </c>
      <c r="L652">
        <v>19210.501191225849</v>
      </c>
      <c r="M652">
        <v>32275.415999999979</v>
      </c>
      <c r="N652">
        <v>0</v>
      </c>
      <c r="O652">
        <v>0</v>
      </c>
      <c r="P652">
        <v>0</v>
      </c>
    </row>
    <row r="653" spans="1:16" x14ac:dyDescent="0.3">
      <c r="A653" t="s">
        <v>673</v>
      </c>
      <c r="B653" t="s">
        <v>17</v>
      </c>
      <c r="D653">
        <v>3</v>
      </c>
      <c r="F653">
        <v>15362.668</v>
      </c>
      <c r="G653">
        <v>29.464493000000001</v>
      </c>
      <c r="H653" t="s">
        <v>22</v>
      </c>
      <c r="I653" t="s">
        <v>19</v>
      </c>
      <c r="J653" t="s">
        <v>20</v>
      </c>
      <c r="K653">
        <v>818.13340000000005</v>
      </c>
      <c r="L653">
        <v>19478.29599504669</v>
      </c>
      <c r="M653">
        <v>32725.335999999981</v>
      </c>
      <c r="N653">
        <v>0</v>
      </c>
      <c r="O653">
        <v>0</v>
      </c>
      <c r="P653">
        <v>0</v>
      </c>
    </row>
    <row r="654" spans="1:16" x14ac:dyDescent="0.3">
      <c r="A654" t="s">
        <v>674</v>
      </c>
      <c r="B654" t="s">
        <v>17</v>
      </c>
      <c r="D654">
        <v>3</v>
      </c>
      <c r="F654">
        <v>16017.579</v>
      </c>
      <c r="G654">
        <v>29.789524</v>
      </c>
      <c r="H654" t="s">
        <v>22</v>
      </c>
      <c r="I654" t="s">
        <v>19</v>
      </c>
      <c r="J654" t="s">
        <v>20</v>
      </c>
      <c r="K654">
        <v>850.87895000000003</v>
      </c>
      <c r="L654">
        <v>20257.909094109262</v>
      </c>
      <c r="M654">
        <v>34035.157999999974</v>
      </c>
      <c r="N654">
        <v>0</v>
      </c>
      <c r="O654">
        <v>0</v>
      </c>
      <c r="P654">
        <v>0</v>
      </c>
    </row>
    <row r="655" spans="1:16" x14ac:dyDescent="0.3">
      <c r="A655" t="s">
        <v>675</v>
      </c>
      <c r="B655" t="s">
        <v>17</v>
      </c>
      <c r="D655">
        <v>3</v>
      </c>
      <c r="F655">
        <v>15960.907999999999</v>
      </c>
      <c r="G655">
        <v>29.761398</v>
      </c>
      <c r="H655" t="s">
        <v>22</v>
      </c>
      <c r="I655" t="s">
        <v>19</v>
      </c>
      <c r="J655" t="s">
        <v>20</v>
      </c>
      <c r="K655">
        <v>848.04539999999997</v>
      </c>
      <c r="L655">
        <v>20190.447326117923</v>
      </c>
      <c r="M655">
        <v>33921.815999999977</v>
      </c>
      <c r="N655">
        <v>0</v>
      </c>
      <c r="O655">
        <v>0</v>
      </c>
      <c r="P655">
        <v>0</v>
      </c>
    </row>
    <row r="656" spans="1:16" x14ac:dyDescent="0.3">
      <c r="A656" t="s">
        <v>676</v>
      </c>
      <c r="B656" t="s">
        <v>17</v>
      </c>
      <c r="D656">
        <v>3</v>
      </c>
      <c r="F656">
        <v>25637.842000000001</v>
      </c>
      <c r="G656">
        <v>34.564059999999998</v>
      </c>
      <c r="H656" t="s">
        <v>22</v>
      </c>
      <c r="I656" t="s">
        <v>19</v>
      </c>
      <c r="J656" t="s">
        <v>20</v>
      </c>
      <c r="K656">
        <v>1331.8921</v>
      </c>
      <c r="L656">
        <v>31709.97365131936</v>
      </c>
      <c r="M656">
        <v>53275.683999999972</v>
      </c>
      <c r="N656">
        <v>0</v>
      </c>
      <c r="O656">
        <v>0</v>
      </c>
      <c r="P656">
        <v>0</v>
      </c>
    </row>
    <row r="657" spans="1:16" x14ac:dyDescent="0.3">
      <c r="A657" t="s">
        <v>677</v>
      </c>
      <c r="B657" t="s">
        <v>17</v>
      </c>
      <c r="D657">
        <v>3</v>
      </c>
      <c r="F657">
        <v>13554.7</v>
      </c>
      <c r="G657">
        <v>28.567198000000001</v>
      </c>
      <c r="H657" t="s">
        <v>22</v>
      </c>
      <c r="I657" t="s">
        <v>19</v>
      </c>
      <c r="J657" t="s">
        <v>20</v>
      </c>
      <c r="K657">
        <v>727.73500000000013</v>
      </c>
      <c r="L657">
        <v>17326.071440128595</v>
      </c>
      <c r="M657">
        <v>29109.40000000002</v>
      </c>
      <c r="N657">
        <v>0</v>
      </c>
      <c r="O657">
        <v>0</v>
      </c>
      <c r="P657">
        <v>0</v>
      </c>
    </row>
    <row r="658" spans="1:16" x14ac:dyDescent="0.3">
      <c r="A658" t="s">
        <v>678</v>
      </c>
      <c r="B658" t="s">
        <v>17</v>
      </c>
      <c r="D658">
        <v>3</v>
      </c>
      <c r="F658">
        <v>13068.873</v>
      </c>
      <c r="G658">
        <v>28.326082</v>
      </c>
      <c r="H658" t="s">
        <v>18</v>
      </c>
      <c r="I658" t="s">
        <v>19</v>
      </c>
      <c r="J658" t="s">
        <v>20</v>
      </c>
      <c r="K658">
        <v>703.44365000000005</v>
      </c>
      <c r="L658">
        <v>16747.737753447087</v>
      </c>
      <c r="M658">
        <v>28137.74600000001</v>
      </c>
      <c r="N658">
        <v>0</v>
      </c>
      <c r="O658">
        <v>0</v>
      </c>
      <c r="P658">
        <v>0</v>
      </c>
    </row>
    <row r="659" spans="1:16" x14ac:dyDescent="0.3">
      <c r="A659" t="s">
        <v>679</v>
      </c>
      <c r="B659" t="s">
        <v>17</v>
      </c>
      <c r="D659">
        <v>3</v>
      </c>
      <c r="F659">
        <v>28666.675999999999</v>
      </c>
      <c r="G659">
        <v>36.067272000000003</v>
      </c>
      <c r="H659" t="s">
        <v>22</v>
      </c>
      <c r="I659" t="s">
        <v>19</v>
      </c>
      <c r="J659" t="s">
        <v>20</v>
      </c>
      <c r="K659">
        <v>1483.3338000000001</v>
      </c>
      <c r="L659">
        <v>35315.53022509213</v>
      </c>
      <c r="M659">
        <v>59333.352000000006</v>
      </c>
      <c r="N659">
        <v>0</v>
      </c>
      <c r="O659">
        <v>0</v>
      </c>
      <c r="P659">
        <v>0</v>
      </c>
    </row>
    <row r="660" spans="1:16" x14ac:dyDescent="0.3">
      <c r="A660" t="s">
        <v>680</v>
      </c>
      <c r="B660" t="s">
        <v>17</v>
      </c>
      <c r="D660">
        <v>3</v>
      </c>
      <c r="F660">
        <v>33158.663999999997</v>
      </c>
      <c r="G660">
        <v>38.296646000000003</v>
      </c>
      <c r="H660" t="s">
        <v>22</v>
      </c>
      <c r="I660" t="s">
        <v>19</v>
      </c>
      <c r="J660" t="s">
        <v>20</v>
      </c>
      <c r="K660">
        <v>1707.9331999999999</v>
      </c>
      <c r="L660">
        <v>40662.841059132021</v>
      </c>
      <c r="M660">
        <v>68317.327999999994</v>
      </c>
      <c r="N660">
        <v>0</v>
      </c>
      <c r="O660">
        <v>0</v>
      </c>
      <c r="P660">
        <v>0</v>
      </c>
    </row>
    <row r="661" spans="1:16" x14ac:dyDescent="0.3">
      <c r="A661" t="s">
        <v>681</v>
      </c>
      <c r="B661" t="s">
        <v>17</v>
      </c>
      <c r="D661">
        <v>3</v>
      </c>
      <c r="F661">
        <v>641039.4</v>
      </c>
      <c r="G661">
        <v>339.98784999999998</v>
      </c>
      <c r="H661" t="s">
        <v>18</v>
      </c>
      <c r="I661" t="s">
        <v>19</v>
      </c>
      <c r="J661" t="s">
        <v>20</v>
      </c>
      <c r="K661">
        <v>32101.97</v>
      </c>
      <c r="L661">
        <v>764290.60796700034</v>
      </c>
      <c r="M661">
        <v>1284078.7999999991</v>
      </c>
      <c r="N661">
        <v>0</v>
      </c>
      <c r="O661">
        <v>0</v>
      </c>
      <c r="P661">
        <v>0</v>
      </c>
    </row>
    <row r="662" spans="1:16" x14ac:dyDescent="0.3">
      <c r="A662" t="s">
        <v>682</v>
      </c>
      <c r="B662" t="s">
        <v>17</v>
      </c>
      <c r="D662">
        <v>3</v>
      </c>
      <c r="F662">
        <v>44253.32</v>
      </c>
      <c r="G662">
        <v>43.80292</v>
      </c>
      <c r="H662" t="s">
        <v>22</v>
      </c>
      <c r="I662" t="s">
        <v>19</v>
      </c>
      <c r="J662" t="s">
        <v>20</v>
      </c>
      <c r="K662">
        <v>2262.6660000000002</v>
      </c>
      <c r="L662">
        <v>53870.038903103465</v>
      </c>
      <c r="M662">
        <v>90506.639999999956</v>
      </c>
      <c r="N662">
        <v>0</v>
      </c>
      <c r="O662">
        <v>0</v>
      </c>
      <c r="P662">
        <v>0</v>
      </c>
    </row>
    <row r="663" spans="1:16" x14ac:dyDescent="0.3">
      <c r="A663" t="s">
        <v>683</v>
      </c>
      <c r="B663" t="s">
        <v>17</v>
      </c>
      <c r="D663">
        <v>3</v>
      </c>
      <c r="F663">
        <v>45842.02</v>
      </c>
      <c r="G663">
        <v>44.591392999999997</v>
      </c>
      <c r="H663" t="s">
        <v>22</v>
      </c>
      <c r="I663" t="s">
        <v>19</v>
      </c>
      <c r="J663" t="s">
        <v>20</v>
      </c>
      <c r="K663">
        <v>2342.1010000000001</v>
      </c>
      <c r="L663">
        <v>55761.244472227721</v>
      </c>
      <c r="M663">
        <v>93684.039999999964</v>
      </c>
      <c r="N663">
        <v>0</v>
      </c>
      <c r="O663">
        <v>0</v>
      </c>
      <c r="P663">
        <v>0</v>
      </c>
    </row>
    <row r="664" spans="1:16" x14ac:dyDescent="0.3">
      <c r="A664" t="s">
        <v>684</v>
      </c>
      <c r="B664" t="s">
        <v>17</v>
      </c>
      <c r="D664">
        <v>3</v>
      </c>
      <c r="F664">
        <v>886826.25</v>
      </c>
      <c r="G664">
        <v>461.97185999999999</v>
      </c>
      <c r="H664" t="s">
        <v>18</v>
      </c>
      <c r="I664" t="s">
        <v>19</v>
      </c>
      <c r="J664" t="s">
        <v>20</v>
      </c>
      <c r="K664">
        <v>44391.3125</v>
      </c>
      <c r="L664">
        <v>1056877.9180554373</v>
      </c>
      <c r="M664">
        <v>1775652.5</v>
      </c>
      <c r="N664">
        <v>0</v>
      </c>
      <c r="O664">
        <v>0</v>
      </c>
      <c r="P664">
        <v>0</v>
      </c>
    </row>
    <row r="665" spans="1:16" x14ac:dyDescent="0.3">
      <c r="A665" t="s">
        <v>685</v>
      </c>
      <c r="B665" t="s">
        <v>17</v>
      </c>
      <c r="D665">
        <v>3</v>
      </c>
      <c r="F665">
        <v>20176.252</v>
      </c>
      <c r="G665">
        <v>31.853473999999999</v>
      </c>
      <c r="H665" t="s">
        <v>18</v>
      </c>
      <c r="I665" t="s">
        <v>19</v>
      </c>
      <c r="J665" t="s">
        <v>20</v>
      </c>
      <c r="K665">
        <v>1058.8126000000002</v>
      </c>
      <c r="L665">
        <v>25208.438166789154</v>
      </c>
      <c r="M665">
        <v>42352.504000000001</v>
      </c>
      <c r="N665">
        <v>0</v>
      </c>
      <c r="O665">
        <v>0</v>
      </c>
      <c r="P665">
        <v>0</v>
      </c>
    </row>
    <row r="666" spans="1:16" x14ac:dyDescent="0.3">
      <c r="A666" t="s">
        <v>686</v>
      </c>
      <c r="B666" t="s">
        <v>17</v>
      </c>
      <c r="D666">
        <v>3</v>
      </c>
      <c r="F666">
        <v>38008.203000000001</v>
      </c>
      <c r="G666">
        <v>40.703471999999998</v>
      </c>
      <c r="H666" t="s">
        <v>22</v>
      </c>
      <c r="I666" t="s">
        <v>19</v>
      </c>
      <c r="J666" t="s">
        <v>20</v>
      </c>
      <c r="K666">
        <v>1950.4101500000002</v>
      </c>
      <c r="L666">
        <v>46435.784449630606</v>
      </c>
      <c r="M666">
        <v>78016.406000000032</v>
      </c>
      <c r="N666">
        <v>0</v>
      </c>
      <c r="O666">
        <v>0</v>
      </c>
      <c r="P666">
        <v>0</v>
      </c>
    </row>
    <row r="667" spans="1:16" x14ac:dyDescent="0.3">
      <c r="A667" t="s">
        <v>687</v>
      </c>
      <c r="B667" t="s">
        <v>17</v>
      </c>
      <c r="D667">
        <v>3</v>
      </c>
      <c r="F667">
        <v>14459.405000000001</v>
      </c>
      <c r="G667">
        <v>29.016203000000001</v>
      </c>
      <c r="H667" t="s">
        <v>22</v>
      </c>
      <c r="I667" t="s">
        <v>19</v>
      </c>
      <c r="J667" t="s">
        <v>20</v>
      </c>
      <c r="K667">
        <v>772.97025000000008</v>
      </c>
      <c r="L667">
        <v>18403.042003743198</v>
      </c>
      <c r="M667">
        <v>30918.809999999976</v>
      </c>
      <c r="N667">
        <v>0</v>
      </c>
      <c r="O667">
        <v>0</v>
      </c>
      <c r="P667">
        <v>0</v>
      </c>
    </row>
    <row r="668" spans="1:16" x14ac:dyDescent="0.3">
      <c r="A668" t="s">
        <v>688</v>
      </c>
      <c r="B668" t="s">
        <v>17</v>
      </c>
      <c r="D668">
        <v>3</v>
      </c>
      <c r="F668">
        <v>15684.494000000001</v>
      </c>
      <c r="G668">
        <v>29.624213999999998</v>
      </c>
      <c r="H668" t="s">
        <v>22</v>
      </c>
      <c r="I668" t="s">
        <v>19</v>
      </c>
      <c r="J668" t="s">
        <v>20</v>
      </c>
      <c r="K668">
        <v>834.2247000000001</v>
      </c>
      <c r="L668">
        <v>19861.4011272233</v>
      </c>
      <c r="M668">
        <v>33368.987999999983</v>
      </c>
      <c r="N668">
        <v>0</v>
      </c>
      <c r="O668">
        <v>0</v>
      </c>
      <c r="P668">
        <v>0</v>
      </c>
    </row>
    <row r="669" spans="1:16" x14ac:dyDescent="0.3">
      <c r="A669" t="s">
        <v>689</v>
      </c>
      <c r="B669" t="s">
        <v>17</v>
      </c>
      <c r="D669">
        <v>3</v>
      </c>
      <c r="F669">
        <v>4759.9862999999996</v>
      </c>
      <c r="G669">
        <v>24.202380999999999</v>
      </c>
      <c r="H669" t="s">
        <v>18</v>
      </c>
      <c r="I669" t="s">
        <v>19</v>
      </c>
      <c r="J669" t="s">
        <v>20</v>
      </c>
      <c r="K669">
        <v>287.99931500000002</v>
      </c>
      <c r="L669">
        <v>6856.7496498012324</v>
      </c>
      <c r="M669">
        <v>11519.972600000012</v>
      </c>
      <c r="N669">
        <v>0</v>
      </c>
      <c r="O669">
        <v>0</v>
      </c>
      <c r="P669">
        <v>0</v>
      </c>
    </row>
    <row r="670" spans="1:16" x14ac:dyDescent="0.3">
      <c r="A670" t="s">
        <v>690</v>
      </c>
      <c r="B670" t="s">
        <v>17</v>
      </c>
      <c r="D670">
        <v>3</v>
      </c>
      <c r="F670">
        <v>17882.365000000002</v>
      </c>
      <c r="G670">
        <v>30.715017</v>
      </c>
      <c r="H670" t="s">
        <v>22</v>
      </c>
      <c r="I670" t="s">
        <v>19</v>
      </c>
      <c r="J670" t="s">
        <v>20</v>
      </c>
      <c r="K670">
        <v>944.1182500000001</v>
      </c>
      <c r="L670">
        <v>22477.770407399934</v>
      </c>
      <c r="M670">
        <v>37764.729999999989</v>
      </c>
      <c r="N670">
        <v>0</v>
      </c>
      <c r="O670">
        <v>0</v>
      </c>
      <c r="P670">
        <v>0</v>
      </c>
    </row>
    <row r="671" spans="1:16" x14ac:dyDescent="0.3">
      <c r="A671" t="s">
        <v>691</v>
      </c>
      <c r="B671" t="s">
        <v>17</v>
      </c>
      <c r="D671">
        <v>3</v>
      </c>
      <c r="F671">
        <v>66468.92</v>
      </c>
      <c r="G671">
        <v>54.828525999999997</v>
      </c>
      <c r="H671" t="s">
        <v>22</v>
      </c>
      <c r="I671" t="s">
        <v>19</v>
      </c>
      <c r="J671" t="s">
        <v>20</v>
      </c>
      <c r="K671">
        <v>3373.4459999999999</v>
      </c>
      <c r="L671">
        <v>80315.728109017771</v>
      </c>
      <c r="M671">
        <v>134937.83999999991</v>
      </c>
      <c r="N671">
        <v>0</v>
      </c>
      <c r="O671">
        <v>0</v>
      </c>
      <c r="P671">
        <v>0</v>
      </c>
    </row>
    <row r="672" spans="1:16" x14ac:dyDescent="0.3">
      <c r="A672" t="s">
        <v>692</v>
      </c>
      <c r="B672" t="s">
        <v>17</v>
      </c>
      <c r="D672">
        <v>3</v>
      </c>
      <c r="F672">
        <v>17359.425999999999</v>
      </c>
      <c r="G672">
        <v>30.455482</v>
      </c>
      <c r="H672" t="s">
        <v>22</v>
      </c>
      <c r="I672" t="s">
        <v>19</v>
      </c>
      <c r="J672" t="s">
        <v>20</v>
      </c>
      <c r="K672">
        <v>917.97130000000004</v>
      </c>
      <c r="L672">
        <v>21855.258196716826</v>
      </c>
      <c r="M672">
        <v>36718.851999999999</v>
      </c>
      <c r="N672">
        <v>0</v>
      </c>
      <c r="O672">
        <v>0</v>
      </c>
      <c r="P672">
        <v>0</v>
      </c>
    </row>
    <row r="673" spans="1:16" x14ac:dyDescent="0.3">
      <c r="A673" t="s">
        <v>693</v>
      </c>
      <c r="B673" t="s">
        <v>17</v>
      </c>
      <c r="D673">
        <v>3</v>
      </c>
      <c r="F673">
        <v>22273.437999999998</v>
      </c>
      <c r="G673">
        <v>32.894306</v>
      </c>
      <c r="H673" t="s">
        <v>22</v>
      </c>
      <c r="I673" t="s">
        <v>19</v>
      </c>
      <c r="J673" t="s">
        <v>20</v>
      </c>
      <c r="K673">
        <v>1163.6719000000001</v>
      </c>
      <c r="L673">
        <v>27704.950939930295</v>
      </c>
      <c r="M673">
        <v>46546.876000000026</v>
      </c>
      <c r="N673">
        <v>0</v>
      </c>
      <c r="O673">
        <v>0</v>
      </c>
      <c r="P673">
        <v>0</v>
      </c>
    </row>
    <row r="674" spans="1:16" x14ac:dyDescent="0.3">
      <c r="A674" t="s">
        <v>694</v>
      </c>
      <c r="B674" t="s">
        <v>17</v>
      </c>
      <c r="D674">
        <v>3</v>
      </c>
      <c r="F674">
        <v>14528.592000000001</v>
      </c>
      <c r="G674">
        <v>29.050540000000002</v>
      </c>
      <c r="H674" t="s">
        <v>22</v>
      </c>
      <c r="I674" t="s">
        <v>19</v>
      </c>
      <c r="J674" t="s">
        <v>20</v>
      </c>
      <c r="K674">
        <v>776.42960000000005</v>
      </c>
      <c r="L674">
        <v>18485.402952765042</v>
      </c>
      <c r="M674">
        <v>31057.183999999987</v>
      </c>
      <c r="N674">
        <v>0</v>
      </c>
      <c r="O674">
        <v>0</v>
      </c>
      <c r="P674">
        <v>0</v>
      </c>
    </row>
    <row r="675" spans="1:16" x14ac:dyDescent="0.3">
      <c r="A675" t="s">
        <v>695</v>
      </c>
      <c r="B675" t="s">
        <v>17</v>
      </c>
      <c r="D675">
        <v>3</v>
      </c>
      <c r="F675">
        <v>269588.53000000003</v>
      </c>
      <c r="G675">
        <v>155.63679999999999</v>
      </c>
      <c r="H675" t="s">
        <v>18</v>
      </c>
      <c r="I675" t="s">
        <v>19</v>
      </c>
      <c r="J675" t="s">
        <v>20</v>
      </c>
      <c r="K675">
        <v>13529.426500000001</v>
      </c>
      <c r="L675">
        <v>322111.4967439645</v>
      </c>
      <c r="M675">
        <v>541177.06000000006</v>
      </c>
      <c r="N675">
        <v>0</v>
      </c>
      <c r="O675">
        <v>0</v>
      </c>
      <c r="P675">
        <v>0</v>
      </c>
    </row>
    <row r="676" spans="1:16" x14ac:dyDescent="0.3">
      <c r="A676" t="s">
        <v>696</v>
      </c>
      <c r="B676" t="s">
        <v>17</v>
      </c>
      <c r="D676">
        <v>3</v>
      </c>
      <c r="F676">
        <v>127232.28</v>
      </c>
      <c r="G676">
        <v>84.985380000000006</v>
      </c>
      <c r="H676" t="s">
        <v>18</v>
      </c>
      <c r="I676" t="s">
        <v>19</v>
      </c>
      <c r="J676" t="s">
        <v>20</v>
      </c>
      <c r="K676">
        <v>6411.6140000000005</v>
      </c>
      <c r="L676">
        <v>152649.08546452853</v>
      </c>
      <c r="M676">
        <v>256464.56000000003</v>
      </c>
      <c r="N676">
        <v>0</v>
      </c>
      <c r="O676">
        <v>0</v>
      </c>
      <c r="P676">
        <v>0</v>
      </c>
    </row>
    <row r="677" spans="1:16" x14ac:dyDescent="0.3">
      <c r="A677" t="s">
        <v>697</v>
      </c>
      <c r="B677" t="s">
        <v>17</v>
      </c>
      <c r="D677">
        <v>3</v>
      </c>
      <c r="F677">
        <v>56403.777000000002</v>
      </c>
      <c r="G677">
        <v>49.833195000000003</v>
      </c>
      <c r="H677" t="s">
        <v>22</v>
      </c>
      <c r="I677" t="s">
        <v>19</v>
      </c>
      <c r="J677" t="s">
        <v>20</v>
      </c>
      <c r="K677">
        <v>2870.1888500000005</v>
      </c>
      <c r="L677">
        <v>68334.073614379609</v>
      </c>
      <c r="M677">
        <v>114807.55400000009</v>
      </c>
      <c r="N677">
        <v>0</v>
      </c>
      <c r="O677">
        <v>0</v>
      </c>
      <c r="P677">
        <v>0</v>
      </c>
    </row>
    <row r="678" spans="1:16" x14ac:dyDescent="0.3">
      <c r="A678" t="s">
        <v>698</v>
      </c>
      <c r="B678" t="s">
        <v>17</v>
      </c>
      <c r="D678">
        <v>3</v>
      </c>
      <c r="F678">
        <v>17022.678</v>
      </c>
      <c r="G678">
        <v>30.288354999999999</v>
      </c>
      <c r="H678" t="s">
        <v>22</v>
      </c>
      <c r="I678" t="s">
        <v>19</v>
      </c>
      <c r="J678" t="s">
        <v>20</v>
      </c>
      <c r="K678">
        <v>901.13390000000004</v>
      </c>
      <c r="L678">
        <v>21454.389755229167</v>
      </c>
      <c r="M678">
        <v>36045.356000000022</v>
      </c>
      <c r="N678">
        <v>0</v>
      </c>
      <c r="O678">
        <v>0</v>
      </c>
      <c r="P678">
        <v>0</v>
      </c>
    </row>
    <row r="679" spans="1:16" x14ac:dyDescent="0.3">
      <c r="A679" t="s">
        <v>699</v>
      </c>
      <c r="B679" t="s">
        <v>17</v>
      </c>
      <c r="D679">
        <v>3</v>
      </c>
      <c r="F679">
        <v>15944.901</v>
      </c>
      <c r="G679">
        <v>29.753454000000001</v>
      </c>
      <c r="H679" t="s">
        <v>22</v>
      </c>
      <c r="I679" t="s">
        <v>19</v>
      </c>
      <c r="J679" t="s">
        <v>20</v>
      </c>
      <c r="K679">
        <v>847.24504999999999</v>
      </c>
      <c r="L679">
        <v>20171.39242113589</v>
      </c>
      <c r="M679">
        <v>33889.802000000018</v>
      </c>
      <c r="N679">
        <v>0</v>
      </c>
      <c r="O679">
        <v>0</v>
      </c>
      <c r="P679">
        <v>0</v>
      </c>
    </row>
    <row r="680" spans="1:16" x14ac:dyDescent="0.3">
      <c r="A680" t="s">
        <v>700</v>
      </c>
      <c r="B680" t="s">
        <v>17</v>
      </c>
      <c r="D680">
        <v>3</v>
      </c>
      <c r="F680">
        <v>54130.434000000001</v>
      </c>
      <c r="G680">
        <v>48.704932999999997</v>
      </c>
      <c r="H680" t="s">
        <v>22</v>
      </c>
      <c r="I680" t="s">
        <v>19</v>
      </c>
      <c r="J680" t="s">
        <v>20</v>
      </c>
      <c r="K680">
        <v>2756.5217000000002</v>
      </c>
      <c r="L680">
        <v>65627.861653575441</v>
      </c>
      <c r="M680">
        <v>110260.86799999994</v>
      </c>
      <c r="N680">
        <v>0</v>
      </c>
      <c r="O680">
        <v>0</v>
      </c>
      <c r="P680">
        <v>0</v>
      </c>
    </row>
    <row r="681" spans="1:16" x14ac:dyDescent="0.3">
      <c r="A681" t="s">
        <v>701</v>
      </c>
      <c r="B681" t="s">
        <v>17</v>
      </c>
      <c r="D681">
        <v>3</v>
      </c>
      <c r="F681">
        <v>23276.215</v>
      </c>
      <c r="G681">
        <v>33.391987</v>
      </c>
      <c r="H681" t="s">
        <v>22</v>
      </c>
      <c r="I681" t="s">
        <v>19</v>
      </c>
      <c r="J681" t="s">
        <v>20</v>
      </c>
      <c r="K681">
        <v>1213.8107500000001</v>
      </c>
      <c r="L681">
        <v>28898.667467273215</v>
      </c>
      <c r="M681">
        <v>48552.429999999971</v>
      </c>
      <c r="N681">
        <v>0</v>
      </c>
      <c r="O681">
        <v>0</v>
      </c>
      <c r="P681">
        <v>0</v>
      </c>
    </row>
    <row r="682" spans="1:16" x14ac:dyDescent="0.3">
      <c r="A682" t="s">
        <v>702</v>
      </c>
      <c r="B682" t="s">
        <v>17</v>
      </c>
      <c r="D682">
        <v>3</v>
      </c>
      <c r="F682">
        <v>111871.8</v>
      </c>
      <c r="G682">
        <v>77.361980000000003</v>
      </c>
      <c r="H682" t="s">
        <v>18</v>
      </c>
      <c r="I682" t="s">
        <v>19</v>
      </c>
      <c r="J682" t="s">
        <v>20</v>
      </c>
      <c r="K682">
        <v>5643.59</v>
      </c>
      <c r="L682">
        <v>134363.80484488906</v>
      </c>
      <c r="M682">
        <v>225743.59999999989</v>
      </c>
      <c r="N682">
        <v>0</v>
      </c>
      <c r="O682">
        <v>0</v>
      </c>
      <c r="P682">
        <v>0</v>
      </c>
    </row>
    <row r="683" spans="1:16" x14ac:dyDescent="0.3">
      <c r="A683" t="s">
        <v>703</v>
      </c>
      <c r="B683" t="s">
        <v>17</v>
      </c>
      <c r="D683">
        <v>3</v>
      </c>
      <c r="F683">
        <v>12584.236000000001</v>
      </c>
      <c r="G683">
        <v>28.085556</v>
      </c>
      <c r="H683" t="s">
        <v>22</v>
      </c>
      <c r="I683" t="s">
        <v>19</v>
      </c>
      <c r="J683" t="s">
        <v>20</v>
      </c>
      <c r="K683">
        <v>679.21180000000004</v>
      </c>
      <c r="L683">
        <v>16170.820655566018</v>
      </c>
      <c r="M683">
        <v>27168.472000000027</v>
      </c>
      <c r="N683">
        <v>0</v>
      </c>
      <c r="O683">
        <v>0</v>
      </c>
      <c r="P683">
        <v>0</v>
      </c>
    </row>
    <row r="684" spans="1:16" x14ac:dyDescent="0.3">
      <c r="A684" t="s">
        <v>704</v>
      </c>
      <c r="B684" t="s">
        <v>17</v>
      </c>
      <c r="D684">
        <v>3</v>
      </c>
      <c r="F684">
        <v>22241.69</v>
      </c>
      <c r="G684">
        <v>32.878549999999997</v>
      </c>
      <c r="H684" t="s">
        <v>22</v>
      </c>
      <c r="I684" t="s">
        <v>19</v>
      </c>
      <c r="J684" t="s">
        <v>20</v>
      </c>
      <c r="K684">
        <v>1162.0844999999999</v>
      </c>
      <c r="L684">
        <v>27667.157779227484</v>
      </c>
      <c r="M684">
        <v>46483.379999999983</v>
      </c>
      <c r="N684">
        <v>0</v>
      </c>
      <c r="O684">
        <v>0</v>
      </c>
      <c r="P684">
        <v>0</v>
      </c>
    </row>
    <row r="685" spans="1:16" x14ac:dyDescent="0.3">
      <c r="A685" t="s">
        <v>705</v>
      </c>
      <c r="B685" t="s">
        <v>17</v>
      </c>
      <c r="D685">
        <v>3</v>
      </c>
      <c r="F685">
        <v>17224.088</v>
      </c>
      <c r="G685">
        <v>30.388314999999999</v>
      </c>
      <c r="H685" t="s">
        <v>22</v>
      </c>
      <c r="I685" t="s">
        <v>19</v>
      </c>
      <c r="J685" t="s">
        <v>20</v>
      </c>
      <c r="K685">
        <v>911.20440000000008</v>
      </c>
      <c r="L685">
        <v>21694.150385730405</v>
      </c>
      <c r="M685">
        <v>36448.175999999992</v>
      </c>
      <c r="N685">
        <v>0</v>
      </c>
      <c r="O685">
        <v>0</v>
      </c>
      <c r="P685">
        <v>0</v>
      </c>
    </row>
    <row r="686" spans="1:16" x14ac:dyDescent="0.3">
      <c r="A686" t="s">
        <v>706</v>
      </c>
      <c r="B686" t="s">
        <v>17</v>
      </c>
      <c r="D686">
        <v>3</v>
      </c>
      <c r="F686">
        <v>46332.11</v>
      </c>
      <c r="G686">
        <v>44.834625000000003</v>
      </c>
      <c r="H686" t="s">
        <v>22</v>
      </c>
      <c r="I686" t="s">
        <v>19</v>
      </c>
      <c r="J686" t="s">
        <v>20</v>
      </c>
      <c r="K686">
        <v>2366.6055000000001</v>
      </c>
      <c r="L686">
        <v>56344.652879964902</v>
      </c>
      <c r="M686">
        <v>94664.220000000045</v>
      </c>
      <c r="N686">
        <v>0</v>
      </c>
      <c r="O686">
        <v>0</v>
      </c>
      <c r="P686">
        <v>0</v>
      </c>
    </row>
    <row r="687" spans="1:16" x14ac:dyDescent="0.3">
      <c r="A687" t="s">
        <v>707</v>
      </c>
      <c r="B687" t="s">
        <v>17</v>
      </c>
      <c r="D687">
        <v>3</v>
      </c>
      <c r="F687">
        <v>16752.113000000001</v>
      </c>
      <c r="G687">
        <v>30.154074000000001</v>
      </c>
      <c r="H687" t="s">
        <v>22</v>
      </c>
      <c r="I687" t="s">
        <v>19</v>
      </c>
      <c r="J687" t="s">
        <v>20</v>
      </c>
      <c r="K687">
        <v>887.60565000000008</v>
      </c>
      <c r="L687">
        <v>21132.306268850301</v>
      </c>
      <c r="M687">
        <v>35504.226000000017</v>
      </c>
      <c r="N687">
        <v>0</v>
      </c>
      <c r="O687">
        <v>0</v>
      </c>
      <c r="P687">
        <v>0</v>
      </c>
    </row>
    <row r="688" spans="1:16" x14ac:dyDescent="0.3">
      <c r="A688" t="s">
        <v>708</v>
      </c>
      <c r="B688" t="s">
        <v>17</v>
      </c>
      <c r="D688">
        <v>3</v>
      </c>
      <c r="F688">
        <v>14138.518</v>
      </c>
      <c r="G688">
        <v>28.856947000000002</v>
      </c>
      <c r="H688" t="s">
        <v>22</v>
      </c>
      <c r="I688" t="s">
        <v>19</v>
      </c>
      <c r="J688" t="s">
        <v>20</v>
      </c>
      <c r="K688">
        <v>756.92590000000007</v>
      </c>
      <c r="L688">
        <v>18021.054667267108</v>
      </c>
      <c r="M688">
        <v>30277.035999999971</v>
      </c>
      <c r="N688">
        <v>0</v>
      </c>
      <c r="O688">
        <v>0</v>
      </c>
      <c r="P688">
        <v>0</v>
      </c>
    </row>
    <row r="689" spans="1:16" x14ac:dyDescent="0.3">
      <c r="A689" t="s">
        <v>709</v>
      </c>
      <c r="B689" t="s">
        <v>17</v>
      </c>
      <c r="D689">
        <v>3</v>
      </c>
      <c r="F689">
        <v>4464.6143000000002</v>
      </c>
      <c r="G689">
        <v>24.055788</v>
      </c>
      <c r="H689" t="s">
        <v>18</v>
      </c>
      <c r="I689" t="s">
        <v>19</v>
      </c>
      <c r="J689" t="s">
        <v>20</v>
      </c>
      <c r="K689">
        <v>273.23071500000003</v>
      </c>
      <c r="L689">
        <v>6505.1356437816185</v>
      </c>
      <c r="M689">
        <v>10929.228599999995</v>
      </c>
      <c r="N689">
        <v>0</v>
      </c>
      <c r="O689">
        <v>0</v>
      </c>
      <c r="P689">
        <v>0</v>
      </c>
    </row>
    <row r="690" spans="1:16" x14ac:dyDescent="0.3">
      <c r="A690" t="s">
        <v>710</v>
      </c>
      <c r="B690" t="s">
        <v>17</v>
      </c>
      <c r="D690">
        <v>3</v>
      </c>
      <c r="F690">
        <v>54445.214999999997</v>
      </c>
      <c r="G690">
        <v>48.861159999999998</v>
      </c>
      <c r="H690" t="s">
        <v>22</v>
      </c>
      <c r="I690" t="s">
        <v>19</v>
      </c>
      <c r="J690" t="s">
        <v>20</v>
      </c>
      <c r="K690">
        <v>2772.2607499999999</v>
      </c>
      <c r="L690">
        <v>66002.58034197129</v>
      </c>
      <c r="M690">
        <v>110890.43000000004</v>
      </c>
      <c r="N690">
        <v>0</v>
      </c>
      <c r="O690">
        <v>0</v>
      </c>
      <c r="P690">
        <v>0</v>
      </c>
    </row>
    <row r="691" spans="1:16" x14ac:dyDescent="0.3">
      <c r="A691" t="s">
        <v>711</v>
      </c>
      <c r="B691" t="s">
        <v>17</v>
      </c>
      <c r="D691">
        <v>3</v>
      </c>
      <c r="F691">
        <v>808457.5</v>
      </c>
      <c r="G691">
        <v>423.07745</v>
      </c>
      <c r="H691" t="s">
        <v>18</v>
      </c>
      <c r="I691" t="s">
        <v>19</v>
      </c>
      <c r="J691" t="s">
        <v>20</v>
      </c>
      <c r="K691">
        <v>40472.875</v>
      </c>
      <c r="L691">
        <v>963586.91506852733</v>
      </c>
      <c r="M691">
        <v>1618915</v>
      </c>
      <c r="N691">
        <v>0</v>
      </c>
      <c r="O691">
        <v>0</v>
      </c>
      <c r="P691">
        <v>0</v>
      </c>
    </row>
    <row r="692" spans="1:16" x14ac:dyDescent="0.3">
      <c r="A692" t="s">
        <v>712</v>
      </c>
      <c r="B692" t="s">
        <v>17</v>
      </c>
      <c r="D692">
        <v>3</v>
      </c>
      <c r="F692">
        <v>16943.8</v>
      </c>
      <c r="G692">
        <v>30.249207999999999</v>
      </c>
      <c r="H692" t="s">
        <v>22</v>
      </c>
      <c r="I692" t="s">
        <v>19</v>
      </c>
      <c r="J692" t="s">
        <v>20</v>
      </c>
      <c r="K692">
        <v>897.19</v>
      </c>
      <c r="L692">
        <v>21360.492535564423</v>
      </c>
      <c r="M692">
        <v>35887.599999999991</v>
      </c>
      <c r="N692">
        <v>0</v>
      </c>
      <c r="O692">
        <v>0</v>
      </c>
      <c r="P692">
        <v>0</v>
      </c>
    </row>
    <row r="693" spans="1:16" x14ac:dyDescent="0.3">
      <c r="A693" t="s">
        <v>713</v>
      </c>
      <c r="B693" t="s">
        <v>17</v>
      </c>
      <c r="D693">
        <v>3</v>
      </c>
      <c r="F693">
        <v>15565.127</v>
      </c>
      <c r="G693">
        <v>29.564972000000001</v>
      </c>
      <c r="H693" t="s">
        <v>22</v>
      </c>
      <c r="I693" t="s">
        <v>19</v>
      </c>
      <c r="J693" t="s">
        <v>20</v>
      </c>
      <c r="K693">
        <v>828.25635000000011</v>
      </c>
      <c r="L693">
        <v>19719.305366431679</v>
      </c>
      <c r="M693">
        <v>33130.253999999994</v>
      </c>
      <c r="N693">
        <v>0</v>
      </c>
      <c r="O693">
        <v>0</v>
      </c>
      <c r="P693">
        <v>0</v>
      </c>
    </row>
    <row r="694" spans="1:16" x14ac:dyDescent="0.3">
      <c r="A694" t="s">
        <v>714</v>
      </c>
      <c r="B694" t="s">
        <v>17</v>
      </c>
      <c r="D694">
        <v>3</v>
      </c>
      <c r="F694">
        <v>17362.664000000001</v>
      </c>
      <c r="G694">
        <v>30.457090000000001</v>
      </c>
      <c r="H694" t="s">
        <v>22</v>
      </c>
      <c r="I694" t="s">
        <v>19</v>
      </c>
      <c r="J694" t="s">
        <v>20</v>
      </c>
      <c r="K694">
        <v>918.1332000000001</v>
      </c>
      <c r="L694">
        <v>21859.112746746934</v>
      </c>
      <c r="M694">
        <v>36725.327999999987</v>
      </c>
      <c r="N694">
        <v>0</v>
      </c>
      <c r="O694">
        <v>0</v>
      </c>
      <c r="P694">
        <v>0</v>
      </c>
    </row>
    <row r="695" spans="1:16" x14ac:dyDescent="0.3">
      <c r="A695" t="s">
        <v>715</v>
      </c>
      <c r="B695" t="s">
        <v>17</v>
      </c>
      <c r="D695">
        <v>3</v>
      </c>
      <c r="F695">
        <v>11121.624</v>
      </c>
      <c r="G695">
        <v>27.359663000000001</v>
      </c>
      <c r="H695" t="s">
        <v>18</v>
      </c>
      <c r="I695" t="s">
        <v>19</v>
      </c>
      <c r="J695" t="s">
        <v>20</v>
      </c>
      <c r="K695">
        <v>606.08119999999997</v>
      </c>
      <c r="L695">
        <v>14429.711597929007</v>
      </c>
      <c r="M695">
        <v>24243.248000000011</v>
      </c>
      <c r="N695">
        <v>0</v>
      </c>
      <c r="O695">
        <v>0</v>
      </c>
      <c r="P695">
        <v>0</v>
      </c>
    </row>
    <row r="696" spans="1:16" x14ac:dyDescent="0.3">
      <c r="A696" t="s">
        <v>716</v>
      </c>
      <c r="B696" t="s">
        <v>17</v>
      </c>
      <c r="D696">
        <v>3</v>
      </c>
      <c r="F696">
        <v>12079.221</v>
      </c>
      <c r="G696">
        <v>27.834917000000001</v>
      </c>
      <c r="H696" t="s">
        <v>22</v>
      </c>
      <c r="I696" t="s">
        <v>19</v>
      </c>
      <c r="J696" t="s">
        <v>20</v>
      </c>
      <c r="K696">
        <v>653.96105</v>
      </c>
      <c r="L696">
        <v>15569.64536728549</v>
      </c>
      <c r="M696">
        <v>26158.442000000025</v>
      </c>
      <c r="N696">
        <v>0</v>
      </c>
      <c r="O696">
        <v>0</v>
      </c>
      <c r="P696">
        <v>0</v>
      </c>
    </row>
    <row r="697" spans="1:16" x14ac:dyDescent="0.3">
      <c r="A697" t="s">
        <v>717</v>
      </c>
      <c r="B697" t="s">
        <v>17</v>
      </c>
      <c r="D697">
        <v>3</v>
      </c>
      <c r="F697">
        <v>407759.7</v>
      </c>
      <c r="G697">
        <v>224.21114</v>
      </c>
      <c r="H697" t="s">
        <v>18</v>
      </c>
      <c r="I697" t="s">
        <v>19</v>
      </c>
      <c r="J697" t="s">
        <v>20</v>
      </c>
      <c r="K697">
        <v>20437.985000000001</v>
      </c>
      <c r="L697">
        <v>486591.94377386908</v>
      </c>
      <c r="M697">
        <v>817519.39999999956</v>
      </c>
      <c r="N697">
        <v>0</v>
      </c>
      <c r="O697">
        <v>0</v>
      </c>
      <c r="P697">
        <v>0</v>
      </c>
    </row>
    <row r="698" spans="1:16" x14ac:dyDescent="0.3">
      <c r="A698" t="s">
        <v>718</v>
      </c>
      <c r="B698" t="s">
        <v>17</v>
      </c>
      <c r="D698">
        <v>3</v>
      </c>
      <c r="F698">
        <v>16171.65</v>
      </c>
      <c r="G698">
        <v>29.86599</v>
      </c>
      <c r="H698" t="s">
        <v>22</v>
      </c>
      <c r="I698" t="s">
        <v>19</v>
      </c>
      <c r="J698" t="s">
        <v>20</v>
      </c>
      <c r="K698">
        <v>858.58249999999998</v>
      </c>
      <c r="L698">
        <v>20441.316869800416</v>
      </c>
      <c r="M698">
        <v>34343.30000000001</v>
      </c>
      <c r="N698">
        <v>0</v>
      </c>
      <c r="O698">
        <v>0</v>
      </c>
      <c r="P698">
        <v>0</v>
      </c>
    </row>
    <row r="699" spans="1:16" x14ac:dyDescent="0.3">
      <c r="A699" t="s">
        <v>719</v>
      </c>
      <c r="B699" t="s">
        <v>17</v>
      </c>
      <c r="D699">
        <v>3</v>
      </c>
      <c r="F699">
        <v>12613.058000000001</v>
      </c>
      <c r="G699">
        <v>28.099861000000001</v>
      </c>
      <c r="H699" t="s">
        <v>22</v>
      </c>
      <c r="I699" t="s">
        <v>19</v>
      </c>
      <c r="J699" t="s">
        <v>20</v>
      </c>
      <c r="K699">
        <v>680.65290000000005</v>
      </c>
      <c r="L699">
        <v>16205.13067439481</v>
      </c>
      <c r="M699">
        <v>27226.116000000027</v>
      </c>
      <c r="N699">
        <v>0</v>
      </c>
      <c r="O699">
        <v>0</v>
      </c>
      <c r="P699">
        <v>0</v>
      </c>
    </row>
    <row r="700" spans="1:16" x14ac:dyDescent="0.3">
      <c r="A700" t="s">
        <v>720</v>
      </c>
      <c r="B700" t="s">
        <v>17</v>
      </c>
      <c r="D700">
        <v>3</v>
      </c>
      <c r="F700">
        <v>20076.043000000001</v>
      </c>
      <c r="G700">
        <v>31.803740000000001</v>
      </c>
      <c r="H700" t="s">
        <v>22</v>
      </c>
      <c r="I700" t="s">
        <v>19</v>
      </c>
      <c r="J700" t="s">
        <v>20</v>
      </c>
      <c r="K700">
        <v>1053.80215</v>
      </c>
      <c r="L700">
        <v>25089.148295273848</v>
      </c>
      <c r="M700">
        <v>42152.086000000018</v>
      </c>
      <c r="N700">
        <v>0</v>
      </c>
      <c r="O700">
        <v>0</v>
      </c>
      <c r="P700">
        <v>0</v>
      </c>
    </row>
    <row r="701" spans="1:16" x14ac:dyDescent="0.3">
      <c r="A701" t="s">
        <v>721</v>
      </c>
      <c r="B701" t="s">
        <v>17</v>
      </c>
      <c r="D701">
        <v>3</v>
      </c>
      <c r="F701">
        <v>516719.9</v>
      </c>
      <c r="G701">
        <v>278.28809999999999</v>
      </c>
      <c r="H701" t="s">
        <v>18</v>
      </c>
      <c r="I701" t="s">
        <v>19</v>
      </c>
      <c r="J701" t="s">
        <v>20</v>
      </c>
      <c r="K701">
        <v>25885.995000000003</v>
      </c>
      <c r="L701">
        <v>616299.33790296153</v>
      </c>
      <c r="M701">
        <v>1035439.7999999999</v>
      </c>
      <c r="N701">
        <v>0</v>
      </c>
      <c r="O701">
        <v>0</v>
      </c>
      <c r="P701">
        <v>0</v>
      </c>
    </row>
    <row r="702" spans="1:16" x14ac:dyDescent="0.3">
      <c r="A702" t="s">
        <v>722</v>
      </c>
      <c r="B702" t="s">
        <v>17</v>
      </c>
      <c r="D702">
        <v>3</v>
      </c>
      <c r="F702">
        <v>15470.833000000001</v>
      </c>
      <c r="G702">
        <v>29.518174999999999</v>
      </c>
      <c r="H702" t="s">
        <v>22</v>
      </c>
      <c r="I702" t="s">
        <v>19</v>
      </c>
      <c r="J702" t="s">
        <v>20</v>
      </c>
      <c r="K702">
        <v>823.54165000000012</v>
      </c>
      <c r="L702">
        <v>19607.056774542078</v>
      </c>
      <c r="M702">
        <v>32941.665999999983</v>
      </c>
      <c r="N702">
        <v>0</v>
      </c>
      <c r="O702">
        <v>0</v>
      </c>
      <c r="P702">
        <v>0</v>
      </c>
    </row>
    <row r="703" spans="1:16" x14ac:dyDescent="0.3">
      <c r="A703" t="s">
        <v>723</v>
      </c>
      <c r="B703" t="s">
        <v>17</v>
      </c>
      <c r="D703">
        <v>3</v>
      </c>
      <c r="F703">
        <v>21597.171999999999</v>
      </c>
      <c r="G703">
        <v>32.558678</v>
      </c>
      <c r="H703" t="s">
        <v>22</v>
      </c>
      <c r="I703" t="s">
        <v>19</v>
      </c>
      <c r="J703" t="s">
        <v>20</v>
      </c>
      <c r="K703">
        <v>1129.8586</v>
      </c>
      <c r="L703">
        <v>26899.916619159005</v>
      </c>
      <c r="M703">
        <v>45194.34399999999</v>
      </c>
      <c r="N703">
        <v>0</v>
      </c>
      <c r="O703">
        <v>0</v>
      </c>
      <c r="P703">
        <v>0</v>
      </c>
    </row>
    <row r="704" spans="1:16" x14ac:dyDescent="0.3">
      <c r="A704" t="s">
        <v>724</v>
      </c>
      <c r="B704" t="s">
        <v>17</v>
      </c>
      <c r="D704">
        <v>3</v>
      </c>
      <c r="F704">
        <v>15835.285</v>
      </c>
      <c r="G704">
        <v>29.699052999999999</v>
      </c>
      <c r="H704" t="s">
        <v>22</v>
      </c>
      <c r="I704" t="s">
        <v>19</v>
      </c>
      <c r="J704" t="s">
        <v>20</v>
      </c>
      <c r="K704">
        <v>841.76425000000006</v>
      </c>
      <c r="L704">
        <v>20040.904355632567</v>
      </c>
      <c r="M704">
        <v>33670.57</v>
      </c>
      <c r="N704">
        <v>0</v>
      </c>
      <c r="O704">
        <v>0</v>
      </c>
      <c r="P704">
        <v>0</v>
      </c>
    </row>
    <row r="705" spans="1:16" x14ac:dyDescent="0.3">
      <c r="A705" t="s">
        <v>725</v>
      </c>
      <c r="B705" t="s">
        <v>17</v>
      </c>
      <c r="D705">
        <v>3</v>
      </c>
      <c r="F705">
        <v>87798.695000000007</v>
      </c>
      <c r="G705">
        <v>65.414490000000001</v>
      </c>
      <c r="H705" t="s">
        <v>18</v>
      </c>
      <c r="I705" t="s">
        <v>19</v>
      </c>
      <c r="J705" t="s">
        <v>20</v>
      </c>
      <c r="K705">
        <v>4439.9347500000003</v>
      </c>
      <c r="L705">
        <v>105706.92170640342</v>
      </c>
      <c r="M705">
        <v>177597.39000000013</v>
      </c>
      <c r="N705">
        <v>0</v>
      </c>
      <c r="O705">
        <v>0</v>
      </c>
      <c r="P705">
        <v>0</v>
      </c>
    </row>
    <row r="706" spans="1:16" x14ac:dyDescent="0.3">
      <c r="A706" t="s">
        <v>726</v>
      </c>
      <c r="B706" t="s">
        <v>17</v>
      </c>
      <c r="D706">
        <v>3</v>
      </c>
      <c r="F706">
        <v>11247.995000000001</v>
      </c>
      <c r="G706">
        <v>27.42238</v>
      </c>
      <c r="H706" t="s">
        <v>22</v>
      </c>
      <c r="I706" t="s">
        <v>19</v>
      </c>
      <c r="J706" t="s">
        <v>20</v>
      </c>
      <c r="K706">
        <v>612.39975000000004</v>
      </c>
      <c r="L706">
        <v>14580.144995660357</v>
      </c>
      <c r="M706">
        <v>24495.990000000016</v>
      </c>
      <c r="N706">
        <v>0</v>
      </c>
      <c r="O706">
        <v>0</v>
      </c>
      <c r="P70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
  <sheetViews>
    <sheetView workbookViewId="0"/>
  </sheetViews>
  <sheetFormatPr baseColWidth="10" defaultColWidth="8.88671875" defaultRowHeight="14.4" x14ac:dyDescent="0.3"/>
  <sheetData>
    <row r="1" spans="1:32" x14ac:dyDescent="0.3">
      <c r="A1" s="1" t="s">
        <v>0</v>
      </c>
      <c r="B1" s="1" t="s">
        <v>1</v>
      </c>
      <c r="C1" s="1" t="s">
        <v>2</v>
      </c>
      <c r="D1" s="1" t="s">
        <v>3</v>
      </c>
      <c r="E1" s="1" t="s">
        <v>4</v>
      </c>
      <c r="F1" s="1" t="s">
        <v>5</v>
      </c>
      <c r="G1" s="1" t="s">
        <v>6</v>
      </c>
      <c r="H1" s="1" t="s">
        <v>7</v>
      </c>
      <c r="I1" s="1" t="s">
        <v>8</v>
      </c>
      <c r="J1" s="1" t="s">
        <v>9</v>
      </c>
      <c r="K1" s="1" t="s">
        <v>727</v>
      </c>
      <c r="L1" s="1" t="s">
        <v>728</v>
      </c>
      <c r="M1" s="1" t="s">
        <v>729</v>
      </c>
      <c r="N1" s="1" t="s">
        <v>730</v>
      </c>
      <c r="O1" s="1" t="s">
        <v>731</v>
      </c>
      <c r="P1" s="1" t="s">
        <v>732</v>
      </c>
      <c r="Q1" s="1" t="s">
        <v>733</v>
      </c>
      <c r="R1" s="1" t="s">
        <v>734</v>
      </c>
      <c r="S1" s="1" t="s">
        <v>735</v>
      </c>
      <c r="T1" s="1" t="s">
        <v>736</v>
      </c>
      <c r="U1" s="1" t="s">
        <v>737</v>
      </c>
      <c r="V1" s="1" t="s">
        <v>738</v>
      </c>
      <c r="W1" s="1" t="s">
        <v>739</v>
      </c>
      <c r="X1" s="1" t="s">
        <v>740</v>
      </c>
      <c r="Y1" s="1" t="s">
        <v>741</v>
      </c>
      <c r="Z1" s="1" t="s">
        <v>742</v>
      </c>
      <c r="AA1" s="1" t="s">
        <v>743</v>
      </c>
      <c r="AB1" s="1" t="s">
        <v>744</v>
      </c>
      <c r="AC1" s="1" t="s">
        <v>745</v>
      </c>
      <c r="AD1" s="1" t="s">
        <v>746</v>
      </c>
      <c r="AE1" s="1" t="s">
        <v>747</v>
      </c>
      <c r="AF1" s="1" t="s">
        <v>748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2"/>
  <sheetViews>
    <sheetView workbookViewId="0"/>
  </sheetViews>
  <sheetFormatPr baseColWidth="10" defaultColWidth="8.88671875" defaultRowHeight="14.4" x14ac:dyDescent="0.3"/>
  <sheetData>
    <row r="1" spans="1:52" x14ac:dyDescent="0.3">
      <c r="A1" s="1" t="s">
        <v>0</v>
      </c>
      <c r="B1" s="1" t="s">
        <v>1</v>
      </c>
      <c r="C1" s="1" t="s">
        <v>2</v>
      </c>
      <c r="D1" s="1" t="s">
        <v>3</v>
      </c>
      <c r="E1" s="1" t="s">
        <v>4</v>
      </c>
      <c r="F1" s="1" t="s">
        <v>5</v>
      </c>
      <c r="G1" s="1" t="s">
        <v>6</v>
      </c>
      <c r="H1" s="1" t="s">
        <v>7</v>
      </c>
      <c r="I1" s="1" t="s">
        <v>8</v>
      </c>
      <c r="J1" s="1" t="s">
        <v>9</v>
      </c>
      <c r="K1" s="1" t="s">
        <v>749</v>
      </c>
      <c r="L1" s="1" t="s">
        <v>750</v>
      </c>
      <c r="M1" s="1" t="s">
        <v>751</v>
      </c>
      <c r="N1" s="1" t="s">
        <v>752</v>
      </c>
      <c r="O1" s="1" t="s">
        <v>753</v>
      </c>
      <c r="P1" s="1" t="s">
        <v>754</v>
      </c>
      <c r="Q1" s="1" t="s">
        <v>755</v>
      </c>
      <c r="R1" s="1" t="s">
        <v>756</v>
      </c>
      <c r="S1" s="1" t="s">
        <v>757</v>
      </c>
      <c r="T1" s="1" t="s">
        <v>758</v>
      </c>
      <c r="U1" s="1" t="s">
        <v>759</v>
      </c>
      <c r="V1" s="1" t="s">
        <v>760</v>
      </c>
      <c r="W1" s="1" t="s">
        <v>761</v>
      </c>
      <c r="X1" s="1" t="s">
        <v>762</v>
      </c>
      <c r="Y1" s="1" t="s">
        <v>763</v>
      </c>
      <c r="Z1" s="1" t="s">
        <v>764</v>
      </c>
      <c r="AA1" s="1" t="s">
        <v>765</v>
      </c>
      <c r="AB1" s="1" t="s">
        <v>766</v>
      </c>
      <c r="AC1" s="1" t="s">
        <v>767</v>
      </c>
      <c r="AD1" s="1" t="s">
        <v>768</v>
      </c>
      <c r="AE1" s="1" t="s">
        <v>769</v>
      </c>
      <c r="AF1" s="1" t="s">
        <v>770</v>
      </c>
      <c r="AG1" s="1" t="s">
        <v>771</v>
      </c>
      <c r="AH1" s="1" t="s">
        <v>772</v>
      </c>
      <c r="AI1" s="1" t="s">
        <v>773</v>
      </c>
      <c r="AJ1" s="1" t="s">
        <v>774</v>
      </c>
      <c r="AK1" s="1" t="s">
        <v>775</v>
      </c>
      <c r="AL1" s="1" t="s">
        <v>776</v>
      </c>
      <c r="AM1" s="1" t="s">
        <v>777</v>
      </c>
      <c r="AN1" s="1" t="s">
        <v>778</v>
      </c>
      <c r="AO1" s="1" t="s">
        <v>779</v>
      </c>
      <c r="AP1" s="1" t="s">
        <v>780</v>
      </c>
      <c r="AQ1" s="1" t="s">
        <v>781</v>
      </c>
      <c r="AR1" s="1" t="s">
        <v>782</v>
      </c>
      <c r="AS1" s="1" t="s">
        <v>783</v>
      </c>
      <c r="AT1" s="1" t="s">
        <v>784</v>
      </c>
      <c r="AU1" s="1" t="s">
        <v>785</v>
      </c>
      <c r="AV1" s="1" t="s">
        <v>786</v>
      </c>
      <c r="AW1" s="1" t="s">
        <v>787</v>
      </c>
      <c r="AX1" s="1" t="s">
        <v>788</v>
      </c>
      <c r="AY1" s="1" t="s">
        <v>789</v>
      </c>
      <c r="AZ1" s="1" t="s">
        <v>790</v>
      </c>
    </row>
    <row r="2" spans="1:52" x14ac:dyDescent="0.3">
      <c r="A2" t="s">
        <v>194</v>
      </c>
      <c r="B2" t="s">
        <v>17</v>
      </c>
      <c r="C2" t="s">
        <v>195</v>
      </c>
      <c r="F2">
        <v>0</v>
      </c>
      <c r="G2">
        <v>0</v>
      </c>
      <c r="I2" t="s">
        <v>19</v>
      </c>
      <c r="J2" t="s">
        <v>20</v>
      </c>
      <c r="K2">
        <v>100000</v>
      </c>
      <c r="L2" t="s">
        <v>791</v>
      </c>
      <c r="P2">
        <v>22885.043944206202</v>
      </c>
      <c r="Q2">
        <v>0.62</v>
      </c>
      <c r="R2">
        <v>47453104.953266703</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21"/>
  <sheetViews>
    <sheetView topLeftCell="B1" workbookViewId="0">
      <selection activeCell="R2" sqref="R2"/>
    </sheetView>
  </sheetViews>
  <sheetFormatPr baseColWidth="10" defaultColWidth="8.88671875" defaultRowHeight="14.4" x14ac:dyDescent="0.3"/>
  <cols>
    <col min="1" max="1" width="20" bestFit="1" customWidth="1"/>
    <col min="2" max="2" width="9.6640625" bestFit="1" customWidth="1"/>
    <col min="3" max="3" width="11.44140625" bestFit="1" customWidth="1"/>
    <col min="4" max="4" width="6.44140625" bestFit="1" customWidth="1"/>
    <col min="5" max="5" width="28.109375" bestFit="1" customWidth="1"/>
    <col min="6" max="6" width="12" bestFit="1" customWidth="1"/>
    <col min="7" max="7" width="12.21875" bestFit="1" customWidth="1"/>
    <col min="8" max="8" width="5.5546875" bestFit="1" customWidth="1"/>
    <col min="9" max="9" width="9.88671875" bestFit="1" customWidth="1"/>
    <col min="10" max="10" width="13.77734375" bestFit="1" customWidth="1"/>
    <col min="11" max="11" width="18.44140625" style="3" customWidth="1"/>
    <col min="12" max="12" width="14.5546875" bestFit="1" customWidth="1"/>
    <col min="13" max="13" width="11.21875" bestFit="1" customWidth="1"/>
    <col min="14" max="14" width="21.88671875" bestFit="1" customWidth="1"/>
    <col min="15" max="15" width="18.21875" bestFit="1" customWidth="1"/>
    <col min="16" max="16" width="18.44140625" bestFit="1" customWidth="1"/>
  </cols>
  <sheetData>
    <row r="1" spans="1:19" x14ac:dyDescent="0.3">
      <c r="A1" s="1" t="s">
        <v>0</v>
      </c>
      <c r="B1" s="1" t="s">
        <v>1</v>
      </c>
      <c r="C1" s="1" t="s">
        <v>2</v>
      </c>
      <c r="D1" s="1" t="s">
        <v>3</v>
      </c>
      <c r="E1" s="1" t="s">
        <v>4</v>
      </c>
      <c r="F1" s="1" t="s">
        <v>792</v>
      </c>
      <c r="G1" s="1" t="s">
        <v>793</v>
      </c>
      <c r="H1" s="1" t="s">
        <v>794</v>
      </c>
      <c r="I1" s="1" t="s">
        <v>795</v>
      </c>
      <c r="J1" s="1" t="s">
        <v>796</v>
      </c>
      <c r="K1" s="2" t="s">
        <v>797</v>
      </c>
      <c r="L1" s="1" t="s">
        <v>798</v>
      </c>
      <c r="M1" s="1" t="s">
        <v>755</v>
      </c>
      <c r="N1" s="1" t="s">
        <v>799</v>
      </c>
      <c r="O1" s="1" t="s">
        <v>800</v>
      </c>
      <c r="P1" s="1" t="s">
        <v>801</v>
      </c>
    </row>
    <row r="2" spans="1:19" x14ac:dyDescent="0.3">
      <c r="A2" t="s">
        <v>802</v>
      </c>
      <c r="B2" t="s">
        <v>803</v>
      </c>
      <c r="C2" t="s">
        <v>804</v>
      </c>
      <c r="F2">
        <v>3.0937047</v>
      </c>
      <c r="G2" t="s">
        <v>805</v>
      </c>
      <c r="I2" t="b">
        <v>1</v>
      </c>
      <c r="J2">
        <v>25</v>
      </c>
      <c r="K2" s="3">
        <v>29.620285034179702</v>
      </c>
      <c r="L2">
        <v>380.34937822711407</v>
      </c>
      <c r="M2">
        <v>1</v>
      </c>
      <c r="N2">
        <v>1967.5961892</v>
      </c>
      <c r="O2">
        <v>1967.5961892</v>
      </c>
      <c r="P2">
        <v>1967.5961892</v>
      </c>
      <c r="R2">
        <f>IF(M2=0.62,77,(1-0.62)/(M2-0.62))</f>
        <v>1</v>
      </c>
      <c r="S2" s="4">
        <f>0.62+(1-0.62)/R2</f>
        <v>1</v>
      </c>
    </row>
    <row r="3" spans="1:19" x14ac:dyDescent="0.3">
      <c r="A3" t="s">
        <v>806</v>
      </c>
      <c r="B3" t="s">
        <v>803</v>
      </c>
      <c r="C3" t="s">
        <v>807</v>
      </c>
      <c r="E3" t="s">
        <v>808</v>
      </c>
      <c r="F3">
        <v>25.796095000000001</v>
      </c>
      <c r="G3" t="s">
        <v>805</v>
      </c>
      <c r="I3" t="b">
        <v>1</v>
      </c>
      <c r="J3">
        <v>65</v>
      </c>
      <c r="K3" s="3">
        <v>396.96077026368602</v>
      </c>
      <c r="L3">
        <v>5723.5737382133648</v>
      </c>
      <c r="M3">
        <v>0.64</v>
      </c>
      <c r="N3">
        <v>21900.884655000002</v>
      </c>
      <c r="O3">
        <v>21900.884655000002</v>
      </c>
      <c r="P3">
        <v>21900.884655000002</v>
      </c>
      <c r="R3">
        <f t="shared" ref="R3:R19" si="0">IF(M3=0.62,77,(1-0.62)/(M3-0.62))</f>
        <v>18.999999999999982</v>
      </c>
      <c r="S3" s="4">
        <f>0.62+(1-0.62)/R3</f>
        <v>0.64</v>
      </c>
    </row>
    <row r="4" spans="1:19" x14ac:dyDescent="0.3">
      <c r="A4" t="s">
        <v>809</v>
      </c>
      <c r="B4" t="s">
        <v>803</v>
      </c>
      <c r="C4" t="s">
        <v>807</v>
      </c>
      <c r="E4" t="s">
        <v>810</v>
      </c>
      <c r="F4">
        <v>4.8276500000000002</v>
      </c>
      <c r="G4" t="s">
        <v>805</v>
      </c>
      <c r="I4" t="b">
        <v>1</v>
      </c>
      <c r="J4">
        <v>32</v>
      </c>
      <c r="K4" s="3">
        <v>74.2401123046875</v>
      </c>
      <c r="L4">
        <v>761.80580452774427</v>
      </c>
      <c r="M4">
        <v>1</v>
      </c>
      <c r="N4">
        <v>3229.69785</v>
      </c>
      <c r="O4">
        <v>3229.69785</v>
      </c>
      <c r="P4">
        <v>3229.69785</v>
      </c>
      <c r="R4">
        <f t="shared" si="0"/>
        <v>1</v>
      </c>
      <c r="S4" s="4">
        <f t="shared" ref="S4:S67" si="1">0.62+(1-0.62)/R4</f>
        <v>1</v>
      </c>
    </row>
    <row r="5" spans="1:19" x14ac:dyDescent="0.3">
      <c r="A5" t="s">
        <v>811</v>
      </c>
      <c r="B5" t="s">
        <v>803</v>
      </c>
      <c r="C5" t="s">
        <v>804</v>
      </c>
      <c r="F5">
        <v>7.9505242999999997</v>
      </c>
      <c r="G5" t="s">
        <v>805</v>
      </c>
      <c r="I5" t="b">
        <v>1</v>
      </c>
      <c r="J5">
        <v>32</v>
      </c>
      <c r="K5" s="3">
        <v>56.331916809082003</v>
      </c>
      <c r="L5">
        <v>1166.7398296476736</v>
      </c>
      <c r="M5">
        <v>1</v>
      </c>
      <c r="N5">
        <v>5318.9007566999999</v>
      </c>
      <c r="O5">
        <v>5318.9007566999999</v>
      </c>
      <c r="P5">
        <v>5318.9007566999999</v>
      </c>
      <c r="R5">
        <f t="shared" si="0"/>
        <v>1</v>
      </c>
      <c r="S5" s="4">
        <f t="shared" si="1"/>
        <v>1</v>
      </c>
    </row>
    <row r="6" spans="1:19" x14ac:dyDescent="0.3">
      <c r="A6" t="s">
        <v>812</v>
      </c>
      <c r="B6" t="s">
        <v>803</v>
      </c>
      <c r="C6" t="s">
        <v>807</v>
      </c>
      <c r="E6" t="s">
        <v>813</v>
      </c>
      <c r="F6">
        <v>11.225070000000001</v>
      </c>
      <c r="G6" t="s">
        <v>805</v>
      </c>
      <c r="I6" t="b">
        <v>1</v>
      </c>
      <c r="J6">
        <v>32</v>
      </c>
      <c r="K6" s="3">
        <v>66.594105834960999</v>
      </c>
      <c r="L6">
        <v>1718.3614741101919</v>
      </c>
      <c r="M6">
        <v>0.72</v>
      </c>
      <c r="N6">
        <v>7509.5718300000008</v>
      </c>
      <c r="O6">
        <v>7509.5718300000008</v>
      </c>
      <c r="P6">
        <v>7509.5718300000008</v>
      </c>
      <c r="R6">
        <f t="shared" si="0"/>
        <v>3.8000000000000007</v>
      </c>
      <c r="S6" s="4">
        <f t="shared" si="1"/>
        <v>0.72</v>
      </c>
    </row>
    <row r="7" spans="1:19" x14ac:dyDescent="0.3">
      <c r="A7" t="s">
        <v>814</v>
      </c>
      <c r="B7" t="s">
        <v>803</v>
      </c>
      <c r="C7" t="s">
        <v>807</v>
      </c>
      <c r="E7" t="s">
        <v>815</v>
      </c>
      <c r="F7">
        <v>6.0446514999999996</v>
      </c>
      <c r="G7" t="s">
        <v>805</v>
      </c>
      <c r="I7" t="b">
        <v>1</v>
      </c>
      <c r="J7">
        <v>200</v>
      </c>
      <c r="K7" s="3">
        <v>4210.2892731475804</v>
      </c>
      <c r="L7">
        <v>1916.4231354277051</v>
      </c>
      <c r="M7">
        <v>0.62</v>
      </c>
      <c r="N7">
        <v>11128.203411499999</v>
      </c>
      <c r="O7">
        <v>11128.203411499999</v>
      </c>
      <c r="P7">
        <v>11128.203411499999</v>
      </c>
      <c r="R7">
        <f t="shared" si="0"/>
        <v>77</v>
      </c>
      <c r="S7" s="4">
        <f t="shared" si="1"/>
        <v>0.6249350649350649</v>
      </c>
    </row>
    <row r="8" spans="1:19" x14ac:dyDescent="0.3">
      <c r="A8" t="s">
        <v>816</v>
      </c>
      <c r="B8" t="s">
        <v>803</v>
      </c>
      <c r="C8" t="s">
        <v>804</v>
      </c>
      <c r="F8">
        <v>1.568117</v>
      </c>
      <c r="G8" t="s">
        <v>805</v>
      </c>
      <c r="I8" t="b">
        <v>1</v>
      </c>
      <c r="J8">
        <v>25</v>
      </c>
      <c r="K8" s="3">
        <v>39.842315673828097</v>
      </c>
      <c r="L8">
        <v>210.87534115114673</v>
      </c>
      <c r="M8">
        <v>1</v>
      </c>
      <c r="N8">
        <v>997.32241199999999</v>
      </c>
      <c r="O8">
        <v>997.32241199999999</v>
      </c>
      <c r="P8">
        <v>997.32241199999999</v>
      </c>
      <c r="R8">
        <f t="shared" si="0"/>
        <v>1</v>
      </c>
      <c r="S8" s="4">
        <f t="shared" si="1"/>
        <v>1</v>
      </c>
    </row>
    <row r="9" spans="1:19" x14ac:dyDescent="0.3">
      <c r="A9" t="s">
        <v>817</v>
      </c>
      <c r="B9" t="s">
        <v>803</v>
      </c>
      <c r="C9" t="s">
        <v>807</v>
      </c>
      <c r="E9" t="s">
        <v>808</v>
      </c>
      <c r="F9">
        <v>18.111405999999999</v>
      </c>
      <c r="G9" t="s">
        <v>805</v>
      </c>
      <c r="I9" t="b">
        <v>1</v>
      </c>
      <c r="J9">
        <v>65</v>
      </c>
      <c r="K9" s="3">
        <v>340.32050659181601</v>
      </c>
      <c r="L9">
        <v>3910.1515664532949</v>
      </c>
      <c r="M9">
        <v>0.64</v>
      </c>
      <c r="N9">
        <v>15376.583693999999</v>
      </c>
      <c r="O9">
        <v>15376.583693999999</v>
      </c>
      <c r="P9">
        <v>15376.583693999999</v>
      </c>
      <c r="R9">
        <f t="shared" si="0"/>
        <v>18.999999999999982</v>
      </c>
      <c r="S9" s="4">
        <f t="shared" si="1"/>
        <v>0.64</v>
      </c>
    </row>
    <row r="10" spans="1:19" x14ac:dyDescent="0.3">
      <c r="A10" t="s">
        <v>818</v>
      </c>
      <c r="B10" t="s">
        <v>803</v>
      </c>
      <c r="C10" t="s">
        <v>819</v>
      </c>
      <c r="E10" t="s">
        <v>820</v>
      </c>
      <c r="F10">
        <v>8.3033370000000009</v>
      </c>
      <c r="G10" t="s">
        <v>805</v>
      </c>
      <c r="I10" t="b">
        <v>1</v>
      </c>
      <c r="J10">
        <v>300</v>
      </c>
      <c r="K10" s="3">
        <v>15013.826031723</v>
      </c>
      <c r="L10">
        <v>3057.4888814785841</v>
      </c>
      <c r="M10">
        <v>0.62</v>
      </c>
      <c r="N10">
        <v>22717.930032000004</v>
      </c>
      <c r="O10">
        <v>22717.930032000004</v>
      </c>
      <c r="P10">
        <v>22717.930032000004</v>
      </c>
      <c r="R10">
        <f t="shared" si="0"/>
        <v>77</v>
      </c>
      <c r="S10" s="4">
        <f t="shared" si="1"/>
        <v>0.6249350649350649</v>
      </c>
    </row>
    <row r="11" spans="1:19" x14ac:dyDescent="0.3">
      <c r="A11" t="s">
        <v>821</v>
      </c>
      <c r="B11" t="s">
        <v>803</v>
      </c>
      <c r="C11" t="s">
        <v>807</v>
      </c>
      <c r="E11" t="s">
        <v>822</v>
      </c>
      <c r="F11">
        <v>4.7865830000000003</v>
      </c>
      <c r="G11" t="s">
        <v>805</v>
      </c>
      <c r="I11" t="b">
        <v>1</v>
      </c>
      <c r="J11">
        <v>250</v>
      </c>
      <c r="K11" s="3">
        <v>10058.619420204201</v>
      </c>
      <c r="L11">
        <v>1680.7071813239236</v>
      </c>
      <c r="M11">
        <v>0.62</v>
      </c>
      <c r="N11">
        <v>10889.476325000001</v>
      </c>
      <c r="O11">
        <v>10889.476325000001</v>
      </c>
      <c r="P11">
        <v>10889.476325000001</v>
      </c>
      <c r="R11">
        <f t="shared" si="0"/>
        <v>77</v>
      </c>
      <c r="S11" s="4">
        <f t="shared" si="1"/>
        <v>0.6249350649350649</v>
      </c>
    </row>
    <row r="12" spans="1:19" x14ac:dyDescent="0.3">
      <c r="A12" t="s">
        <v>823</v>
      </c>
      <c r="B12" t="s">
        <v>803</v>
      </c>
      <c r="C12" t="s">
        <v>824</v>
      </c>
      <c r="F12">
        <v>3.4751905999999999</v>
      </c>
      <c r="G12" t="s">
        <v>805</v>
      </c>
      <c r="I12" t="b">
        <v>1</v>
      </c>
      <c r="J12">
        <v>50</v>
      </c>
      <c r="K12" s="3">
        <v>198.64826202392601</v>
      </c>
      <c r="L12">
        <v>678.93161898680944</v>
      </c>
      <c r="M12">
        <v>0.72</v>
      </c>
      <c r="N12">
        <v>2651.5704277999998</v>
      </c>
      <c r="O12">
        <v>2651.5704277999998</v>
      </c>
      <c r="P12">
        <v>2651.5704277999998</v>
      </c>
      <c r="R12">
        <f t="shared" si="0"/>
        <v>3.8000000000000007</v>
      </c>
      <c r="S12" s="4">
        <f t="shared" si="1"/>
        <v>0.72</v>
      </c>
    </row>
    <row r="13" spans="1:19" x14ac:dyDescent="0.3">
      <c r="A13" t="s">
        <v>825</v>
      </c>
      <c r="B13" t="s">
        <v>803</v>
      </c>
      <c r="C13" t="s">
        <v>824</v>
      </c>
      <c r="F13">
        <v>13.368615999999999</v>
      </c>
      <c r="G13" t="s">
        <v>805</v>
      </c>
      <c r="I13" t="b">
        <v>1</v>
      </c>
      <c r="J13">
        <v>25</v>
      </c>
      <c r="K13" s="3">
        <v>41.569187164306598</v>
      </c>
      <c r="L13">
        <v>1823.8169593685282</v>
      </c>
      <c r="M13">
        <v>1</v>
      </c>
      <c r="N13">
        <v>8502.4397759999993</v>
      </c>
      <c r="O13">
        <v>8502.4397759999993</v>
      </c>
      <c r="P13">
        <v>8502.4397759999993</v>
      </c>
      <c r="R13">
        <f t="shared" si="0"/>
        <v>1</v>
      </c>
      <c r="S13" s="4">
        <f t="shared" si="1"/>
        <v>1</v>
      </c>
    </row>
    <row r="14" spans="1:19" x14ac:dyDescent="0.3">
      <c r="A14" t="s">
        <v>826</v>
      </c>
      <c r="B14" t="s">
        <v>803</v>
      </c>
      <c r="C14" t="s">
        <v>807</v>
      </c>
      <c r="E14" t="s">
        <v>827</v>
      </c>
      <c r="F14">
        <v>20.458241999999998</v>
      </c>
      <c r="G14" t="s">
        <v>805</v>
      </c>
      <c r="I14" t="b">
        <v>1</v>
      </c>
      <c r="J14">
        <v>32</v>
      </c>
      <c r="K14" s="3">
        <v>49.721499481180203</v>
      </c>
      <c r="L14">
        <v>2918.7978546788804</v>
      </c>
      <c r="M14">
        <v>0.81</v>
      </c>
      <c r="N14">
        <v>13686.563897999999</v>
      </c>
      <c r="O14">
        <v>13686.563897999999</v>
      </c>
      <c r="P14">
        <v>13686.563897999999</v>
      </c>
      <c r="R14">
        <f t="shared" si="0"/>
        <v>1.9999999999999993</v>
      </c>
      <c r="S14" s="4">
        <f t="shared" si="1"/>
        <v>0.81</v>
      </c>
    </row>
    <row r="15" spans="1:19" x14ac:dyDescent="0.3">
      <c r="A15" t="s">
        <v>828</v>
      </c>
      <c r="B15" t="s">
        <v>803</v>
      </c>
      <c r="C15" t="s">
        <v>804</v>
      </c>
      <c r="F15">
        <v>7.9226349999999996</v>
      </c>
      <c r="G15" t="s">
        <v>805</v>
      </c>
      <c r="I15" t="b">
        <v>1</v>
      </c>
      <c r="J15">
        <v>25</v>
      </c>
      <c r="K15" s="3">
        <v>37.5651245117188</v>
      </c>
      <c r="L15">
        <v>1045.0540075378228</v>
      </c>
      <c r="M15">
        <v>1</v>
      </c>
      <c r="N15">
        <v>5038.7958600000002</v>
      </c>
      <c r="O15">
        <v>5038.7958600000002</v>
      </c>
      <c r="P15">
        <v>5038.7958600000002</v>
      </c>
      <c r="R15">
        <f t="shared" si="0"/>
        <v>1</v>
      </c>
      <c r="S15" s="4">
        <f t="shared" si="1"/>
        <v>1</v>
      </c>
    </row>
    <row r="16" spans="1:19" x14ac:dyDescent="0.3">
      <c r="A16" t="s">
        <v>829</v>
      </c>
      <c r="B16" t="s">
        <v>803</v>
      </c>
      <c r="C16" t="s">
        <v>804</v>
      </c>
      <c r="F16">
        <v>2.8667753</v>
      </c>
      <c r="G16" t="s">
        <v>805</v>
      </c>
      <c r="I16" t="b">
        <v>1</v>
      </c>
      <c r="J16">
        <v>32</v>
      </c>
      <c r="K16" s="3">
        <v>79.468254089355497</v>
      </c>
      <c r="L16">
        <v>461.62720013829312</v>
      </c>
      <c r="M16">
        <v>1</v>
      </c>
      <c r="N16">
        <v>1917.8726756999999</v>
      </c>
      <c r="O16">
        <v>1917.8726756999999</v>
      </c>
      <c r="P16">
        <v>1917.8726756999999</v>
      </c>
      <c r="R16">
        <f t="shared" si="0"/>
        <v>1</v>
      </c>
      <c r="S16" s="4">
        <f t="shared" si="1"/>
        <v>1</v>
      </c>
    </row>
    <row r="17" spans="1:19" x14ac:dyDescent="0.3">
      <c r="A17" t="s">
        <v>830</v>
      </c>
      <c r="B17" t="s">
        <v>803</v>
      </c>
      <c r="C17" t="s">
        <v>804</v>
      </c>
      <c r="F17">
        <v>3.385831</v>
      </c>
      <c r="G17" t="s">
        <v>805</v>
      </c>
      <c r="I17" t="b">
        <v>1</v>
      </c>
      <c r="J17">
        <v>25</v>
      </c>
      <c r="K17" s="3">
        <v>27.873186111450199</v>
      </c>
      <c r="L17">
        <v>409.58979026582097</v>
      </c>
      <c r="M17">
        <v>1</v>
      </c>
      <c r="N17">
        <v>2153.388516</v>
      </c>
      <c r="O17">
        <v>2153.388516</v>
      </c>
      <c r="P17">
        <v>2153.388516</v>
      </c>
      <c r="R17">
        <f t="shared" si="0"/>
        <v>1</v>
      </c>
      <c r="S17" s="4">
        <f t="shared" si="1"/>
        <v>1</v>
      </c>
    </row>
    <row r="18" spans="1:19" x14ac:dyDescent="0.3">
      <c r="A18" t="s">
        <v>831</v>
      </c>
      <c r="B18" t="s">
        <v>803</v>
      </c>
      <c r="C18" t="s">
        <v>804</v>
      </c>
      <c r="F18">
        <v>9.7908997833940941</v>
      </c>
      <c r="G18" t="s">
        <v>805</v>
      </c>
      <c r="I18" t="b">
        <v>1</v>
      </c>
      <c r="J18">
        <v>65</v>
      </c>
      <c r="K18" s="3">
        <v>339.98785400390602</v>
      </c>
      <c r="L18">
        <v>2113.4566247913308</v>
      </c>
      <c r="M18">
        <v>1</v>
      </c>
      <c r="N18">
        <v>8312.4739161015859</v>
      </c>
      <c r="O18">
        <v>8312.4739161015859</v>
      </c>
      <c r="P18">
        <v>8312.4739161015859</v>
      </c>
      <c r="R18">
        <f t="shared" si="0"/>
        <v>1</v>
      </c>
      <c r="S18" s="4">
        <f t="shared" si="1"/>
        <v>1</v>
      </c>
    </row>
    <row r="19" spans="1:19" x14ac:dyDescent="0.3">
      <c r="A19" t="s">
        <v>832</v>
      </c>
      <c r="B19" t="s">
        <v>803</v>
      </c>
      <c r="C19" t="s">
        <v>804</v>
      </c>
      <c r="F19">
        <v>6.5492049999999997</v>
      </c>
      <c r="G19" t="s">
        <v>805</v>
      </c>
      <c r="I19" t="b">
        <v>1</v>
      </c>
      <c r="J19">
        <v>25</v>
      </c>
      <c r="K19" s="3">
        <v>35.958427429199197</v>
      </c>
      <c r="L19">
        <v>852.01555353164088</v>
      </c>
      <c r="M19">
        <v>1</v>
      </c>
      <c r="N19">
        <v>4165.2943800000003</v>
      </c>
      <c r="O19">
        <v>4165.2943800000003</v>
      </c>
      <c r="P19">
        <v>4165.2943800000003</v>
      </c>
      <c r="R19">
        <f t="shared" si="0"/>
        <v>1</v>
      </c>
      <c r="S19" s="4">
        <f t="shared" si="1"/>
        <v>1</v>
      </c>
    </row>
    <row r="20" spans="1:19" x14ac:dyDescent="0.3">
      <c r="A20" t="s">
        <v>833</v>
      </c>
      <c r="B20" t="s">
        <v>803</v>
      </c>
      <c r="C20" t="s">
        <v>807</v>
      </c>
      <c r="E20" t="s">
        <v>834</v>
      </c>
      <c r="F20">
        <v>32.304229999999997</v>
      </c>
      <c r="G20" t="s">
        <v>805</v>
      </c>
      <c r="R20">
        <f t="shared" ref="R20:R83" si="2">IF(M20=0.62,77,(1-0.62)/(M20-0.62))</f>
        <v>-0.61290322580645162</v>
      </c>
      <c r="S20" s="4">
        <f t="shared" si="1"/>
        <v>0</v>
      </c>
    </row>
    <row r="21" spans="1:19" x14ac:dyDescent="0.3">
      <c r="A21" t="s">
        <v>835</v>
      </c>
      <c r="B21" t="s">
        <v>803</v>
      </c>
      <c r="C21" t="s">
        <v>804</v>
      </c>
      <c r="F21">
        <v>7.7579083000000004</v>
      </c>
      <c r="G21" t="s">
        <v>805</v>
      </c>
      <c r="I21" t="b">
        <v>1</v>
      </c>
      <c r="J21">
        <v>25</v>
      </c>
      <c r="K21" s="3">
        <v>27.494930267333999</v>
      </c>
      <c r="L21">
        <v>935.17644724348588</v>
      </c>
      <c r="M21">
        <v>1</v>
      </c>
      <c r="N21">
        <v>4934.0296788000005</v>
      </c>
      <c r="O21">
        <v>4934.0296788000005</v>
      </c>
      <c r="P21">
        <v>4934.0296788000005</v>
      </c>
      <c r="R21">
        <f t="shared" si="2"/>
        <v>1</v>
      </c>
      <c r="S21" s="4">
        <f t="shared" si="1"/>
        <v>1</v>
      </c>
    </row>
    <row r="22" spans="1:19" x14ac:dyDescent="0.3">
      <c r="A22" t="s">
        <v>836</v>
      </c>
      <c r="B22" t="s">
        <v>803</v>
      </c>
      <c r="C22" t="s">
        <v>837</v>
      </c>
      <c r="E22" t="s">
        <v>838</v>
      </c>
      <c r="F22">
        <v>4.0362920000000004</v>
      </c>
      <c r="G22" t="s">
        <v>805</v>
      </c>
      <c r="I22" t="b">
        <v>1</v>
      </c>
      <c r="J22">
        <v>150</v>
      </c>
      <c r="K22" s="3">
        <v>3990.7332998275501</v>
      </c>
      <c r="L22">
        <v>1272.2810854178749</v>
      </c>
      <c r="M22">
        <v>0.62</v>
      </c>
      <c r="N22">
        <v>5804.1878960000004</v>
      </c>
      <c r="O22">
        <v>5804.1878960000004</v>
      </c>
      <c r="P22">
        <v>5804.1878960000004</v>
      </c>
      <c r="R22">
        <f t="shared" si="2"/>
        <v>77</v>
      </c>
      <c r="S22" s="4">
        <f t="shared" si="1"/>
        <v>0.6249350649350649</v>
      </c>
    </row>
    <row r="23" spans="1:19" x14ac:dyDescent="0.3">
      <c r="A23" t="s">
        <v>839</v>
      </c>
      <c r="B23" t="s">
        <v>803</v>
      </c>
      <c r="C23" t="s">
        <v>807</v>
      </c>
      <c r="E23" t="s">
        <v>815</v>
      </c>
      <c r="F23">
        <v>8.2274390000000004</v>
      </c>
      <c r="G23" t="s">
        <v>805</v>
      </c>
      <c r="I23" t="b">
        <v>1</v>
      </c>
      <c r="J23">
        <v>100</v>
      </c>
      <c r="K23" s="3">
        <v>1269.6256385994</v>
      </c>
      <c r="L23">
        <v>2208.5810420356634</v>
      </c>
      <c r="M23">
        <v>0.63</v>
      </c>
      <c r="N23">
        <v>8836.2694860000011</v>
      </c>
      <c r="O23">
        <v>8836.2694860000011</v>
      </c>
      <c r="P23">
        <v>8836.2694860000011</v>
      </c>
      <c r="R23">
        <f t="shared" si="2"/>
        <v>37.999999999999964</v>
      </c>
      <c r="S23" s="4">
        <f t="shared" si="1"/>
        <v>0.63</v>
      </c>
    </row>
    <row r="24" spans="1:19" x14ac:dyDescent="0.3">
      <c r="A24" t="s">
        <v>840</v>
      </c>
      <c r="B24" t="s">
        <v>803</v>
      </c>
      <c r="C24" t="s">
        <v>807</v>
      </c>
      <c r="E24" t="s">
        <v>841</v>
      </c>
      <c r="F24">
        <v>34.923575999999997</v>
      </c>
      <c r="G24" t="s">
        <v>805</v>
      </c>
      <c r="R24">
        <f t="shared" si="2"/>
        <v>-0.61290322580645162</v>
      </c>
      <c r="S24" s="4">
        <f t="shared" si="1"/>
        <v>0</v>
      </c>
    </row>
    <row r="25" spans="1:19" x14ac:dyDescent="0.3">
      <c r="A25" t="s">
        <v>842</v>
      </c>
      <c r="B25" t="s">
        <v>803</v>
      </c>
      <c r="C25" t="s">
        <v>807</v>
      </c>
      <c r="E25" t="s">
        <v>838</v>
      </c>
      <c r="F25">
        <v>1.434582</v>
      </c>
      <c r="G25" t="s">
        <v>805</v>
      </c>
      <c r="I25" t="b">
        <v>1</v>
      </c>
      <c r="J25">
        <v>250</v>
      </c>
      <c r="K25" s="3">
        <v>9074.1468229293805</v>
      </c>
      <c r="L25">
        <v>498.52243682413575</v>
      </c>
      <c r="M25">
        <v>0.62</v>
      </c>
      <c r="N25">
        <v>3263.6740500000001</v>
      </c>
      <c r="O25">
        <v>3263.6740500000001</v>
      </c>
      <c r="P25">
        <v>3263.6740500000001</v>
      </c>
      <c r="R25">
        <f t="shared" si="2"/>
        <v>77</v>
      </c>
      <c r="S25" s="4">
        <f t="shared" si="1"/>
        <v>0.6249350649350649</v>
      </c>
    </row>
    <row r="26" spans="1:19" x14ac:dyDescent="0.3">
      <c r="A26" t="s">
        <v>843</v>
      </c>
      <c r="B26" t="s">
        <v>803</v>
      </c>
      <c r="C26" t="s">
        <v>807</v>
      </c>
      <c r="E26" t="s">
        <v>844</v>
      </c>
      <c r="F26">
        <v>13.832909000000001</v>
      </c>
      <c r="G26" t="s">
        <v>805</v>
      </c>
      <c r="I26" t="b">
        <v>1</v>
      </c>
      <c r="J26">
        <v>32</v>
      </c>
      <c r="K26" s="3">
        <v>78.672470512392493</v>
      </c>
      <c r="L26">
        <v>2220.6742483856387</v>
      </c>
      <c r="M26">
        <v>0.81</v>
      </c>
      <c r="N26">
        <v>9254.2161210000013</v>
      </c>
      <c r="O26">
        <v>9254.2161210000013</v>
      </c>
      <c r="P26">
        <v>9254.2161210000013</v>
      </c>
      <c r="R26">
        <f t="shared" si="2"/>
        <v>1.9999999999999993</v>
      </c>
      <c r="S26" s="4">
        <f t="shared" si="1"/>
        <v>0.81</v>
      </c>
    </row>
    <row r="27" spans="1:19" x14ac:dyDescent="0.3">
      <c r="A27" t="s">
        <v>845</v>
      </c>
      <c r="B27" t="s">
        <v>803</v>
      </c>
      <c r="C27" t="s">
        <v>804</v>
      </c>
      <c r="F27">
        <v>8.2208670000000001</v>
      </c>
      <c r="G27" t="s">
        <v>805</v>
      </c>
      <c r="I27" t="b">
        <v>1</v>
      </c>
      <c r="J27">
        <v>25</v>
      </c>
      <c r="K27" s="3">
        <v>27.4602451324463</v>
      </c>
      <c r="L27">
        <v>990.66203457182064</v>
      </c>
      <c r="M27">
        <v>1</v>
      </c>
      <c r="N27">
        <v>5228.4714119999999</v>
      </c>
      <c r="O27">
        <v>5228.4714119999999</v>
      </c>
      <c r="P27">
        <v>5228.4714119999999</v>
      </c>
      <c r="R27">
        <f t="shared" si="2"/>
        <v>1</v>
      </c>
      <c r="S27" s="4">
        <f t="shared" si="1"/>
        <v>1</v>
      </c>
    </row>
    <row r="28" spans="1:19" x14ac:dyDescent="0.3">
      <c r="A28" t="s">
        <v>846</v>
      </c>
      <c r="B28" t="s">
        <v>803</v>
      </c>
      <c r="C28" t="s">
        <v>847</v>
      </c>
      <c r="E28" t="s">
        <v>848</v>
      </c>
      <c r="F28">
        <v>56.678505000000001</v>
      </c>
      <c r="G28" t="s">
        <v>805</v>
      </c>
      <c r="R28">
        <f t="shared" si="2"/>
        <v>-0.61290322580645162</v>
      </c>
      <c r="S28" s="4">
        <f t="shared" si="1"/>
        <v>0</v>
      </c>
    </row>
    <row r="29" spans="1:19" x14ac:dyDescent="0.3">
      <c r="A29" t="s">
        <v>849</v>
      </c>
      <c r="B29" t="s">
        <v>803</v>
      </c>
      <c r="C29" t="s">
        <v>824</v>
      </c>
      <c r="F29">
        <v>45.853847999999999</v>
      </c>
      <c r="G29" t="s">
        <v>805</v>
      </c>
      <c r="I29" t="b">
        <v>1</v>
      </c>
      <c r="J29">
        <v>40</v>
      </c>
      <c r="K29" s="3">
        <v>104.400024414062</v>
      </c>
      <c r="L29">
        <v>7823.984831824484</v>
      </c>
      <c r="M29">
        <v>1</v>
      </c>
      <c r="N29">
        <v>32510.378231999999</v>
      </c>
      <c r="O29">
        <v>32510.378231999999</v>
      </c>
      <c r="P29">
        <v>32510.378231999999</v>
      </c>
      <c r="R29">
        <f t="shared" si="2"/>
        <v>1</v>
      </c>
      <c r="S29" s="4">
        <f t="shared" si="1"/>
        <v>1</v>
      </c>
    </row>
    <row r="30" spans="1:19" x14ac:dyDescent="0.3">
      <c r="A30" t="s">
        <v>850</v>
      </c>
      <c r="B30" t="s">
        <v>803</v>
      </c>
      <c r="C30" t="s">
        <v>804</v>
      </c>
      <c r="F30">
        <v>8.1883710000000001</v>
      </c>
      <c r="G30" t="s">
        <v>805</v>
      </c>
      <c r="I30" t="b">
        <v>1</v>
      </c>
      <c r="J30">
        <v>25</v>
      </c>
      <c r="K30" s="3">
        <v>27.474937438964801</v>
      </c>
      <c r="L30">
        <v>986.8818229516412</v>
      </c>
      <c r="M30">
        <v>1</v>
      </c>
      <c r="N30">
        <v>5207.8039559999997</v>
      </c>
      <c r="O30">
        <v>5207.8039559999997</v>
      </c>
      <c r="P30">
        <v>5207.8039559999997</v>
      </c>
      <c r="R30">
        <f t="shared" si="2"/>
        <v>1</v>
      </c>
      <c r="S30" s="4">
        <f t="shared" si="1"/>
        <v>1</v>
      </c>
    </row>
    <row r="31" spans="1:19" x14ac:dyDescent="0.3">
      <c r="A31" t="s">
        <v>851</v>
      </c>
      <c r="B31" t="s">
        <v>803</v>
      </c>
      <c r="C31" t="s">
        <v>807</v>
      </c>
      <c r="E31" t="s">
        <v>852</v>
      </c>
      <c r="F31">
        <v>24.278807</v>
      </c>
      <c r="G31" t="s">
        <v>805</v>
      </c>
      <c r="I31" t="b">
        <v>1</v>
      </c>
      <c r="J31">
        <v>100</v>
      </c>
      <c r="K31" s="3">
        <v>1077.0046262168901</v>
      </c>
      <c r="L31">
        <v>6354.8859698097094</v>
      </c>
      <c r="M31">
        <v>0.63</v>
      </c>
      <c r="N31">
        <v>26075.438718000001</v>
      </c>
      <c r="O31">
        <v>26075.438718000001</v>
      </c>
      <c r="P31">
        <v>26075.438718000001</v>
      </c>
      <c r="R31">
        <f t="shared" si="2"/>
        <v>37.999999999999964</v>
      </c>
      <c r="S31" s="4">
        <f t="shared" si="1"/>
        <v>0.63</v>
      </c>
    </row>
    <row r="32" spans="1:19" x14ac:dyDescent="0.3">
      <c r="A32" t="s">
        <v>853</v>
      </c>
      <c r="B32" t="s">
        <v>803</v>
      </c>
      <c r="C32" t="s">
        <v>804</v>
      </c>
      <c r="F32">
        <v>6.8975710000000001</v>
      </c>
      <c r="G32" t="s">
        <v>805</v>
      </c>
      <c r="I32" t="b">
        <v>1</v>
      </c>
      <c r="J32">
        <v>25</v>
      </c>
      <c r="K32" s="3">
        <v>28.958702087402301</v>
      </c>
      <c r="L32">
        <v>842.85925879379374</v>
      </c>
      <c r="M32">
        <v>1</v>
      </c>
      <c r="N32">
        <v>4386.8551559999996</v>
      </c>
      <c r="O32">
        <v>4386.8551559999996</v>
      </c>
      <c r="P32">
        <v>4386.8551559999996</v>
      </c>
      <c r="R32">
        <f t="shared" si="2"/>
        <v>1</v>
      </c>
      <c r="S32" s="4">
        <f t="shared" si="1"/>
        <v>1</v>
      </c>
    </row>
    <row r="33" spans="1:19" x14ac:dyDescent="0.3">
      <c r="A33" t="s">
        <v>854</v>
      </c>
      <c r="B33" t="s">
        <v>803</v>
      </c>
      <c r="C33" t="s">
        <v>837</v>
      </c>
      <c r="E33" t="s">
        <v>838</v>
      </c>
      <c r="F33">
        <v>6.4293199999999997</v>
      </c>
      <c r="G33" t="s">
        <v>805</v>
      </c>
      <c r="I33" t="b">
        <v>1</v>
      </c>
      <c r="J33">
        <v>65</v>
      </c>
      <c r="K33" s="3">
        <v>282.709790496854</v>
      </c>
      <c r="L33">
        <v>1348.9279776696651</v>
      </c>
      <c r="M33">
        <v>0.66</v>
      </c>
      <c r="N33">
        <v>5458.4926799999994</v>
      </c>
      <c r="O33">
        <v>5458.4926799999994</v>
      </c>
      <c r="P33">
        <v>5458.4926799999994</v>
      </c>
      <c r="R33">
        <f t="shared" si="2"/>
        <v>9.4999999999999911</v>
      </c>
      <c r="S33" s="4">
        <f t="shared" si="1"/>
        <v>0.66</v>
      </c>
    </row>
    <row r="34" spans="1:19" x14ac:dyDescent="0.3">
      <c r="A34" t="s">
        <v>855</v>
      </c>
      <c r="B34" t="s">
        <v>803</v>
      </c>
      <c r="C34" t="s">
        <v>804</v>
      </c>
      <c r="F34">
        <v>15.343206</v>
      </c>
      <c r="G34" t="s">
        <v>805</v>
      </c>
      <c r="I34" t="b">
        <v>1</v>
      </c>
      <c r="J34">
        <v>25</v>
      </c>
      <c r="K34" s="3">
        <v>28.278318405151399</v>
      </c>
      <c r="L34">
        <v>1863.1076800897886</v>
      </c>
      <c r="M34">
        <v>1</v>
      </c>
      <c r="N34">
        <v>9758.2790160000004</v>
      </c>
      <c r="O34">
        <v>9758.2790160000004</v>
      </c>
      <c r="P34">
        <v>9758.2790160000004</v>
      </c>
      <c r="R34">
        <f t="shared" si="2"/>
        <v>1</v>
      </c>
      <c r="S34" s="4">
        <f t="shared" si="1"/>
        <v>1</v>
      </c>
    </row>
    <row r="35" spans="1:19" x14ac:dyDescent="0.3">
      <c r="A35" t="s">
        <v>856</v>
      </c>
      <c r="B35" t="s">
        <v>803</v>
      </c>
      <c r="C35" t="s">
        <v>824</v>
      </c>
      <c r="E35" t="s">
        <v>857</v>
      </c>
      <c r="F35">
        <v>40.138157</v>
      </c>
      <c r="G35" t="s">
        <v>805</v>
      </c>
      <c r="I35" t="b">
        <v>1</v>
      </c>
      <c r="J35">
        <v>32</v>
      </c>
      <c r="K35" s="3">
        <v>69.099991321563706</v>
      </c>
      <c r="L35">
        <v>6206.5135980445166</v>
      </c>
      <c r="M35">
        <v>0.75</v>
      </c>
      <c r="N35">
        <v>26852.427033</v>
      </c>
      <c r="O35">
        <v>26852.427033</v>
      </c>
      <c r="P35">
        <v>26852.427033</v>
      </c>
      <c r="R35">
        <f t="shared" si="2"/>
        <v>2.9230769230769229</v>
      </c>
      <c r="S35" s="4">
        <f t="shared" si="1"/>
        <v>0.75</v>
      </c>
    </row>
    <row r="36" spans="1:19" x14ac:dyDescent="0.3">
      <c r="A36" t="s">
        <v>858</v>
      </c>
      <c r="B36" t="s">
        <v>803</v>
      </c>
      <c r="C36" t="s">
        <v>859</v>
      </c>
      <c r="F36">
        <v>4.1813064000000004</v>
      </c>
      <c r="G36" t="s">
        <v>805</v>
      </c>
      <c r="I36" t="b">
        <v>1</v>
      </c>
      <c r="J36">
        <v>25</v>
      </c>
      <c r="K36" s="3">
        <v>36.713287353515597</v>
      </c>
      <c r="L36">
        <v>547.52630204325453</v>
      </c>
      <c r="M36">
        <v>1</v>
      </c>
      <c r="N36">
        <v>2659.3108704000001</v>
      </c>
      <c r="O36">
        <v>2659.3108704000001</v>
      </c>
      <c r="P36">
        <v>2659.3108704000001</v>
      </c>
      <c r="R36">
        <f t="shared" si="2"/>
        <v>1</v>
      </c>
      <c r="S36" s="4">
        <f t="shared" si="1"/>
        <v>1</v>
      </c>
    </row>
    <row r="37" spans="1:19" x14ac:dyDescent="0.3">
      <c r="A37" t="s">
        <v>860</v>
      </c>
      <c r="B37" t="s">
        <v>803</v>
      </c>
      <c r="C37" t="s">
        <v>804</v>
      </c>
      <c r="F37">
        <v>2.3640914</v>
      </c>
      <c r="G37" t="s">
        <v>805</v>
      </c>
      <c r="I37" t="b">
        <v>1</v>
      </c>
      <c r="J37">
        <v>25</v>
      </c>
      <c r="K37" s="3">
        <v>33.851715087890597</v>
      </c>
      <c r="L37">
        <v>301.93570971652895</v>
      </c>
      <c r="M37">
        <v>1</v>
      </c>
      <c r="N37">
        <v>1503.5621303999999</v>
      </c>
      <c r="O37">
        <v>1503.5621303999999</v>
      </c>
      <c r="P37">
        <v>1503.5621303999999</v>
      </c>
      <c r="R37">
        <f t="shared" si="2"/>
        <v>1</v>
      </c>
      <c r="S37" s="4">
        <f t="shared" si="1"/>
        <v>1</v>
      </c>
    </row>
    <row r="38" spans="1:19" x14ac:dyDescent="0.3">
      <c r="A38" t="s">
        <v>861</v>
      </c>
      <c r="B38" t="s">
        <v>803</v>
      </c>
      <c r="C38" t="s">
        <v>804</v>
      </c>
      <c r="F38">
        <v>3.6717610000000001</v>
      </c>
      <c r="G38" t="s">
        <v>805</v>
      </c>
      <c r="I38" t="b">
        <v>1</v>
      </c>
      <c r="J38">
        <v>25</v>
      </c>
      <c r="K38" s="3">
        <v>29.6256313323975</v>
      </c>
      <c r="L38">
        <v>451.43951103359171</v>
      </c>
      <c r="M38">
        <v>1</v>
      </c>
      <c r="N38">
        <v>2335.2399960000002</v>
      </c>
      <c r="O38">
        <v>2335.2399960000002</v>
      </c>
      <c r="P38">
        <v>2335.2399960000002</v>
      </c>
      <c r="R38">
        <f t="shared" si="2"/>
        <v>1</v>
      </c>
      <c r="S38" s="4">
        <f t="shared" si="1"/>
        <v>1</v>
      </c>
    </row>
    <row r="39" spans="1:19" x14ac:dyDescent="0.3">
      <c r="A39" t="s">
        <v>862</v>
      </c>
      <c r="B39" t="s">
        <v>803</v>
      </c>
      <c r="C39" t="s">
        <v>859</v>
      </c>
      <c r="E39" t="s">
        <v>863</v>
      </c>
      <c r="F39">
        <v>18.694362999999999</v>
      </c>
      <c r="G39" t="s">
        <v>805</v>
      </c>
      <c r="I39" t="b">
        <v>1</v>
      </c>
      <c r="J39">
        <v>32</v>
      </c>
      <c r="K39" s="3">
        <v>49.267294292454601</v>
      </c>
      <c r="L39">
        <v>2661.9039380464569</v>
      </c>
      <c r="M39">
        <v>0.81</v>
      </c>
      <c r="N39">
        <v>12506.528847</v>
      </c>
      <c r="O39">
        <v>12506.528847</v>
      </c>
      <c r="P39">
        <v>12506.528847</v>
      </c>
      <c r="R39">
        <f t="shared" si="2"/>
        <v>1.9999999999999993</v>
      </c>
      <c r="S39" s="4">
        <f t="shared" si="1"/>
        <v>0.81</v>
      </c>
    </row>
    <row r="40" spans="1:19" x14ac:dyDescent="0.3">
      <c r="A40" t="s">
        <v>864</v>
      </c>
      <c r="B40" t="s">
        <v>803</v>
      </c>
      <c r="C40" t="s">
        <v>804</v>
      </c>
      <c r="F40">
        <v>3.2883048000000001</v>
      </c>
      <c r="G40" t="s">
        <v>805</v>
      </c>
      <c r="I40" t="b">
        <v>1</v>
      </c>
      <c r="J40">
        <v>32</v>
      </c>
      <c r="K40" s="3">
        <v>52.736690521240199</v>
      </c>
      <c r="L40">
        <v>475.26384009961913</v>
      </c>
      <c r="M40">
        <v>1</v>
      </c>
      <c r="N40">
        <v>2199.8759112000002</v>
      </c>
      <c r="O40">
        <v>2199.8759112000002</v>
      </c>
      <c r="P40">
        <v>2199.8759112000002</v>
      </c>
      <c r="R40">
        <f t="shared" si="2"/>
        <v>1</v>
      </c>
      <c r="S40" s="4">
        <f t="shared" si="1"/>
        <v>1</v>
      </c>
    </row>
    <row r="41" spans="1:19" x14ac:dyDescent="0.3">
      <c r="A41" t="s">
        <v>865</v>
      </c>
      <c r="B41" t="s">
        <v>803</v>
      </c>
      <c r="C41" t="s">
        <v>824</v>
      </c>
      <c r="F41">
        <v>14.934820999999999</v>
      </c>
      <c r="G41" t="s">
        <v>805</v>
      </c>
      <c r="I41" t="b">
        <v>1</v>
      </c>
      <c r="J41">
        <v>65</v>
      </c>
      <c r="K41" s="3">
        <v>326.11865844728902</v>
      </c>
      <c r="L41">
        <v>3201.9395220856723</v>
      </c>
      <c r="M41">
        <v>0.72</v>
      </c>
      <c r="N41">
        <v>12679.663028999999</v>
      </c>
      <c r="O41">
        <v>12679.663028999999</v>
      </c>
      <c r="P41">
        <v>12679.663028999999</v>
      </c>
      <c r="R41">
        <f t="shared" si="2"/>
        <v>3.8000000000000007</v>
      </c>
      <c r="S41" s="4">
        <f t="shared" si="1"/>
        <v>0.72</v>
      </c>
    </row>
    <row r="42" spans="1:19" x14ac:dyDescent="0.3">
      <c r="A42" t="s">
        <v>866</v>
      </c>
      <c r="B42" t="s">
        <v>803</v>
      </c>
      <c r="C42" t="s">
        <v>804</v>
      </c>
      <c r="F42">
        <v>13.841374999999999</v>
      </c>
      <c r="G42" t="s">
        <v>805</v>
      </c>
      <c r="I42" t="b">
        <v>1</v>
      </c>
      <c r="J42">
        <v>25</v>
      </c>
      <c r="K42" s="3">
        <v>29.133224487304702</v>
      </c>
      <c r="L42">
        <v>1694.0936466009296</v>
      </c>
      <c r="M42">
        <v>1</v>
      </c>
      <c r="N42">
        <v>8803.1144999999997</v>
      </c>
      <c r="O42">
        <v>8803.1144999999997</v>
      </c>
      <c r="P42">
        <v>8803.1144999999997</v>
      </c>
      <c r="R42">
        <f t="shared" si="2"/>
        <v>1</v>
      </c>
      <c r="S42" s="4">
        <f t="shared" si="1"/>
        <v>1</v>
      </c>
    </row>
    <row r="43" spans="1:19" x14ac:dyDescent="0.3">
      <c r="A43" t="s">
        <v>867</v>
      </c>
      <c r="B43" t="s">
        <v>803</v>
      </c>
      <c r="C43" t="s">
        <v>804</v>
      </c>
      <c r="F43">
        <v>6.1621784999999996</v>
      </c>
      <c r="G43" t="s">
        <v>805</v>
      </c>
      <c r="I43" t="b">
        <v>1</v>
      </c>
      <c r="J43">
        <v>25</v>
      </c>
      <c r="K43" s="3">
        <v>29.063116073608398</v>
      </c>
      <c r="L43">
        <v>753.72282973614278</v>
      </c>
      <c r="M43">
        <v>1</v>
      </c>
      <c r="N43">
        <v>3919.1455259999998</v>
      </c>
      <c r="O43">
        <v>3919.1455259999998</v>
      </c>
      <c r="P43">
        <v>3919.1455259999998</v>
      </c>
      <c r="R43">
        <f t="shared" si="2"/>
        <v>1</v>
      </c>
      <c r="S43" s="4">
        <f t="shared" si="1"/>
        <v>1</v>
      </c>
    </row>
    <row r="44" spans="1:19" x14ac:dyDescent="0.3">
      <c r="A44" t="s">
        <v>868</v>
      </c>
      <c r="B44" t="s">
        <v>803</v>
      </c>
      <c r="C44" t="s">
        <v>807</v>
      </c>
      <c r="E44" t="s">
        <v>815</v>
      </c>
      <c r="F44">
        <v>13.479024000000001</v>
      </c>
      <c r="G44" t="s">
        <v>805</v>
      </c>
      <c r="I44" t="b">
        <v>1</v>
      </c>
      <c r="J44">
        <v>200</v>
      </c>
      <c r="K44" s="3">
        <v>4479.7542070007303</v>
      </c>
      <c r="L44">
        <v>4298.1813370965256</v>
      </c>
      <c r="M44">
        <v>0.62</v>
      </c>
      <c r="N44">
        <v>24814.883184000002</v>
      </c>
      <c r="O44">
        <v>24814.883184000002</v>
      </c>
      <c r="P44">
        <v>24814.883184000002</v>
      </c>
      <c r="R44">
        <f t="shared" si="2"/>
        <v>77</v>
      </c>
      <c r="S44" s="4">
        <f t="shared" si="1"/>
        <v>0.6249350649350649</v>
      </c>
    </row>
    <row r="45" spans="1:19" x14ac:dyDescent="0.3">
      <c r="A45" t="s">
        <v>869</v>
      </c>
      <c r="B45" t="s">
        <v>803</v>
      </c>
      <c r="C45" t="s">
        <v>824</v>
      </c>
      <c r="F45">
        <v>42.300896000000002</v>
      </c>
      <c r="G45" t="s">
        <v>805</v>
      </c>
      <c r="R45">
        <f t="shared" si="2"/>
        <v>-0.61290322580645162</v>
      </c>
      <c r="S45" s="4">
        <f t="shared" si="1"/>
        <v>0</v>
      </c>
    </row>
    <row r="46" spans="1:19" x14ac:dyDescent="0.3">
      <c r="A46" t="s">
        <v>870</v>
      </c>
      <c r="B46" t="s">
        <v>803</v>
      </c>
      <c r="C46" t="s">
        <v>804</v>
      </c>
      <c r="F46">
        <v>8.4991020000000006</v>
      </c>
      <c r="G46" t="s">
        <v>805</v>
      </c>
      <c r="I46" t="b">
        <v>1</v>
      </c>
      <c r="J46">
        <v>25</v>
      </c>
      <c r="K46" s="3">
        <v>26.1196613311768</v>
      </c>
      <c r="L46">
        <v>1011.3350944124638</v>
      </c>
      <c r="M46">
        <v>1</v>
      </c>
      <c r="N46">
        <v>5405.4288720000004</v>
      </c>
      <c r="O46">
        <v>5405.4288720000004</v>
      </c>
      <c r="P46">
        <v>5405.4288720000004</v>
      </c>
      <c r="R46">
        <f t="shared" si="2"/>
        <v>1</v>
      </c>
      <c r="S46" s="4">
        <f t="shared" si="1"/>
        <v>1</v>
      </c>
    </row>
    <row r="47" spans="1:19" x14ac:dyDescent="0.3">
      <c r="A47" t="s">
        <v>871</v>
      </c>
      <c r="B47" t="s">
        <v>803</v>
      </c>
      <c r="C47" t="s">
        <v>824</v>
      </c>
      <c r="F47">
        <v>18.689973999999999</v>
      </c>
      <c r="G47" t="s">
        <v>805</v>
      </c>
      <c r="I47" t="b">
        <v>1</v>
      </c>
      <c r="J47">
        <v>25</v>
      </c>
      <c r="K47" s="3">
        <v>30.752931594848601</v>
      </c>
      <c r="L47">
        <v>2321.6873959404693</v>
      </c>
      <c r="M47">
        <v>1</v>
      </c>
      <c r="N47">
        <v>11886.823463999999</v>
      </c>
      <c r="O47">
        <v>11886.823463999999</v>
      </c>
      <c r="P47">
        <v>11886.823463999999</v>
      </c>
      <c r="R47">
        <f t="shared" si="2"/>
        <v>1</v>
      </c>
      <c r="S47" s="4">
        <f t="shared" si="1"/>
        <v>1</v>
      </c>
    </row>
    <row r="48" spans="1:19" x14ac:dyDescent="0.3">
      <c r="A48" t="s">
        <v>872</v>
      </c>
      <c r="B48" t="s">
        <v>803</v>
      </c>
      <c r="C48" t="s">
        <v>804</v>
      </c>
      <c r="F48">
        <v>4.4950375999999999</v>
      </c>
      <c r="G48" t="s">
        <v>805</v>
      </c>
      <c r="I48" t="b">
        <v>1</v>
      </c>
      <c r="J48">
        <v>25</v>
      </c>
      <c r="K48" s="3">
        <v>29.239784240722699</v>
      </c>
      <c r="L48">
        <v>550.70361892029973</v>
      </c>
      <c r="M48">
        <v>1</v>
      </c>
      <c r="N48">
        <v>2858.8439135999997</v>
      </c>
      <c r="O48">
        <v>2858.8439135999997</v>
      </c>
      <c r="P48">
        <v>2858.8439135999997</v>
      </c>
      <c r="R48">
        <f t="shared" si="2"/>
        <v>1</v>
      </c>
      <c r="S48" s="4">
        <f t="shared" si="1"/>
        <v>1</v>
      </c>
    </row>
    <row r="49" spans="1:19" x14ac:dyDescent="0.3">
      <c r="A49" t="s">
        <v>873</v>
      </c>
      <c r="B49" t="s">
        <v>803</v>
      </c>
      <c r="C49" t="s">
        <v>819</v>
      </c>
      <c r="E49" t="s">
        <v>874</v>
      </c>
      <c r="F49">
        <v>22.447626</v>
      </c>
      <c r="G49" t="s">
        <v>805</v>
      </c>
      <c r="I49" t="b">
        <v>1</v>
      </c>
      <c r="J49">
        <v>100</v>
      </c>
      <c r="K49" s="3">
        <v>944.52515441894502</v>
      </c>
      <c r="L49">
        <v>5772.223181331361</v>
      </c>
      <c r="M49">
        <v>0.63</v>
      </c>
      <c r="N49">
        <v>24108.750324000001</v>
      </c>
      <c r="O49">
        <v>24108.750324000001</v>
      </c>
      <c r="P49">
        <v>24108.750324000001</v>
      </c>
      <c r="R49">
        <f t="shared" si="2"/>
        <v>37.999999999999964</v>
      </c>
      <c r="S49" s="4">
        <f t="shared" si="1"/>
        <v>0.63</v>
      </c>
    </row>
    <row r="50" spans="1:19" x14ac:dyDescent="0.3">
      <c r="A50" t="s">
        <v>875</v>
      </c>
      <c r="B50" t="s">
        <v>803</v>
      </c>
      <c r="C50" t="s">
        <v>807</v>
      </c>
      <c r="E50" t="s">
        <v>876</v>
      </c>
      <c r="F50">
        <v>3.1412756000000002</v>
      </c>
      <c r="G50" t="s">
        <v>805</v>
      </c>
      <c r="I50" t="b">
        <v>1</v>
      </c>
      <c r="J50">
        <v>50</v>
      </c>
      <c r="K50" s="3">
        <v>233.200165557861</v>
      </c>
      <c r="L50">
        <v>634.82720095762886</v>
      </c>
      <c r="M50">
        <v>0.65</v>
      </c>
      <c r="N50">
        <v>2396.7932828000003</v>
      </c>
      <c r="O50">
        <v>2396.7932828000003</v>
      </c>
      <c r="P50">
        <v>2396.7932828000003</v>
      </c>
      <c r="R50">
        <f t="shared" si="2"/>
        <v>12.666666666666655</v>
      </c>
      <c r="S50" s="4">
        <f t="shared" si="1"/>
        <v>0.65</v>
      </c>
    </row>
    <row r="51" spans="1:19" x14ac:dyDescent="0.3">
      <c r="A51" t="s">
        <v>877</v>
      </c>
      <c r="B51" t="s">
        <v>803</v>
      </c>
      <c r="C51" t="s">
        <v>804</v>
      </c>
      <c r="F51">
        <v>13.719237</v>
      </c>
      <c r="G51" t="s">
        <v>805</v>
      </c>
      <c r="I51" t="b">
        <v>1</v>
      </c>
      <c r="J51">
        <v>25</v>
      </c>
      <c r="K51" s="3">
        <v>29.193632125854499</v>
      </c>
      <c r="L51">
        <v>1680.0798513212178</v>
      </c>
      <c r="M51">
        <v>1</v>
      </c>
      <c r="N51">
        <v>8725.4347319999997</v>
      </c>
      <c r="O51">
        <v>8725.4347319999997</v>
      </c>
      <c r="P51">
        <v>8725.4347319999997</v>
      </c>
      <c r="R51">
        <f t="shared" si="2"/>
        <v>1</v>
      </c>
      <c r="S51" s="4">
        <f t="shared" si="1"/>
        <v>1</v>
      </c>
    </row>
    <row r="52" spans="1:19" x14ac:dyDescent="0.3">
      <c r="A52" t="s">
        <v>878</v>
      </c>
      <c r="B52" t="s">
        <v>803</v>
      </c>
      <c r="C52" t="s">
        <v>804</v>
      </c>
      <c r="F52">
        <v>7.7592220000000003</v>
      </c>
      <c r="G52" t="s">
        <v>805</v>
      </c>
      <c r="I52" t="b">
        <v>1</v>
      </c>
      <c r="J52">
        <v>100</v>
      </c>
      <c r="K52" s="3">
        <v>1443.93188476562</v>
      </c>
      <c r="L52">
        <v>2129.8988081253083</v>
      </c>
      <c r="M52">
        <v>1</v>
      </c>
      <c r="N52">
        <v>8333.4044279999998</v>
      </c>
      <c r="O52">
        <v>8333.4044279999998</v>
      </c>
      <c r="P52">
        <v>8333.4044279999998</v>
      </c>
      <c r="R52">
        <f t="shared" si="2"/>
        <v>1</v>
      </c>
      <c r="S52" s="4">
        <f t="shared" si="1"/>
        <v>1</v>
      </c>
    </row>
    <row r="53" spans="1:19" x14ac:dyDescent="0.3">
      <c r="A53" t="s">
        <v>879</v>
      </c>
      <c r="B53" t="s">
        <v>803</v>
      </c>
      <c r="C53" t="s">
        <v>804</v>
      </c>
      <c r="F53">
        <v>13.649566</v>
      </c>
      <c r="G53" t="s">
        <v>805</v>
      </c>
      <c r="I53" t="b">
        <v>1</v>
      </c>
      <c r="J53">
        <v>32</v>
      </c>
      <c r="K53" s="3">
        <v>60.185855865478501</v>
      </c>
      <c r="L53">
        <v>2035.5348624589644</v>
      </c>
      <c r="M53">
        <v>1</v>
      </c>
      <c r="N53">
        <v>9131.5596540000006</v>
      </c>
      <c r="O53">
        <v>9131.5596540000006</v>
      </c>
      <c r="P53">
        <v>9131.5596540000006</v>
      </c>
      <c r="R53">
        <f t="shared" si="2"/>
        <v>1</v>
      </c>
      <c r="S53" s="4">
        <f t="shared" si="1"/>
        <v>1</v>
      </c>
    </row>
    <row r="54" spans="1:19" x14ac:dyDescent="0.3">
      <c r="A54" t="s">
        <v>880</v>
      </c>
      <c r="B54" t="s">
        <v>803</v>
      </c>
      <c r="C54" t="s">
        <v>859</v>
      </c>
      <c r="F54">
        <v>19.74615</v>
      </c>
      <c r="G54" t="s">
        <v>805</v>
      </c>
      <c r="I54" t="b">
        <v>1</v>
      </c>
      <c r="J54">
        <v>50</v>
      </c>
      <c r="K54" s="3">
        <v>222.16740921020499</v>
      </c>
      <c r="L54">
        <v>3948.1283996541511</v>
      </c>
      <c r="M54">
        <v>0.66</v>
      </c>
      <c r="N54">
        <v>15066.312449999999</v>
      </c>
      <c r="O54">
        <v>15066.312449999999</v>
      </c>
      <c r="P54">
        <v>15066.312449999999</v>
      </c>
      <c r="R54">
        <f t="shared" si="2"/>
        <v>9.4999999999999911</v>
      </c>
      <c r="S54" s="4">
        <f t="shared" si="1"/>
        <v>0.66</v>
      </c>
    </row>
    <row r="55" spans="1:19" x14ac:dyDescent="0.3">
      <c r="A55" t="s">
        <v>881</v>
      </c>
      <c r="B55" t="s">
        <v>803</v>
      </c>
      <c r="C55" t="s">
        <v>804</v>
      </c>
      <c r="F55">
        <v>6.3273697000000002</v>
      </c>
      <c r="G55" t="s">
        <v>805</v>
      </c>
      <c r="I55" t="b">
        <v>1</v>
      </c>
      <c r="J55">
        <v>25</v>
      </c>
      <c r="K55" s="3">
        <v>29.471878051757798</v>
      </c>
      <c r="L55">
        <v>776.84637075112551</v>
      </c>
      <c r="M55">
        <v>1</v>
      </c>
      <c r="N55">
        <v>4024.2071292000001</v>
      </c>
      <c r="O55">
        <v>4024.2071292000001</v>
      </c>
      <c r="P55">
        <v>4024.2071292000001</v>
      </c>
      <c r="R55">
        <f t="shared" si="2"/>
        <v>1</v>
      </c>
      <c r="S55" s="4">
        <f t="shared" si="1"/>
        <v>1</v>
      </c>
    </row>
    <row r="56" spans="1:19" x14ac:dyDescent="0.3">
      <c r="A56" t="s">
        <v>882</v>
      </c>
      <c r="B56" t="s">
        <v>803</v>
      </c>
      <c r="C56" t="s">
        <v>807</v>
      </c>
      <c r="E56" t="s">
        <v>844</v>
      </c>
      <c r="F56">
        <v>73.355980000000002</v>
      </c>
      <c r="G56" t="s">
        <v>805</v>
      </c>
      <c r="R56">
        <f t="shared" si="2"/>
        <v>-0.61290322580645162</v>
      </c>
      <c r="S56" s="4">
        <f t="shared" si="1"/>
        <v>0</v>
      </c>
    </row>
    <row r="57" spans="1:19" x14ac:dyDescent="0.3">
      <c r="A57" t="s">
        <v>883</v>
      </c>
      <c r="B57" t="s">
        <v>803</v>
      </c>
      <c r="C57" t="s">
        <v>804</v>
      </c>
      <c r="F57">
        <v>9.9797440000000002</v>
      </c>
      <c r="G57" t="s">
        <v>805</v>
      </c>
      <c r="I57" t="b">
        <v>1</v>
      </c>
      <c r="J57">
        <v>25</v>
      </c>
      <c r="K57" s="3">
        <v>39.505336761474602</v>
      </c>
      <c r="L57">
        <v>1338.2494252873801</v>
      </c>
      <c r="M57">
        <v>1</v>
      </c>
      <c r="N57">
        <v>6347.1171839999997</v>
      </c>
      <c r="O57">
        <v>6347.1171839999997</v>
      </c>
      <c r="P57">
        <v>6347.1171839999997</v>
      </c>
      <c r="R57">
        <f t="shared" si="2"/>
        <v>1</v>
      </c>
      <c r="S57" s="4">
        <f t="shared" si="1"/>
        <v>1</v>
      </c>
    </row>
    <row r="58" spans="1:19" x14ac:dyDescent="0.3">
      <c r="A58" t="s">
        <v>884</v>
      </c>
      <c r="B58" t="s">
        <v>803</v>
      </c>
      <c r="C58" t="s">
        <v>807</v>
      </c>
      <c r="E58" t="s">
        <v>885</v>
      </c>
      <c r="F58">
        <v>4.393103</v>
      </c>
      <c r="G58" t="s">
        <v>805</v>
      </c>
      <c r="I58" t="b">
        <v>1</v>
      </c>
      <c r="J58">
        <v>125</v>
      </c>
      <c r="K58" s="3">
        <v>2457.0857052230899</v>
      </c>
      <c r="L58">
        <v>1297.8875855545732</v>
      </c>
      <c r="M58">
        <v>0.62</v>
      </c>
      <c r="N58">
        <v>5495.7718530000002</v>
      </c>
      <c r="O58">
        <v>5495.7718530000002</v>
      </c>
      <c r="P58">
        <v>5495.7718530000002</v>
      </c>
      <c r="R58">
        <f t="shared" si="2"/>
        <v>77</v>
      </c>
      <c r="S58" s="4">
        <f t="shared" si="1"/>
        <v>0.6249350649350649</v>
      </c>
    </row>
    <row r="59" spans="1:19" x14ac:dyDescent="0.3">
      <c r="A59" t="s">
        <v>886</v>
      </c>
      <c r="B59" t="s">
        <v>803</v>
      </c>
      <c r="C59" t="s">
        <v>804</v>
      </c>
      <c r="F59">
        <v>8.6301220000000001</v>
      </c>
      <c r="G59" t="s">
        <v>805</v>
      </c>
      <c r="I59" t="b">
        <v>1</v>
      </c>
      <c r="J59">
        <v>25</v>
      </c>
      <c r="K59" s="3">
        <v>36.192031860351598</v>
      </c>
      <c r="L59">
        <v>1125.0061546059701</v>
      </c>
      <c r="M59">
        <v>1</v>
      </c>
      <c r="N59">
        <v>5488.7575919999999</v>
      </c>
      <c r="O59">
        <v>5488.7575919999999</v>
      </c>
      <c r="P59">
        <v>5488.7575919999999</v>
      </c>
      <c r="R59">
        <f t="shared" si="2"/>
        <v>1</v>
      </c>
      <c r="S59" s="4">
        <f t="shared" si="1"/>
        <v>1</v>
      </c>
    </row>
    <row r="60" spans="1:19" x14ac:dyDescent="0.3">
      <c r="A60" t="s">
        <v>887</v>
      </c>
      <c r="B60" t="s">
        <v>803</v>
      </c>
      <c r="C60" t="s">
        <v>807</v>
      </c>
      <c r="E60" t="s">
        <v>813</v>
      </c>
      <c r="F60">
        <v>28.885439999999999</v>
      </c>
      <c r="G60" t="s">
        <v>805</v>
      </c>
      <c r="I60" t="b">
        <v>1</v>
      </c>
      <c r="J60">
        <v>25</v>
      </c>
      <c r="K60" s="3">
        <v>31.805255889892599</v>
      </c>
      <c r="L60">
        <v>3622.4759909561003</v>
      </c>
      <c r="M60">
        <v>1</v>
      </c>
      <c r="N60">
        <v>18371.13984</v>
      </c>
      <c r="O60">
        <v>18371.13984</v>
      </c>
      <c r="P60">
        <v>18371.13984</v>
      </c>
      <c r="R60">
        <f t="shared" si="2"/>
        <v>1</v>
      </c>
      <c r="S60" s="4">
        <f t="shared" si="1"/>
        <v>1</v>
      </c>
    </row>
    <row r="61" spans="1:19" x14ac:dyDescent="0.3">
      <c r="A61" t="s">
        <v>888</v>
      </c>
      <c r="B61" t="s">
        <v>803</v>
      </c>
      <c r="C61" t="s">
        <v>804</v>
      </c>
      <c r="F61">
        <v>7.1382766000000002</v>
      </c>
      <c r="G61" t="s">
        <v>805</v>
      </c>
      <c r="I61" t="b">
        <v>1</v>
      </c>
      <c r="J61">
        <v>25</v>
      </c>
      <c r="K61" s="3">
        <v>29.618019104003899</v>
      </c>
      <c r="L61">
        <v>877.58298483698047</v>
      </c>
      <c r="M61">
        <v>1</v>
      </c>
      <c r="N61">
        <v>4539.9439176000005</v>
      </c>
      <c r="O61">
        <v>4539.9439176000005</v>
      </c>
      <c r="P61">
        <v>4539.9439176000005</v>
      </c>
      <c r="R61">
        <f t="shared" si="2"/>
        <v>1</v>
      </c>
      <c r="S61" s="4">
        <f t="shared" si="1"/>
        <v>1</v>
      </c>
    </row>
    <row r="62" spans="1:19" x14ac:dyDescent="0.3">
      <c r="A62" t="s">
        <v>889</v>
      </c>
      <c r="B62" t="s">
        <v>803</v>
      </c>
      <c r="C62" t="s">
        <v>807</v>
      </c>
      <c r="E62" t="s">
        <v>852</v>
      </c>
      <c r="F62">
        <v>16.584630000000001</v>
      </c>
      <c r="G62" t="s">
        <v>805</v>
      </c>
      <c r="I62" t="b">
        <v>1</v>
      </c>
      <c r="J62">
        <v>100</v>
      </c>
      <c r="K62" s="3">
        <v>1059.0726025772201</v>
      </c>
      <c r="L62">
        <v>4330.6280293604359</v>
      </c>
      <c r="M62">
        <v>0.63</v>
      </c>
      <c r="N62">
        <v>17811.892620000002</v>
      </c>
      <c r="O62">
        <v>17811.892620000002</v>
      </c>
      <c r="P62">
        <v>17811.892620000002</v>
      </c>
      <c r="R62">
        <f t="shared" si="2"/>
        <v>37.999999999999964</v>
      </c>
      <c r="S62" s="4">
        <f t="shared" si="1"/>
        <v>0.63</v>
      </c>
    </row>
    <row r="63" spans="1:19" x14ac:dyDescent="0.3">
      <c r="A63" t="s">
        <v>890</v>
      </c>
      <c r="B63" t="s">
        <v>803</v>
      </c>
      <c r="C63" t="s">
        <v>804</v>
      </c>
      <c r="F63">
        <v>5.0796884999999996</v>
      </c>
      <c r="G63" t="s">
        <v>805</v>
      </c>
      <c r="I63" t="b">
        <v>1</v>
      </c>
      <c r="J63">
        <v>25</v>
      </c>
      <c r="K63" s="3">
        <v>37.490383148193402</v>
      </c>
      <c r="L63">
        <v>669.62000646415709</v>
      </c>
      <c r="M63">
        <v>1</v>
      </c>
      <c r="N63">
        <v>3230.6818859999998</v>
      </c>
      <c r="O63">
        <v>3230.6818859999998</v>
      </c>
      <c r="P63">
        <v>3230.6818859999998</v>
      </c>
      <c r="R63">
        <f t="shared" si="2"/>
        <v>1</v>
      </c>
      <c r="S63" s="4">
        <f t="shared" si="1"/>
        <v>1</v>
      </c>
    </row>
    <row r="64" spans="1:19" x14ac:dyDescent="0.3">
      <c r="A64" t="s">
        <v>891</v>
      </c>
      <c r="B64" t="s">
        <v>803</v>
      </c>
      <c r="C64" t="s">
        <v>819</v>
      </c>
      <c r="E64" t="s">
        <v>820</v>
      </c>
      <c r="F64">
        <v>11.842381</v>
      </c>
      <c r="G64" t="s">
        <v>805</v>
      </c>
      <c r="I64" t="b">
        <v>1</v>
      </c>
      <c r="J64">
        <v>65</v>
      </c>
      <c r="K64" s="3">
        <v>377.16478050232399</v>
      </c>
      <c r="L64">
        <v>2602.7943921979058</v>
      </c>
      <c r="M64">
        <v>0.68</v>
      </c>
      <c r="N64">
        <v>10054.181468999999</v>
      </c>
      <c r="O64">
        <v>10054.181468999999</v>
      </c>
      <c r="P64">
        <v>10054.181468999999</v>
      </c>
      <c r="R64">
        <f t="shared" si="2"/>
        <v>6.3333333333333277</v>
      </c>
      <c r="S64" s="4">
        <f t="shared" si="1"/>
        <v>0.68</v>
      </c>
    </row>
    <row r="65" spans="1:19" x14ac:dyDescent="0.3">
      <c r="A65" t="s">
        <v>892</v>
      </c>
      <c r="B65" t="s">
        <v>803</v>
      </c>
      <c r="C65" t="s">
        <v>893</v>
      </c>
      <c r="E65" t="s">
        <v>894</v>
      </c>
      <c r="F65">
        <v>26.467186000000002</v>
      </c>
      <c r="G65" t="s">
        <v>805</v>
      </c>
      <c r="I65" t="b">
        <v>1</v>
      </c>
      <c r="J65">
        <v>32</v>
      </c>
      <c r="K65" s="3">
        <v>54.404094696044901</v>
      </c>
      <c r="L65">
        <v>3852.5757662039828</v>
      </c>
      <c r="M65">
        <v>1</v>
      </c>
      <c r="N65">
        <v>17706.547434</v>
      </c>
      <c r="O65">
        <v>17706.547434</v>
      </c>
      <c r="P65">
        <v>17706.547434</v>
      </c>
      <c r="R65">
        <f t="shared" si="2"/>
        <v>1</v>
      </c>
      <c r="S65" s="4">
        <f t="shared" si="1"/>
        <v>1</v>
      </c>
    </row>
    <row r="66" spans="1:19" x14ac:dyDescent="0.3">
      <c r="A66" t="s">
        <v>895</v>
      </c>
      <c r="B66" t="s">
        <v>803</v>
      </c>
      <c r="C66" t="s">
        <v>807</v>
      </c>
      <c r="E66" t="s">
        <v>876</v>
      </c>
      <c r="F66">
        <v>6.9044869999999996</v>
      </c>
      <c r="G66" t="s">
        <v>805</v>
      </c>
      <c r="I66" t="b">
        <v>1</v>
      </c>
      <c r="J66">
        <v>32</v>
      </c>
      <c r="K66" s="3">
        <v>66.096098899841294</v>
      </c>
      <c r="L66">
        <v>1054.8341815120698</v>
      </c>
      <c r="M66">
        <v>0.75</v>
      </c>
      <c r="N66">
        <v>4619.1018029999996</v>
      </c>
      <c r="O66">
        <v>4619.1018029999996</v>
      </c>
      <c r="P66">
        <v>4619.1018029999996</v>
      </c>
      <c r="R66">
        <f t="shared" si="2"/>
        <v>2.9230769230769229</v>
      </c>
      <c r="S66" s="4">
        <f t="shared" si="1"/>
        <v>0.75</v>
      </c>
    </row>
    <row r="67" spans="1:19" x14ac:dyDescent="0.3">
      <c r="A67" t="s">
        <v>896</v>
      </c>
      <c r="B67" t="s">
        <v>803</v>
      </c>
      <c r="C67" t="s">
        <v>807</v>
      </c>
      <c r="E67" t="s">
        <v>897</v>
      </c>
      <c r="F67">
        <v>1.812889</v>
      </c>
      <c r="G67" t="s">
        <v>805</v>
      </c>
      <c r="I67" t="b">
        <v>1</v>
      </c>
      <c r="J67">
        <v>65</v>
      </c>
      <c r="K67" s="3">
        <v>405.96757446289098</v>
      </c>
      <c r="L67">
        <v>403.96414336532916</v>
      </c>
      <c r="M67">
        <v>0.64</v>
      </c>
      <c r="N67">
        <v>1539.1427610000001</v>
      </c>
      <c r="O67">
        <v>1539.1427610000001</v>
      </c>
      <c r="P67">
        <v>1539.1427610000001</v>
      </c>
      <c r="R67">
        <f t="shared" si="2"/>
        <v>18.999999999999982</v>
      </c>
      <c r="S67" s="4">
        <f t="shared" si="1"/>
        <v>0.64</v>
      </c>
    </row>
    <row r="68" spans="1:19" x14ac:dyDescent="0.3">
      <c r="A68" t="s">
        <v>898</v>
      </c>
      <c r="B68" t="s">
        <v>803</v>
      </c>
      <c r="C68" t="s">
        <v>859</v>
      </c>
      <c r="F68">
        <v>59.980674999999998</v>
      </c>
      <c r="G68" t="s">
        <v>805</v>
      </c>
      <c r="I68" t="b">
        <v>1</v>
      </c>
      <c r="J68">
        <v>300</v>
      </c>
      <c r="K68" s="3">
        <v>17020.038290214499</v>
      </c>
      <c r="L68">
        <v>22358.065027996181</v>
      </c>
      <c r="M68">
        <v>0.62</v>
      </c>
      <c r="N68">
        <v>164107.1268</v>
      </c>
      <c r="O68">
        <v>164107.1268</v>
      </c>
      <c r="P68">
        <v>164107.1268</v>
      </c>
      <c r="R68">
        <f t="shared" si="2"/>
        <v>77</v>
      </c>
      <c r="S68" s="4">
        <f t="shared" ref="S68:S131" si="3">0.62+(1-0.62)/R68</f>
        <v>0.6249350649350649</v>
      </c>
    </row>
    <row r="69" spans="1:19" x14ac:dyDescent="0.3">
      <c r="A69" t="s">
        <v>899</v>
      </c>
      <c r="B69" t="s">
        <v>803</v>
      </c>
      <c r="C69" t="s">
        <v>847</v>
      </c>
      <c r="E69" t="s">
        <v>900</v>
      </c>
      <c r="F69">
        <v>49.305579999999999</v>
      </c>
      <c r="G69" t="s">
        <v>805</v>
      </c>
      <c r="I69" t="b">
        <v>1</v>
      </c>
      <c r="J69">
        <v>25</v>
      </c>
      <c r="K69" s="3">
        <v>33.756481170654297</v>
      </c>
      <c r="L69">
        <v>6291.8845022607247</v>
      </c>
      <c r="M69">
        <v>1</v>
      </c>
      <c r="N69">
        <v>31358.348879999998</v>
      </c>
      <c r="O69">
        <v>31358.348879999998</v>
      </c>
      <c r="P69">
        <v>31358.348879999998</v>
      </c>
      <c r="R69">
        <f t="shared" si="2"/>
        <v>1</v>
      </c>
      <c r="S69" s="4">
        <f t="shared" si="3"/>
        <v>1</v>
      </c>
    </row>
    <row r="70" spans="1:19" x14ac:dyDescent="0.3">
      <c r="A70" t="s">
        <v>901</v>
      </c>
      <c r="B70" t="s">
        <v>803</v>
      </c>
      <c r="C70" t="s">
        <v>807</v>
      </c>
      <c r="E70" t="s">
        <v>808</v>
      </c>
      <c r="F70">
        <v>20.136927</v>
      </c>
      <c r="G70" t="s">
        <v>805</v>
      </c>
      <c r="I70" t="b">
        <v>1</v>
      </c>
      <c r="J70">
        <v>40</v>
      </c>
      <c r="K70" s="3">
        <v>96.057527618424501</v>
      </c>
      <c r="L70">
        <v>3378.6134503955386</v>
      </c>
      <c r="M70">
        <v>0.72</v>
      </c>
      <c r="N70">
        <v>14277.081243000001</v>
      </c>
      <c r="O70">
        <v>14277.081243000001</v>
      </c>
      <c r="P70">
        <v>14277.081243000001</v>
      </c>
      <c r="R70">
        <f t="shared" si="2"/>
        <v>3.8000000000000007</v>
      </c>
      <c r="S70" s="4">
        <f t="shared" si="3"/>
        <v>0.72</v>
      </c>
    </row>
    <row r="71" spans="1:19" x14ac:dyDescent="0.3">
      <c r="A71" t="s">
        <v>902</v>
      </c>
      <c r="B71" t="s">
        <v>803</v>
      </c>
      <c r="C71" t="s">
        <v>807</v>
      </c>
      <c r="E71" t="s">
        <v>813</v>
      </c>
      <c r="F71">
        <v>0.11107553000000001</v>
      </c>
      <c r="G71" t="s">
        <v>805</v>
      </c>
      <c r="I71" t="b">
        <v>1</v>
      </c>
      <c r="J71">
        <v>20</v>
      </c>
      <c r="K71" s="3">
        <v>1</v>
      </c>
      <c r="L71">
        <v>13.004775017150143</v>
      </c>
      <c r="M71">
        <v>1</v>
      </c>
      <c r="N71">
        <v>68.311450950000008</v>
      </c>
      <c r="O71">
        <v>68.311450950000008</v>
      </c>
      <c r="P71">
        <v>68.311450950000008</v>
      </c>
      <c r="R71">
        <f t="shared" si="2"/>
        <v>1</v>
      </c>
      <c r="S71" s="4">
        <f t="shared" si="3"/>
        <v>1</v>
      </c>
    </row>
    <row r="72" spans="1:19" x14ac:dyDescent="0.3">
      <c r="A72" t="s">
        <v>903</v>
      </c>
      <c r="B72" t="s">
        <v>803</v>
      </c>
      <c r="C72" t="s">
        <v>807</v>
      </c>
      <c r="E72" t="s">
        <v>897</v>
      </c>
      <c r="F72">
        <v>7.4748583000000002</v>
      </c>
      <c r="G72" t="s">
        <v>805</v>
      </c>
      <c r="I72" t="b">
        <v>1</v>
      </c>
      <c r="J72">
        <v>65</v>
      </c>
      <c r="K72" s="3">
        <v>342.62727416992198</v>
      </c>
      <c r="L72">
        <v>1615.601638200882</v>
      </c>
      <c r="M72">
        <v>0.64</v>
      </c>
      <c r="N72">
        <v>6346.1546967000004</v>
      </c>
      <c r="O72">
        <v>6346.1546967000004</v>
      </c>
      <c r="P72">
        <v>6346.1546967000004</v>
      </c>
      <c r="R72">
        <f t="shared" si="2"/>
        <v>18.999999999999982</v>
      </c>
      <c r="S72" s="4">
        <f t="shared" si="3"/>
        <v>0.64</v>
      </c>
    </row>
    <row r="73" spans="1:19" x14ac:dyDescent="0.3">
      <c r="A73" t="s">
        <v>904</v>
      </c>
      <c r="B73" t="s">
        <v>803</v>
      </c>
      <c r="C73" t="s">
        <v>804</v>
      </c>
      <c r="F73">
        <v>3.2169669999999999</v>
      </c>
      <c r="G73" t="s">
        <v>805</v>
      </c>
      <c r="I73" t="b">
        <v>1</v>
      </c>
      <c r="J73">
        <v>25</v>
      </c>
      <c r="K73" s="3">
        <v>30.178665161132798</v>
      </c>
      <c r="L73">
        <v>397.53041699730363</v>
      </c>
      <c r="M73">
        <v>1</v>
      </c>
      <c r="N73">
        <v>2045.991012</v>
      </c>
      <c r="O73">
        <v>2045.991012</v>
      </c>
      <c r="P73">
        <v>2045.991012</v>
      </c>
      <c r="R73">
        <f t="shared" si="2"/>
        <v>1</v>
      </c>
      <c r="S73" s="4">
        <f t="shared" si="3"/>
        <v>1</v>
      </c>
    </row>
    <row r="74" spans="1:19" x14ac:dyDescent="0.3">
      <c r="A74" t="s">
        <v>905</v>
      </c>
      <c r="B74" t="s">
        <v>803</v>
      </c>
      <c r="C74" t="s">
        <v>804</v>
      </c>
      <c r="F74">
        <v>6.0743119999999999</v>
      </c>
      <c r="G74" t="s">
        <v>805</v>
      </c>
      <c r="I74" t="b">
        <v>1</v>
      </c>
      <c r="J74">
        <v>25</v>
      </c>
      <c r="K74" s="3">
        <v>31.034816741943398</v>
      </c>
      <c r="L74">
        <v>756.48913966009627</v>
      </c>
      <c r="M74">
        <v>1</v>
      </c>
      <c r="N74">
        <v>3863.262432</v>
      </c>
      <c r="O74">
        <v>3863.262432</v>
      </c>
      <c r="P74">
        <v>3863.262432</v>
      </c>
      <c r="R74">
        <f t="shared" si="2"/>
        <v>1</v>
      </c>
      <c r="S74" s="4">
        <f t="shared" si="3"/>
        <v>1</v>
      </c>
    </row>
    <row r="75" spans="1:19" x14ac:dyDescent="0.3">
      <c r="A75" t="s">
        <v>906</v>
      </c>
      <c r="B75" t="s">
        <v>803</v>
      </c>
      <c r="C75" t="s">
        <v>819</v>
      </c>
      <c r="E75" t="s">
        <v>820</v>
      </c>
      <c r="F75">
        <v>22.016473999999999</v>
      </c>
      <c r="G75" t="s">
        <v>805</v>
      </c>
      <c r="I75" t="b">
        <v>1</v>
      </c>
      <c r="J75">
        <v>65</v>
      </c>
      <c r="K75" s="3">
        <v>479.857849845896</v>
      </c>
      <c r="L75">
        <v>5077.752393595596</v>
      </c>
      <c r="M75">
        <v>0.66</v>
      </c>
      <c r="N75">
        <v>18691.986425999999</v>
      </c>
      <c r="O75">
        <v>18691.986425999999</v>
      </c>
      <c r="P75">
        <v>18691.986425999999</v>
      </c>
      <c r="R75">
        <f t="shared" si="2"/>
        <v>9.4999999999999911</v>
      </c>
      <c r="S75" s="4">
        <f t="shared" si="3"/>
        <v>0.66</v>
      </c>
    </row>
    <row r="76" spans="1:19" x14ac:dyDescent="0.3">
      <c r="A76" t="s">
        <v>907</v>
      </c>
      <c r="B76" t="s">
        <v>803</v>
      </c>
      <c r="C76" t="s">
        <v>908</v>
      </c>
      <c r="E76" t="s">
        <v>815</v>
      </c>
      <c r="F76">
        <v>13.765768</v>
      </c>
      <c r="G76" t="s">
        <v>805</v>
      </c>
      <c r="R76">
        <f t="shared" si="2"/>
        <v>-0.61290322580645162</v>
      </c>
      <c r="S76" s="4">
        <f t="shared" si="3"/>
        <v>0</v>
      </c>
    </row>
    <row r="77" spans="1:19" x14ac:dyDescent="0.3">
      <c r="A77" t="s">
        <v>909</v>
      </c>
      <c r="B77" t="s">
        <v>803</v>
      </c>
      <c r="C77" t="s">
        <v>807</v>
      </c>
      <c r="E77" t="s">
        <v>876</v>
      </c>
      <c r="F77">
        <v>5.6199260000000004</v>
      </c>
      <c r="G77" t="s">
        <v>805</v>
      </c>
      <c r="I77" t="b">
        <v>1</v>
      </c>
      <c r="J77">
        <v>65</v>
      </c>
      <c r="K77" s="3">
        <v>304.49363737106302</v>
      </c>
      <c r="L77">
        <v>1192.0420040607476</v>
      </c>
      <c r="M77">
        <v>0.65</v>
      </c>
      <c r="N77">
        <v>4771.3171740000007</v>
      </c>
      <c r="O77">
        <v>4771.3171740000007</v>
      </c>
      <c r="P77">
        <v>4771.3171740000007</v>
      </c>
      <c r="R77">
        <f t="shared" si="2"/>
        <v>12.666666666666655</v>
      </c>
      <c r="S77" s="4">
        <f t="shared" si="3"/>
        <v>0.65</v>
      </c>
    </row>
    <row r="78" spans="1:19" x14ac:dyDescent="0.3">
      <c r="A78" t="s">
        <v>910</v>
      </c>
      <c r="B78" t="s">
        <v>803</v>
      </c>
      <c r="C78" t="s">
        <v>804</v>
      </c>
      <c r="F78">
        <v>5.0565414000000004</v>
      </c>
      <c r="G78" t="s">
        <v>805</v>
      </c>
      <c r="I78" t="b">
        <v>1</v>
      </c>
      <c r="J78">
        <v>25</v>
      </c>
      <c r="K78" s="3">
        <v>29.612522125244102</v>
      </c>
      <c r="L78">
        <v>621.62214614662741</v>
      </c>
      <c r="M78">
        <v>1</v>
      </c>
      <c r="N78">
        <v>3215.9603304000002</v>
      </c>
      <c r="O78">
        <v>3215.9603304000002</v>
      </c>
      <c r="P78">
        <v>3215.9603304000002</v>
      </c>
      <c r="R78">
        <f t="shared" si="2"/>
        <v>1</v>
      </c>
      <c r="S78" s="4">
        <f t="shared" si="3"/>
        <v>1</v>
      </c>
    </row>
    <row r="79" spans="1:19" x14ac:dyDescent="0.3">
      <c r="A79" t="s">
        <v>911</v>
      </c>
      <c r="B79" t="s">
        <v>803</v>
      </c>
      <c r="C79" t="s">
        <v>804</v>
      </c>
      <c r="F79">
        <v>23.362971999999999</v>
      </c>
      <c r="G79" t="s">
        <v>805</v>
      </c>
      <c r="I79" t="b">
        <v>1</v>
      </c>
      <c r="J79">
        <v>25</v>
      </c>
      <c r="K79" s="3">
        <v>28.8192749023438</v>
      </c>
      <c r="L79">
        <v>2851.1987220796236</v>
      </c>
      <c r="M79">
        <v>1</v>
      </c>
      <c r="N79">
        <v>14858.850192</v>
      </c>
      <c r="O79">
        <v>14858.850192</v>
      </c>
      <c r="P79">
        <v>14858.850192</v>
      </c>
      <c r="R79">
        <f t="shared" si="2"/>
        <v>1</v>
      </c>
      <c r="S79" s="4">
        <f t="shared" si="3"/>
        <v>1</v>
      </c>
    </row>
    <row r="80" spans="1:19" x14ac:dyDescent="0.3">
      <c r="A80" t="s">
        <v>912</v>
      </c>
      <c r="B80" t="s">
        <v>803</v>
      </c>
      <c r="C80" t="s">
        <v>837</v>
      </c>
      <c r="E80" t="s">
        <v>815</v>
      </c>
      <c r="F80">
        <v>4.9411963999999999</v>
      </c>
      <c r="G80" t="s">
        <v>805</v>
      </c>
      <c r="I80" t="b">
        <v>1</v>
      </c>
      <c r="J80">
        <v>40</v>
      </c>
      <c r="K80" s="3">
        <v>84.435376739478698</v>
      </c>
      <c r="L80">
        <v>809.44734695261923</v>
      </c>
      <c r="M80">
        <v>0.72</v>
      </c>
      <c r="N80">
        <v>3503.3082476</v>
      </c>
      <c r="O80">
        <v>3503.3082476</v>
      </c>
      <c r="P80">
        <v>3503.3082476</v>
      </c>
      <c r="R80">
        <f t="shared" si="2"/>
        <v>3.8000000000000007</v>
      </c>
      <c r="S80" s="4">
        <f t="shared" si="3"/>
        <v>0.72</v>
      </c>
    </row>
    <row r="81" spans="1:19" x14ac:dyDescent="0.3">
      <c r="A81" t="s">
        <v>913</v>
      </c>
      <c r="B81" t="s">
        <v>803</v>
      </c>
      <c r="C81" t="s">
        <v>819</v>
      </c>
      <c r="E81" t="s">
        <v>820</v>
      </c>
      <c r="F81">
        <v>44.3277</v>
      </c>
      <c r="G81" t="s">
        <v>805</v>
      </c>
      <c r="I81" t="b">
        <v>1</v>
      </c>
      <c r="J81">
        <v>80</v>
      </c>
      <c r="K81" s="3">
        <v>654.77204523084197</v>
      </c>
      <c r="L81">
        <v>10737.584089664755</v>
      </c>
      <c r="M81">
        <v>0.65</v>
      </c>
      <c r="N81">
        <v>41756.693399999996</v>
      </c>
      <c r="O81">
        <v>41756.693399999996</v>
      </c>
      <c r="P81">
        <v>41756.693399999996</v>
      </c>
      <c r="R81">
        <f t="shared" si="2"/>
        <v>12.666666666666655</v>
      </c>
      <c r="S81" s="4">
        <f t="shared" si="3"/>
        <v>0.65</v>
      </c>
    </row>
    <row r="82" spans="1:19" x14ac:dyDescent="0.3">
      <c r="A82" t="s">
        <v>914</v>
      </c>
      <c r="B82" t="s">
        <v>803</v>
      </c>
      <c r="C82" t="s">
        <v>807</v>
      </c>
      <c r="E82" t="s">
        <v>822</v>
      </c>
      <c r="F82">
        <v>7.4240370000000002</v>
      </c>
      <c r="G82" t="s">
        <v>805</v>
      </c>
      <c r="I82" t="b">
        <v>1</v>
      </c>
      <c r="J82">
        <v>65</v>
      </c>
      <c r="K82" s="3">
        <v>396.91431598663303</v>
      </c>
      <c r="L82">
        <v>1647.1905315943163</v>
      </c>
      <c r="M82">
        <v>0.65</v>
      </c>
      <c r="N82">
        <v>6303.0074130000003</v>
      </c>
      <c r="O82">
        <v>6303.0074130000003</v>
      </c>
      <c r="P82">
        <v>6303.0074130000003</v>
      </c>
      <c r="R82">
        <f t="shared" si="2"/>
        <v>12.666666666666655</v>
      </c>
      <c r="S82" s="4">
        <f t="shared" si="3"/>
        <v>0.65</v>
      </c>
    </row>
    <row r="83" spans="1:19" x14ac:dyDescent="0.3">
      <c r="A83" t="s">
        <v>915</v>
      </c>
      <c r="B83" t="s">
        <v>803</v>
      </c>
      <c r="C83" t="s">
        <v>804</v>
      </c>
      <c r="F83">
        <v>7.9453120000000004</v>
      </c>
      <c r="G83" t="s">
        <v>805</v>
      </c>
      <c r="I83" t="b">
        <v>1</v>
      </c>
      <c r="J83">
        <v>20</v>
      </c>
      <c r="K83" s="3">
        <v>24.1395072937012</v>
      </c>
      <c r="L83">
        <v>930.2408460356952</v>
      </c>
      <c r="M83">
        <v>1</v>
      </c>
      <c r="N83">
        <v>4886.3668800000005</v>
      </c>
      <c r="O83">
        <v>4886.3668800000005</v>
      </c>
      <c r="P83">
        <v>4886.3668800000005</v>
      </c>
      <c r="R83">
        <f t="shared" si="2"/>
        <v>1</v>
      </c>
      <c r="S83" s="4">
        <f t="shared" si="3"/>
        <v>1</v>
      </c>
    </row>
    <row r="84" spans="1:19" x14ac:dyDescent="0.3">
      <c r="A84" t="s">
        <v>916</v>
      </c>
      <c r="B84" t="s">
        <v>803</v>
      </c>
      <c r="C84" t="s">
        <v>804</v>
      </c>
      <c r="F84">
        <v>8.1627580000000002</v>
      </c>
      <c r="G84" t="s">
        <v>805</v>
      </c>
      <c r="I84" t="b">
        <v>1</v>
      </c>
      <c r="J84">
        <v>50</v>
      </c>
      <c r="K84" s="3">
        <v>160.63005065918</v>
      </c>
      <c r="L84">
        <v>1534.3010357879659</v>
      </c>
      <c r="M84">
        <v>1</v>
      </c>
      <c r="N84">
        <v>6228.184354</v>
      </c>
      <c r="O84">
        <v>6228.184354</v>
      </c>
      <c r="P84">
        <v>6228.184354</v>
      </c>
      <c r="R84">
        <f t="shared" ref="R84:R147" si="4">IF(M84=0.62,77,(1-0.62)/(M84-0.62))</f>
        <v>1</v>
      </c>
      <c r="S84" s="4">
        <f t="shared" si="3"/>
        <v>1</v>
      </c>
    </row>
    <row r="85" spans="1:19" x14ac:dyDescent="0.3">
      <c r="A85" t="s">
        <v>917</v>
      </c>
      <c r="B85" t="s">
        <v>803</v>
      </c>
      <c r="C85" t="s">
        <v>807</v>
      </c>
      <c r="E85" t="s">
        <v>885</v>
      </c>
      <c r="F85">
        <v>3.7777799999999999</v>
      </c>
      <c r="G85" t="s">
        <v>805</v>
      </c>
      <c r="I85" t="b">
        <v>1</v>
      </c>
      <c r="J85">
        <v>125</v>
      </c>
      <c r="K85" s="3">
        <v>1816.8213305854599</v>
      </c>
      <c r="L85">
        <v>1067.5745461384363</v>
      </c>
      <c r="M85">
        <v>0.63</v>
      </c>
      <c r="N85">
        <v>4726.0027799999998</v>
      </c>
      <c r="O85">
        <v>4726.0027799999998</v>
      </c>
      <c r="P85">
        <v>4726.0027799999998</v>
      </c>
      <c r="R85">
        <f t="shared" si="4"/>
        <v>37.999999999999964</v>
      </c>
      <c r="S85" s="4">
        <f t="shared" si="3"/>
        <v>0.63</v>
      </c>
    </row>
    <row r="86" spans="1:19" x14ac:dyDescent="0.3">
      <c r="A86" t="s">
        <v>918</v>
      </c>
      <c r="B86" t="s">
        <v>803</v>
      </c>
      <c r="C86" t="s">
        <v>919</v>
      </c>
      <c r="F86">
        <v>18.208335999999999</v>
      </c>
      <c r="G86" t="s">
        <v>805</v>
      </c>
      <c r="I86" t="b">
        <v>1</v>
      </c>
      <c r="J86">
        <v>40</v>
      </c>
      <c r="K86" s="3">
        <v>115.06980133056599</v>
      </c>
      <c r="L86">
        <v>3173.1608842334849</v>
      </c>
      <c r="M86">
        <v>1</v>
      </c>
      <c r="N86">
        <v>12909.710223999999</v>
      </c>
      <c r="O86">
        <v>12909.710223999999</v>
      </c>
      <c r="P86">
        <v>12909.710223999999</v>
      </c>
      <c r="R86">
        <f t="shared" si="4"/>
        <v>1</v>
      </c>
      <c r="S86" s="4">
        <f t="shared" si="3"/>
        <v>1</v>
      </c>
    </row>
    <row r="87" spans="1:19" x14ac:dyDescent="0.3">
      <c r="A87" t="s">
        <v>920</v>
      </c>
      <c r="B87" t="s">
        <v>803</v>
      </c>
      <c r="C87" t="s">
        <v>804</v>
      </c>
      <c r="F87">
        <v>25.866555999999999</v>
      </c>
      <c r="G87" t="s">
        <v>805</v>
      </c>
      <c r="I87" t="b">
        <v>1</v>
      </c>
      <c r="J87">
        <v>25</v>
      </c>
      <c r="K87" s="3">
        <v>27.884740829467798</v>
      </c>
      <c r="L87">
        <v>3129.4589324889703</v>
      </c>
      <c r="M87">
        <v>1</v>
      </c>
      <c r="N87">
        <v>16451.129615999998</v>
      </c>
      <c r="O87">
        <v>16451.129615999998</v>
      </c>
      <c r="P87">
        <v>16451.129615999998</v>
      </c>
      <c r="R87">
        <f t="shared" si="4"/>
        <v>1</v>
      </c>
      <c r="S87" s="4">
        <f t="shared" si="3"/>
        <v>1</v>
      </c>
    </row>
    <row r="88" spans="1:19" x14ac:dyDescent="0.3">
      <c r="A88" t="s">
        <v>921</v>
      </c>
      <c r="B88" t="s">
        <v>803</v>
      </c>
      <c r="C88" t="s">
        <v>804</v>
      </c>
      <c r="F88">
        <v>18.762709000000001</v>
      </c>
      <c r="G88" t="s">
        <v>805</v>
      </c>
      <c r="I88" t="b">
        <v>1</v>
      </c>
      <c r="J88">
        <v>32</v>
      </c>
      <c r="K88" s="3">
        <v>46.4688849449158</v>
      </c>
      <c r="L88">
        <v>2639.2363898957174</v>
      </c>
      <c r="M88">
        <v>0.81</v>
      </c>
      <c r="N88">
        <v>12552.252321</v>
      </c>
      <c r="O88">
        <v>12552.252321</v>
      </c>
      <c r="P88">
        <v>12552.252321</v>
      </c>
      <c r="R88">
        <f t="shared" si="4"/>
        <v>1.9999999999999993</v>
      </c>
      <c r="S88" s="4">
        <f t="shared" si="3"/>
        <v>0.81</v>
      </c>
    </row>
    <row r="89" spans="1:19" x14ac:dyDescent="0.3">
      <c r="A89" t="s">
        <v>922</v>
      </c>
      <c r="B89" t="s">
        <v>803</v>
      </c>
      <c r="C89" t="s">
        <v>804</v>
      </c>
      <c r="F89">
        <v>6.4452733999999996</v>
      </c>
      <c r="G89" t="s">
        <v>805</v>
      </c>
      <c r="I89" t="b">
        <v>1</v>
      </c>
      <c r="J89">
        <v>25</v>
      </c>
      <c r="K89" s="3">
        <v>31.467260360717798</v>
      </c>
      <c r="L89">
        <v>805.83321393382346</v>
      </c>
      <c r="M89">
        <v>1</v>
      </c>
      <c r="N89">
        <v>4099.1938823999999</v>
      </c>
      <c r="O89">
        <v>4099.1938823999999</v>
      </c>
      <c r="P89">
        <v>4099.1938823999999</v>
      </c>
      <c r="R89">
        <f t="shared" si="4"/>
        <v>1</v>
      </c>
      <c r="S89" s="4">
        <f t="shared" si="3"/>
        <v>1</v>
      </c>
    </row>
    <row r="90" spans="1:19" x14ac:dyDescent="0.3">
      <c r="A90" t="s">
        <v>923</v>
      </c>
      <c r="B90" t="s">
        <v>803</v>
      </c>
      <c r="C90" t="s">
        <v>893</v>
      </c>
      <c r="E90" t="s">
        <v>924</v>
      </c>
      <c r="F90">
        <v>40.817900000000002</v>
      </c>
      <c r="G90" t="s">
        <v>805</v>
      </c>
      <c r="I90" t="b">
        <v>1</v>
      </c>
      <c r="J90">
        <v>50</v>
      </c>
      <c r="K90" s="3">
        <v>196.368837432861</v>
      </c>
      <c r="L90">
        <v>7956.2867327070517</v>
      </c>
      <c r="M90">
        <v>0.66</v>
      </c>
      <c r="N90">
        <v>31144.057700000001</v>
      </c>
      <c r="O90">
        <v>31144.057700000001</v>
      </c>
      <c r="P90">
        <v>31144.057700000001</v>
      </c>
      <c r="R90">
        <f t="shared" si="4"/>
        <v>9.4999999999999911</v>
      </c>
      <c r="S90" s="4">
        <f t="shared" si="3"/>
        <v>0.66</v>
      </c>
    </row>
    <row r="91" spans="1:19" x14ac:dyDescent="0.3">
      <c r="A91" t="s">
        <v>925</v>
      </c>
      <c r="B91" t="s">
        <v>803</v>
      </c>
      <c r="C91" t="s">
        <v>804</v>
      </c>
      <c r="F91">
        <v>7.2623850000000001</v>
      </c>
      <c r="G91" t="s">
        <v>805</v>
      </c>
      <c r="I91" t="b">
        <v>1</v>
      </c>
      <c r="J91">
        <v>32</v>
      </c>
      <c r="K91" s="3">
        <v>44.422920227050803</v>
      </c>
      <c r="L91">
        <v>1012.3869249662479</v>
      </c>
      <c r="M91">
        <v>1</v>
      </c>
      <c r="N91">
        <v>4858.5355650000001</v>
      </c>
      <c r="O91">
        <v>4858.5355650000001</v>
      </c>
      <c r="P91">
        <v>4858.5355650000001</v>
      </c>
      <c r="R91">
        <f t="shared" si="4"/>
        <v>1</v>
      </c>
      <c r="S91" s="4">
        <f t="shared" si="3"/>
        <v>1</v>
      </c>
    </row>
    <row r="92" spans="1:19" x14ac:dyDescent="0.3">
      <c r="A92" t="s">
        <v>926</v>
      </c>
      <c r="B92" t="s">
        <v>803</v>
      </c>
      <c r="C92" t="s">
        <v>807</v>
      </c>
      <c r="E92" t="s">
        <v>885</v>
      </c>
      <c r="F92">
        <v>28.596271999999999</v>
      </c>
      <c r="G92" t="s">
        <v>805</v>
      </c>
      <c r="I92" t="b">
        <v>1</v>
      </c>
      <c r="J92">
        <v>125</v>
      </c>
      <c r="K92" s="3">
        <v>1627.9514478492799</v>
      </c>
      <c r="L92">
        <v>7972.7591597090104</v>
      </c>
      <c r="M92">
        <v>0.63</v>
      </c>
      <c r="N92">
        <v>35773.936271999999</v>
      </c>
      <c r="O92">
        <v>35773.936271999999</v>
      </c>
      <c r="P92">
        <v>35773.936271999999</v>
      </c>
      <c r="R92">
        <f t="shared" si="4"/>
        <v>37.999999999999964</v>
      </c>
      <c r="S92" s="4">
        <f t="shared" si="3"/>
        <v>0.63</v>
      </c>
    </row>
    <row r="93" spans="1:19" x14ac:dyDescent="0.3">
      <c r="A93" t="s">
        <v>927</v>
      </c>
      <c r="B93" t="s">
        <v>803</v>
      </c>
      <c r="C93" t="s">
        <v>804</v>
      </c>
      <c r="F93">
        <v>10.447097669189368</v>
      </c>
      <c r="G93" t="s">
        <v>805</v>
      </c>
      <c r="I93" t="b">
        <v>1</v>
      </c>
      <c r="J93">
        <v>32</v>
      </c>
      <c r="K93" s="3">
        <v>44.004440307617202</v>
      </c>
      <c r="L93">
        <v>1453.6427151945952</v>
      </c>
      <c r="M93">
        <v>1</v>
      </c>
      <c r="N93">
        <v>6989.1083406876869</v>
      </c>
      <c r="O93">
        <v>6989.1083406876869</v>
      </c>
      <c r="P93">
        <v>6989.1083406876869</v>
      </c>
      <c r="R93">
        <f t="shared" si="4"/>
        <v>1</v>
      </c>
      <c r="S93" s="4">
        <f t="shared" si="3"/>
        <v>1</v>
      </c>
    </row>
    <row r="94" spans="1:19" x14ac:dyDescent="0.3">
      <c r="A94" t="s">
        <v>928</v>
      </c>
      <c r="B94" t="s">
        <v>803</v>
      </c>
      <c r="C94" t="s">
        <v>804</v>
      </c>
      <c r="F94">
        <v>6.4970374</v>
      </c>
      <c r="G94" t="s">
        <v>805</v>
      </c>
      <c r="I94" t="b">
        <v>1</v>
      </c>
      <c r="J94">
        <v>25</v>
      </c>
      <c r="K94" s="3">
        <v>30.210758209228501</v>
      </c>
      <c r="L94">
        <v>803.09398029573163</v>
      </c>
      <c r="M94">
        <v>1</v>
      </c>
      <c r="N94">
        <v>4132.1157863999997</v>
      </c>
      <c r="O94">
        <v>4132.1157863999997</v>
      </c>
      <c r="P94">
        <v>4132.1157863999997</v>
      </c>
      <c r="R94">
        <f t="shared" si="4"/>
        <v>1</v>
      </c>
      <c r="S94" s="4">
        <f t="shared" si="3"/>
        <v>1</v>
      </c>
    </row>
    <row r="95" spans="1:19" x14ac:dyDescent="0.3">
      <c r="A95" t="s">
        <v>929</v>
      </c>
      <c r="B95" t="s">
        <v>803</v>
      </c>
      <c r="C95" t="s">
        <v>804</v>
      </c>
      <c r="F95">
        <v>6.5284604999999996</v>
      </c>
      <c r="G95" t="s">
        <v>805</v>
      </c>
      <c r="I95" t="b">
        <v>1</v>
      </c>
      <c r="J95">
        <v>25</v>
      </c>
      <c r="K95" s="3">
        <v>29.457181930541999</v>
      </c>
      <c r="L95">
        <v>801.42715175033618</v>
      </c>
      <c r="M95">
        <v>1</v>
      </c>
      <c r="N95">
        <v>4152.1008780000002</v>
      </c>
      <c r="O95">
        <v>4152.1008780000002</v>
      </c>
      <c r="P95">
        <v>4152.1008780000002</v>
      </c>
      <c r="R95">
        <f t="shared" si="4"/>
        <v>1</v>
      </c>
      <c r="S95" s="4">
        <f t="shared" si="3"/>
        <v>1</v>
      </c>
    </row>
    <row r="96" spans="1:19" x14ac:dyDescent="0.3">
      <c r="A96" t="s">
        <v>930</v>
      </c>
      <c r="B96" t="s">
        <v>803</v>
      </c>
      <c r="C96" t="s">
        <v>807</v>
      </c>
      <c r="E96" t="s">
        <v>815</v>
      </c>
      <c r="F96">
        <v>23.019891999999999</v>
      </c>
      <c r="G96" t="s">
        <v>805</v>
      </c>
      <c r="I96" t="b">
        <v>1</v>
      </c>
      <c r="J96">
        <v>150</v>
      </c>
      <c r="K96" s="3">
        <v>3979.92685691833</v>
      </c>
      <c r="L96">
        <v>7253.0618141823825</v>
      </c>
      <c r="M96">
        <v>0.62</v>
      </c>
      <c r="N96">
        <v>33102.604695999995</v>
      </c>
      <c r="O96">
        <v>33102.604695999995</v>
      </c>
      <c r="P96">
        <v>33102.604695999995</v>
      </c>
      <c r="R96">
        <f t="shared" si="4"/>
        <v>77</v>
      </c>
      <c r="S96" s="4">
        <f t="shared" si="3"/>
        <v>0.6249350649350649</v>
      </c>
    </row>
    <row r="97" spans="1:19" x14ac:dyDescent="0.3">
      <c r="A97" t="s">
        <v>931</v>
      </c>
      <c r="B97" t="s">
        <v>803</v>
      </c>
      <c r="C97" t="s">
        <v>824</v>
      </c>
      <c r="F97">
        <v>35.255707000000001</v>
      </c>
      <c r="G97" t="s">
        <v>805</v>
      </c>
      <c r="I97" t="b">
        <v>1</v>
      </c>
      <c r="J97">
        <v>50</v>
      </c>
      <c r="K97" s="3">
        <v>149.63725280761699</v>
      </c>
      <c r="L97">
        <v>6551.3346309119561</v>
      </c>
      <c r="M97">
        <v>1</v>
      </c>
      <c r="N97">
        <v>26900.104440999999</v>
      </c>
      <c r="O97">
        <v>26900.104440999999</v>
      </c>
      <c r="P97">
        <v>26900.104440999999</v>
      </c>
      <c r="R97">
        <f t="shared" si="4"/>
        <v>1</v>
      </c>
      <c r="S97" s="4">
        <f t="shared" si="3"/>
        <v>1</v>
      </c>
    </row>
    <row r="98" spans="1:19" x14ac:dyDescent="0.3">
      <c r="A98" t="s">
        <v>932</v>
      </c>
      <c r="B98" t="s">
        <v>803</v>
      </c>
      <c r="C98" t="s">
        <v>804</v>
      </c>
      <c r="F98">
        <v>15.043960999999999</v>
      </c>
      <c r="G98" t="s">
        <v>805</v>
      </c>
      <c r="I98" t="b">
        <v>1</v>
      </c>
      <c r="J98">
        <v>25</v>
      </c>
      <c r="K98" s="3">
        <v>31.8182563781738</v>
      </c>
      <c r="L98">
        <v>1886.8593267536371</v>
      </c>
      <c r="M98">
        <v>1</v>
      </c>
      <c r="N98">
        <v>9567.9591959999998</v>
      </c>
      <c r="O98">
        <v>9567.9591959999998</v>
      </c>
      <c r="P98">
        <v>9567.9591959999998</v>
      </c>
      <c r="R98">
        <f t="shared" si="4"/>
        <v>1</v>
      </c>
      <c r="S98" s="4">
        <f t="shared" si="3"/>
        <v>1</v>
      </c>
    </row>
    <row r="99" spans="1:19" x14ac:dyDescent="0.3">
      <c r="A99" t="s">
        <v>933</v>
      </c>
      <c r="B99" t="s">
        <v>803</v>
      </c>
      <c r="C99" t="s">
        <v>807</v>
      </c>
      <c r="E99" t="s">
        <v>934</v>
      </c>
      <c r="F99">
        <v>11.641334000000001</v>
      </c>
      <c r="G99" t="s">
        <v>805</v>
      </c>
      <c r="I99" t="b">
        <v>1</v>
      </c>
      <c r="J99">
        <v>80</v>
      </c>
      <c r="K99" s="3">
        <v>542.72502290725697</v>
      </c>
      <c r="L99">
        <v>2742.5501658736525</v>
      </c>
      <c r="M99">
        <v>0.63</v>
      </c>
      <c r="N99">
        <v>10966.136628</v>
      </c>
      <c r="O99">
        <v>10966.136628</v>
      </c>
      <c r="P99">
        <v>10966.136628</v>
      </c>
      <c r="R99">
        <f t="shared" si="4"/>
        <v>37.999999999999964</v>
      </c>
      <c r="S99" s="4">
        <f t="shared" si="3"/>
        <v>0.63</v>
      </c>
    </row>
    <row r="100" spans="1:19" x14ac:dyDescent="0.3">
      <c r="A100" t="s">
        <v>935</v>
      </c>
      <c r="B100" t="s">
        <v>803</v>
      </c>
      <c r="C100" t="s">
        <v>804</v>
      </c>
      <c r="F100">
        <v>6.3651210000000003</v>
      </c>
      <c r="G100" t="s">
        <v>805</v>
      </c>
      <c r="I100" t="b">
        <v>1</v>
      </c>
      <c r="J100">
        <v>25</v>
      </c>
      <c r="K100" s="3">
        <v>29.158706665039102</v>
      </c>
      <c r="L100">
        <v>779.23213351781862</v>
      </c>
      <c r="M100">
        <v>1</v>
      </c>
      <c r="N100">
        <v>4048.2169560000002</v>
      </c>
      <c r="O100">
        <v>4048.2169560000002</v>
      </c>
      <c r="P100">
        <v>4048.2169560000002</v>
      </c>
      <c r="R100">
        <f t="shared" si="4"/>
        <v>1</v>
      </c>
      <c r="S100" s="4">
        <f t="shared" si="3"/>
        <v>1</v>
      </c>
    </row>
    <row r="101" spans="1:19" x14ac:dyDescent="0.3">
      <c r="A101" t="s">
        <v>936</v>
      </c>
      <c r="B101" t="s">
        <v>803</v>
      </c>
      <c r="C101" t="s">
        <v>804</v>
      </c>
      <c r="F101">
        <v>6.4823550000000001</v>
      </c>
      <c r="G101" t="s">
        <v>805</v>
      </c>
      <c r="I101" t="b">
        <v>1</v>
      </c>
      <c r="J101">
        <v>25</v>
      </c>
      <c r="K101" s="3">
        <v>30.743385314941399</v>
      </c>
      <c r="L101">
        <v>805.17484405855885</v>
      </c>
      <c r="M101">
        <v>1</v>
      </c>
      <c r="N101">
        <v>4122.7777800000003</v>
      </c>
      <c r="O101">
        <v>4122.7777800000003</v>
      </c>
      <c r="P101">
        <v>4122.7777800000003</v>
      </c>
      <c r="R101">
        <f t="shared" si="4"/>
        <v>1</v>
      </c>
      <c r="S101" s="4">
        <f t="shared" si="3"/>
        <v>1</v>
      </c>
    </row>
    <row r="102" spans="1:19" x14ac:dyDescent="0.3">
      <c r="A102" t="s">
        <v>937</v>
      </c>
      <c r="B102" t="s">
        <v>803</v>
      </c>
      <c r="C102" t="s">
        <v>824</v>
      </c>
      <c r="F102">
        <v>22.101790999999999</v>
      </c>
      <c r="G102" t="s">
        <v>805</v>
      </c>
      <c r="I102" t="b">
        <v>1</v>
      </c>
      <c r="J102">
        <v>100</v>
      </c>
      <c r="K102" s="3">
        <v>1443.93188476562</v>
      </c>
      <c r="L102">
        <v>6066.9198933004709</v>
      </c>
      <c r="M102">
        <v>1</v>
      </c>
      <c r="N102">
        <v>23737.323533999999</v>
      </c>
      <c r="O102">
        <v>23737.323533999999</v>
      </c>
      <c r="P102">
        <v>23737.323533999999</v>
      </c>
      <c r="R102">
        <f t="shared" si="4"/>
        <v>1</v>
      </c>
      <c r="S102" s="4">
        <f t="shared" si="3"/>
        <v>1</v>
      </c>
    </row>
    <row r="103" spans="1:19" x14ac:dyDescent="0.3">
      <c r="A103" t="s">
        <v>938</v>
      </c>
      <c r="B103" t="s">
        <v>803</v>
      </c>
      <c r="C103" t="s">
        <v>847</v>
      </c>
      <c r="E103" t="s">
        <v>848</v>
      </c>
      <c r="F103">
        <v>18.464949000000001</v>
      </c>
      <c r="G103" t="s">
        <v>805</v>
      </c>
      <c r="R103">
        <f t="shared" si="4"/>
        <v>-0.61290322580645162</v>
      </c>
      <c r="S103" s="4">
        <f t="shared" si="3"/>
        <v>0</v>
      </c>
    </row>
    <row r="104" spans="1:19" x14ac:dyDescent="0.3">
      <c r="A104" t="s">
        <v>939</v>
      </c>
      <c r="B104" t="s">
        <v>803</v>
      </c>
      <c r="C104" t="s">
        <v>824</v>
      </c>
      <c r="F104">
        <v>61.351275999999999</v>
      </c>
      <c r="G104" t="s">
        <v>805</v>
      </c>
      <c r="I104" t="b">
        <v>1</v>
      </c>
      <c r="J104">
        <v>32</v>
      </c>
      <c r="K104" s="3">
        <v>68.976959228515597</v>
      </c>
      <c r="L104">
        <v>9482.0142601953776</v>
      </c>
      <c r="M104">
        <v>1</v>
      </c>
      <c r="N104">
        <v>41044.003643999997</v>
      </c>
      <c r="O104">
        <v>41044.003643999997</v>
      </c>
      <c r="P104">
        <v>41044.003643999997</v>
      </c>
      <c r="R104">
        <f t="shared" si="4"/>
        <v>1</v>
      </c>
      <c r="S104" s="4">
        <f t="shared" si="3"/>
        <v>1</v>
      </c>
    </row>
    <row r="105" spans="1:19" x14ac:dyDescent="0.3">
      <c r="A105" t="s">
        <v>940</v>
      </c>
      <c r="B105" t="s">
        <v>803</v>
      </c>
      <c r="C105" t="s">
        <v>804</v>
      </c>
      <c r="F105">
        <v>6.1056650000000001</v>
      </c>
      <c r="G105" t="s">
        <v>805</v>
      </c>
      <c r="I105" t="b">
        <v>1</v>
      </c>
      <c r="J105">
        <v>25</v>
      </c>
      <c r="K105" s="3">
        <v>28.9911003112793</v>
      </c>
      <c r="L105">
        <v>746.31428863745191</v>
      </c>
      <c r="M105">
        <v>1</v>
      </c>
      <c r="N105">
        <v>3883.2029400000001</v>
      </c>
      <c r="O105">
        <v>3883.2029400000001</v>
      </c>
      <c r="P105">
        <v>3883.2029400000001</v>
      </c>
      <c r="R105">
        <f t="shared" si="4"/>
        <v>1</v>
      </c>
      <c r="S105" s="4">
        <f t="shared" si="3"/>
        <v>1</v>
      </c>
    </row>
    <row r="106" spans="1:19" x14ac:dyDescent="0.3">
      <c r="A106" t="s">
        <v>941</v>
      </c>
      <c r="B106" t="s">
        <v>803</v>
      </c>
      <c r="C106" t="s">
        <v>807</v>
      </c>
      <c r="E106" t="s">
        <v>942</v>
      </c>
      <c r="F106">
        <v>1.2300949000000001</v>
      </c>
      <c r="G106" t="s">
        <v>805</v>
      </c>
      <c r="I106" t="b">
        <v>1</v>
      </c>
      <c r="J106">
        <v>80</v>
      </c>
      <c r="K106" s="3">
        <v>546.657041072845</v>
      </c>
      <c r="L106">
        <v>290.08153753005394</v>
      </c>
      <c r="M106">
        <v>0.63</v>
      </c>
      <c r="N106">
        <v>1158.7493958</v>
      </c>
      <c r="O106">
        <v>1158.7493958</v>
      </c>
      <c r="P106">
        <v>1158.7493958</v>
      </c>
      <c r="R106">
        <f t="shared" si="4"/>
        <v>37.999999999999964</v>
      </c>
      <c r="S106" s="4">
        <f t="shared" si="3"/>
        <v>0.63</v>
      </c>
    </row>
    <row r="107" spans="1:19" x14ac:dyDescent="0.3">
      <c r="A107" t="s">
        <v>943</v>
      </c>
      <c r="B107" t="s">
        <v>803</v>
      </c>
      <c r="C107" t="s">
        <v>804</v>
      </c>
      <c r="F107">
        <v>4.2060240000000002</v>
      </c>
      <c r="G107" t="s">
        <v>805</v>
      </c>
      <c r="I107" t="b">
        <v>1</v>
      </c>
      <c r="J107">
        <v>25</v>
      </c>
      <c r="K107" s="3">
        <v>27.880556106567401</v>
      </c>
      <c r="L107">
        <v>508.84492217874106</v>
      </c>
      <c r="M107">
        <v>1</v>
      </c>
      <c r="N107">
        <v>2675.0312640000002</v>
      </c>
      <c r="O107">
        <v>2675.0312640000002</v>
      </c>
      <c r="P107">
        <v>2675.0312640000002</v>
      </c>
      <c r="R107">
        <f t="shared" si="4"/>
        <v>1</v>
      </c>
      <c r="S107" s="4">
        <f t="shared" si="3"/>
        <v>1</v>
      </c>
    </row>
    <row r="108" spans="1:19" x14ac:dyDescent="0.3">
      <c r="A108" t="s">
        <v>944</v>
      </c>
      <c r="B108" t="s">
        <v>803</v>
      </c>
      <c r="C108" t="s">
        <v>807</v>
      </c>
      <c r="E108" t="s">
        <v>942</v>
      </c>
      <c r="F108">
        <v>6.6798979999999997</v>
      </c>
      <c r="G108" t="s">
        <v>805</v>
      </c>
      <c r="I108" t="b">
        <v>1</v>
      </c>
      <c r="J108">
        <v>50</v>
      </c>
      <c r="K108" s="3">
        <v>249.95507078169601</v>
      </c>
      <c r="L108">
        <v>1371.7448907263527</v>
      </c>
      <c r="M108">
        <v>0.65</v>
      </c>
      <c r="N108">
        <v>5096.7621739999995</v>
      </c>
      <c r="O108">
        <v>5096.7621739999995</v>
      </c>
      <c r="P108">
        <v>5096.7621739999995</v>
      </c>
      <c r="R108">
        <f t="shared" si="4"/>
        <v>12.666666666666655</v>
      </c>
      <c r="S108" s="4">
        <f t="shared" si="3"/>
        <v>0.65</v>
      </c>
    </row>
    <row r="109" spans="1:19" x14ac:dyDescent="0.3">
      <c r="A109" t="s">
        <v>945</v>
      </c>
      <c r="B109" t="s">
        <v>803</v>
      </c>
      <c r="C109" t="s">
        <v>804</v>
      </c>
      <c r="F109">
        <v>10.368700448836076</v>
      </c>
      <c r="G109" t="s">
        <v>805</v>
      </c>
      <c r="I109" t="b">
        <v>1</v>
      </c>
      <c r="J109">
        <v>32</v>
      </c>
      <c r="K109" s="3">
        <v>44.322769165039098</v>
      </c>
      <c r="L109">
        <v>1444.7709894767761</v>
      </c>
      <c r="M109">
        <v>1</v>
      </c>
      <c r="N109">
        <v>6936.6606002713352</v>
      </c>
      <c r="O109">
        <v>6936.6606002713352</v>
      </c>
      <c r="P109">
        <v>6936.6606002713352</v>
      </c>
      <c r="R109">
        <f t="shared" si="4"/>
        <v>1</v>
      </c>
      <c r="S109" s="4">
        <f t="shared" si="3"/>
        <v>1</v>
      </c>
    </row>
    <row r="110" spans="1:19" x14ac:dyDescent="0.3">
      <c r="A110" t="s">
        <v>946</v>
      </c>
      <c r="B110" t="s">
        <v>803</v>
      </c>
      <c r="C110" t="s">
        <v>807</v>
      </c>
      <c r="E110" t="s">
        <v>822</v>
      </c>
      <c r="F110">
        <v>7.0492620000000006E-2</v>
      </c>
      <c r="G110" t="s">
        <v>805</v>
      </c>
      <c r="I110" t="b">
        <v>1</v>
      </c>
      <c r="J110">
        <v>65</v>
      </c>
      <c r="K110" s="3">
        <v>336.63941333770703</v>
      </c>
      <c r="L110">
        <v>15.191552798569848</v>
      </c>
      <c r="M110">
        <v>0.66</v>
      </c>
      <c r="N110">
        <v>59.848234380000008</v>
      </c>
      <c r="O110">
        <v>59.848234380000008</v>
      </c>
      <c r="P110">
        <v>59.848234380000008</v>
      </c>
      <c r="R110">
        <f t="shared" si="4"/>
        <v>9.4999999999999911</v>
      </c>
      <c r="S110" s="4">
        <f t="shared" si="3"/>
        <v>0.66</v>
      </c>
    </row>
    <row r="111" spans="1:19" x14ac:dyDescent="0.3">
      <c r="A111" t="s">
        <v>947</v>
      </c>
      <c r="B111" t="s">
        <v>803</v>
      </c>
      <c r="C111" t="s">
        <v>804</v>
      </c>
      <c r="F111">
        <v>3.9412645999999998</v>
      </c>
      <c r="G111" t="s">
        <v>805</v>
      </c>
      <c r="I111" t="b">
        <v>1</v>
      </c>
      <c r="J111">
        <v>25</v>
      </c>
      <c r="K111" s="3">
        <v>43.863212585449197</v>
      </c>
      <c r="L111">
        <v>547.88965896420393</v>
      </c>
      <c r="M111">
        <v>1</v>
      </c>
      <c r="N111">
        <v>2506.6442855999999</v>
      </c>
      <c r="O111">
        <v>2506.6442855999999</v>
      </c>
      <c r="P111">
        <v>2506.6442855999999</v>
      </c>
      <c r="R111">
        <f t="shared" si="4"/>
        <v>1</v>
      </c>
      <c r="S111" s="4">
        <f t="shared" si="3"/>
        <v>1</v>
      </c>
    </row>
    <row r="112" spans="1:19" x14ac:dyDescent="0.3">
      <c r="A112" t="s">
        <v>948</v>
      </c>
      <c r="B112" t="s">
        <v>803</v>
      </c>
      <c r="C112" t="s">
        <v>807</v>
      </c>
      <c r="E112" t="s">
        <v>942</v>
      </c>
      <c r="F112">
        <v>10.098231999999999</v>
      </c>
      <c r="G112" t="s">
        <v>805</v>
      </c>
      <c r="I112" t="b">
        <v>1</v>
      </c>
      <c r="J112">
        <v>65</v>
      </c>
      <c r="K112" s="3">
        <v>460.94544067385101</v>
      </c>
      <c r="L112">
        <v>2308.8238385837963</v>
      </c>
      <c r="M112">
        <v>0.64</v>
      </c>
      <c r="N112">
        <v>8573.3989679999995</v>
      </c>
      <c r="O112">
        <v>8573.3989679999995</v>
      </c>
      <c r="P112">
        <v>8573.3989679999995</v>
      </c>
      <c r="R112">
        <f t="shared" si="4"/>
        <v>18.999999999999982</v>
      </c>
      <c r="S112" s="4">
        <f t="shared" si="3"/>
        <v>0.64</v>
      </c>
    </row>
    <row r="113" spans="1:19" x14ac:dyDescent="0.3">
      <c r="A113" t="s">
        <v>949</v>
      </c>
      <c r="B113" t="s">
        <v>803</v>
      </c>
      <c r="C113" t="s">
        <v>807</v>
      </c>
      <c r="E113" t="s">
        <v>950</v>
      </c>
      <c r="F113">
        <v>13.686296</v>
      </c>
      <c r="G113" t="s">
        <v>805</v>
      </c>
      <c r="I113" t="b">
        <v>1</v>
      </c>
      <c r="J113">
        <v>125</v>
      </c>
      <c r="K113" s="3">
        <v>1626.7177071762301</v>
      </c>
      <c r="L113">
        <v>3815.4573121860508</v>
      </c>
      <c r="M113">
        <v>0.62</v>
      </c>
      <c r="N113">
        <v>17121.556295999999</v>
      </c>
      <c r="O113">
        <v>17121.556295999999</v>
      </c>
      <c r="P113">
        <v>17121.556295999999</v>
      </c>
      <c r="R113">
        <f t="shared" si="4"/>
        <v>77</v>
      </c>
      <c r="S113" s="4">
        <f t="shared" si="3"/>
        <v>0.6249350649350649</v>
      </c>
    </row>
    <row r="114" spans="1:19" x14ac:dyDescent="0.3">
      <c r="A114" t="s">
        <v>951</v>
      </c>
      <c r="B114" t="s">
        <v>803</v>
      </c>
      <c r="C114" t="s">
        <v>807</v>
      </c>
      <c r="E114" t="s">
        <v>952</v>
      </c>
      <c r="F114">
        <v>28.725113</v>
      </c>
      <c r="G114" t="s">
        <v>805</v>
      </c>
      <c r="I114" t="b">
        <v>1</v>
      </c>
      <c r="J114">
        <v>100</v>
      </c>
      <c r="K114" s="3">
        <v>916.37281372072198</v>
      </c>
      <c r="L114">
        <v>7358.321379527596</v>
      </c>
      <c r="M114">
        <v>0.64</v>
      </c>
      <c r="N114">
        <v>30850.771361999999</v>
      </c>
      <c r="O114">
        <v>30850.771361999999</v>
      </c>
      <c r="P114">
        <v>30850.771361999999</v>
      </c>
      <c r="R114">
        <f t="shared" si="4"/>
        <v>18.999999999999982</v>
      </c>
      <c r="S114" s="4">
        <f t="shared" si="3"/>
        <v>0.64</v>
      </c>
    </row>
    <row r="115" spans="1:19" x14ac:dyDescent="0.3">
      <c r="A115" t="s">
        <v>953</v>
      </c>
      <c r="B115" t="s">
        <v>803</v>
      </c>
      <c r="C115" t="s">
        <v>954</v>
      </c>
      <c r="F115">
        <v>12.846314</v>
      </c>
      <c r="G115" t="s">
        <v>805</v>
      </c>
      <c r="I115" t="b">
        <v>1</v>
      </c>
      <c r="J115">
        <v>25</v>
      </c>
      <c r="K115" s="3">
        <v>28.297378540039102</v>
      </c>
      <c r="L115">
        <v>1560.1892584919308</v>
      </c>
      <c r="M115">
        <v>1</v>
      </c>
      <c r="N115">
        <v>8170.2557040000002</v>
      </c>
      <c r="O115">
        <v>8170.2557040000002</v>
      </c>
      <c r="P115">
        <v>8170.2557040000002</v>
      </c>
      <c r="R115">
        <f t="shared" si="4"/>
        <v>1</v>
      </c>
      <c r="S115" s="4">
        <f t="shared" si="3"/>
        <v>1</v>
      </c>
    </row>
    <row r="116" spans="1:19" x14ac:dyDescent="0.3">
      <c r="A116" t="s">
        <v>955</v>
      </c>
      <c r="B116" t="s">
        <v>803</v>
      </c>
      <c r="C116" t="s">
        <v>804</v>
      </c>
      <c r="F116">
        <v>8.0719189999999994</v>
      </c>
      <c r="G116" t="s">
        <v>805</v>
      </c>
      <c r="I116" t="b">
        <v>1</v>
      </c>
      <c r="J116">
        <v>20</v>
      </c>
      <c r="K116" s="3">
        <v>24.05029296875</v>
      </c>
      <c r="L116">
        <v>945.06405282657261</v>
      </c>
      <c r="M116">
        <v>1</v>
      </c>
      <c r="N116">
        <v>4964.2301849999994</v>
      </c>
      <c r="O116">
        <v>4964.2301849999994</v>
      </c>
      <c r="P116">
        <v>4964.2301849999994</v>
      </c>
      <c r="R116">
        <f t="shared" si="4"/>
        <v>1</v>
      </c>
      <c r="S116" s="4">
        <f t="shared" si="3"/>
        <v>1</v>
      </c>
    </row>
    <row r="117" spans="1:19" x14ac:dyDescent="0.3">
      <c r="A117" t="s">
        <v>956</v>
      </c>
      <c r="B117" t="s">
        <v>803</v>
      </c>
      <c r="C117" t="s">
        <v>804</v>
      </c>
      <c r="F117">
        <v>23.746047999999998</v>
      </c>
      <c r="G117" t="s">
        <v>805</v>
      </c>
      <c r="I117" t="b">
        <v>1</v>
      </c>
      <c r="J117">
        <v>25</v>
      </c>
      <c r="K117" s="3">
        <v>36.235313415527301</v>
      </c>
      <c r="L117">
        <v>3096.648935710612</v>
      </c>
      <c r="M117">
        <v>1</v>
      </c>
      <c r="N117">
        <v>15102.486527999999</v>
      </c>
      <c r="O117">
        <v>15102.486527999999</v>
      </c>
      <c r="P117">
        <v>15102.486527999999</v>
      </c>
      <c r="R117">
        <f t="shared" si="4"/>
        <v>1</v>
      </c>
      <c r="S117" s="4">
        <f t="shared" si="3"/>
        <v>1</v>
      </c>
    </row>
    <row r="118" spans="1:19" x14ac:dyDescent="0.3">
      <c r="A118" t="s">
        <v>957</v>
      </c>
      <c r="B118" t="s">
        <v>803</v>
      </c>
      <c r="C118" t="s">
        <v>824</v>
      </c>
      <c r="F118">
        <v>12.509777</v>
      </c>
      <c r="G118" t="s">
        <v>805</v>
      </c>
      <c r="R118">
        <f t="shared" si="4"/>
        <v>-0.61290322580645162</v>
      </c>
      <c r="S118" s="4">
        <f t="shared" si="3"/>
        <v>0</v>
      </c>
    </row>
    <row r="119" spans="1:19" x14ac:dyDescent="0.3">
      <c r="A119" t="s">
        <v>958</v>
      </c>
      <c r="B119" t="s">
        <v>803</v>
      </c>
      <c r="C119" t="s">
        <v>847</v>
      </c>
      <c r="E119" t="s">
        <v>959</v>
      </c>
      <c r="F119">
        <v>21.346776999999999</v>
      </c>
      <c r="G119" t="s">
        <v>805</v>
      </c>
      <c r="I119" t="b">
        <v>1</v>
      </c>
      <c r="J119">
        <v>32</v>
      </c>
      <c r="K119" s="3">
        <v>72.980804443359403</v>
      </c>
      <c r="L119">
        <v>3351.9450530541558</v>
      </c>
      <c r="M119">
        <v>1</v>
      </c>
      <c r="N119">
        <v>14280.993812999999</v>
      </c>
      <c r="O119">
        <v>14280.993812999999</v>
      </c>
      <c r="P119">
        <v>14280.993812999999</v>
      </c>
      <c r="R119">
        <f t="shared" si="4"/>
        <v>1</v>
      </c>
      <c r="S119" s="4">
        <f t="shared" si="3"/>
        <v>1</v>
      </c>
    </row>
    <row r="120" spans="1:19" x14ac:dyDescent="0.3">
      <c r="A120" t="s">
        <v>960</v>
      </c>
      <c r="B120" t="s">
        <v>803</v>
      </c>
      <c r="C120" t="s">
        <v>804</v>
      </c>
      <c r="F120">
        <v>5.5877967000000002</v>
      </c>
      <c r="G120" t="s">
        <v>805</v>
      </c>
      <c r="I120" t="b">
        <v>1</v>
      </c>
      <c r="J120">
        <v>25</v>
      </c>
      <c r="K120" s="3">
        <v>31.156690597534201</v>
      </c>
      <c r="L120">
        <v>696.66737563117204</v>
      </c>
      <c r="M120">
        <v>1</v>
      </c>
      <c r="N120">
        <v>3553.8387012000003</v>
      </c>
      <c r="O120">
        <v>3553.8387012000003</v>
      </c>
      <c r="P120">
        <v>3553.8387012000003</v>
      </c>
      <c r="R120">
        <f t="shared" si="4"/>
        <v>1</v>
      </c>
      <c r="S120" s="4">
        <f t="shared" si="3"/>
        <v>1</v>
      </c>
    </row>
    <row r="121" spans="1:19" x14ac:dyDescent="0.3">
      <c r="A121" t="s">
        <v>961</v>
      </c>
      <c r="B121" t="s">
        <v>803</v>
      </c>
      <c r="C121" t="s">
        <v>837</v>
      </c>
      <c r="E121" t="s">
        <v>815</v>
      </c>
      <c r="F121">
        <v>13.781008999999999</v>
      </c>
      <c r="G121" t="s">
        <v>805</v>
      </c>
      <c r="I121" t="b">
        <v>1</v>
      </c>
      <c r="J121">
        <v>65</v>
      </c>
      <c r="K121" s="3">
        <v>411.36669940949702</v>
      </c>
      <c r="L121">
        <v>3078.6673892825052</v>
      </c>
      <c r="M121">
        <v>0.65</v>
      </c>
      <c r="N121">
        <v>11700.076641</v>
      </c>
      <c r="O121">
        <v>11700.076641</v>
      </c>
      <c r="P121">
        <v>11700.076641</v>
      </c>
      <c r="R121">
        <f t="shared" si="4"/>
        <v>12.666666666666655</v>
      </c>
      <c r="S121" s="4">
        <f t="shared" si="3"/>
        <v>0.65</v>
      </c>
    </row>
    <row r="122" spans="1:19" x14ac:dyDescent="0.3">
      <c r="A122" t="s">
        <v>962</v>
      </c>
      <c r="B122" t="s">
        <v>803</v>
      </c>
      <c r="C122" t="s">
        <v>804</v>
      </c>
      <c r="F122">
        <v>7.1851133999999997</v>
      </c>
      <c r="G122" t="s">
        <v>805</v>
      </c>
      <c r="I122" t="b">
        <v>1</v>
      </c>
      <c r="J122">
        <v>25</v>
      </c>
      <c r="K122" s="3">
        <v>29.4732055664062</v>
      </c>
      <c r="L122">
        <v>882.16709790574589</v>
      </c>
      <c r="M122">
        <v>1</v>
      </c>
      <c r="N122">
        <v>4569.7321223999998</v>
      </c>
      <c r="O122">
        <v>4569.7321223999998</v>
      </c>
      <c r="P122">
        <v>4569.7321223999998</v>
      </c>
      <c r="R122">
        <f t="shared" si="4"/>
        <v>1</v>
      </c>
      <c r="S122" s="4">
        <f t="shared" si="3"/>
        <v>1</v>
      </c>
    </row>
    <row r="123" spans="1:19" x14ac:dyDescent="0.3">
      <c r="A123" t="s">
        <v>963</v>
      </c>
      <c r="B123" t="s">
        <v>803</v>
      </c>
      <c r="C123" t="s">
        <v>807</v>
      </c>
      <c r="E123" t="s">
        <v>838</v>
      </c>
      <c r="F123">
        <v>0.24127667</v>
      </c>
      <c r="G123" t="s">
        <v>805</v>
      </c>
      <c r="I123" t="b">
        <v>1</v>
      </c>
      <c r="J123">
        <v>250</v>
      </c>
      <c r="K123" s="3">
        <v>9853.5067691040003</v>
      </c>
      <c r="L123">
        <v>84.536953201207922</v>
      </c>
      <c r="M123">
        <v>0.62</v>
      </c>
      <c r="N123">
        <v>548.90442425000003</v>
      </c>
      <c r="O123">
        <v>548.90442425000003</v>
      </c>
      <c r="P123">
        <v>548.90442425000003</v>
      </c>
      <c r="R123">
        <f t="shared" si="4"/>
        <v>77</v>
      </c>
      <c r="S123" s="4">
        <f t="shared" si="3"/>
        <v>0.6249350649350649</v>
      </c>
    </row>
    <row r="124" spans="1:19" x14ac:dyDescent="0.3">
      <c r="A124" t="s">
        <v>964</v>
      </c>
      <c r="B124" t="s">
        <v>803</v>
      </c>
      <c r="C124" t="s">
        <v>804</v>
      </c>
      <c r="F124">
        <v>10.431890596489598</v>
      </c>
      <c r="G124" t="s">
        <v>805</v>
      </c>
      <c r="I124" t="b">
        <v>1</v>
      </c>
      <c r="J124">
        <v>32</v>
      </c>
      <c r="K124" s="3">
        <v>73.448944091796903</v>
      </c>
      <c r="L124">
        <v>1641.0651678784775</v>
      </c>
      <c r="M124">
        <v>1</v>
      </c>
      <c r="N124">
        <v>6978.9348090515414</v>
      </c>
      <c r="O124">
        <v>6978.9348090515414</v>
      </c>
      <c r="P124">
        <v>6978.9348090515414</v>
      </c>
      <c r="R124">
        <f t="shared" si="4"/>
        <v>1</v>
      </c>
      <c r="S124" s="4">
        <f t="shared" si="3"/>
        <v>1</v>
      </c>
    </row>
    <row r="125" spans="1:19" x14ac:dyDescent="0.3">
      <c r="A125" t="s">
        <v>965</v>
      </c>
      <c r="B125" t="s">
        <v>803</v>
      </c>
      <c r="C125" t="s">
        <v>804</v>
      </c>
      <c r="F125">
        <v>10.826921</v>
      </c>
      <c r="G125" t="s">
        <v>805</v>
      </c>
      <c r="I125" t="b">
        <v>1</v>
      </c>
      <c r="J125">
        <v>25</v>
      </c>
      <c r="K125" s="3">
        <v>24.846763610839801</v>
      </c>
      <c r="L125">
        <v>1272.7795698607235</v>
      </c>
      <c r="M125">
        <v>1</v>
      </c>
      <c r="N125">
        <v>6885.9217560000006</v>
      </c>
      <c r="O125">
        <v>6885.9217560000006</v>
      </c>
      <c r="P125">
        <v>6885.9217560000006</v>
      </c>
      <c r="R125">
        <f t="shared" si="4"/>
        <v>1</v>
      </c>
      <c r="S125" s="4">
        <f t="shared" si="3"/>
        <v>1</v>
      </c>
    </row>
    <row r="126" spans="1:19" x14ac:dyDescent="0.3">
      <c r="A126" t="s">
        <v>966</v>
      </c>
      <c r="B126" t="s">
        <v>803</v>
      </c>
      <c r="C126" t="s">
        <v>804</v>
      </c>
      <c r="F126">
        <v>7.8302813000000002</v>
      </c>
      <c r="G126" t="s">
        <v>805</v>
      </c>
      <c r="I126" t="b">
        <v>1</v>
      </c>
      <c r="J126">
        <v>65</v>
      </c>
      <c r="K126" s="3">
        <v>461.97186279296898</v>
      </c>
      <c r="L126">
        <v>1791.1366528632877</v>
      </c>
      <c r="M126">
        <v>1</v>
      </c>
      <c r="N126">
        <v>6647.9088237000005</v>
      </c>
      <c r="O126">
        <v>6647.9088237000005</v>
      </c>
      <c r="P126">
        <v>6647.9088237000005</v>
      </c>
      <c r="R126">
        <f t="shared" si="4"/>
        <v>1</v>
      </c>
      <c r="S126" s="4">
        <f t="shared" si="3"/>
        <v>1</v>
      </c>
    </row>
    <row r="127" spans="1:19" x14ac:dyDescent="0.3">
      <c r="A127" t="s">
        <v>967</v>
      </c>
      <c r="B127" t="s">
        <v>803</v>
      </c>
      <c r="C127" t="s">
        <v>807</v>
      </c>
      <c r="E127" t="s">
        <v>827</v>
      </c>
      <c r="F127">
        <v>10.662827999999999</v>
      </c>
      <c r="G127" t="s">
        <v>805</v>
      </c>
      <c r="I127" t="b">
        <v>1</v>
      </c>
      <c r="J127">
        <v>50</v>
      </c>
      <c r="K127" s="3">
        <v>220.77141122816801</v>
      </c>
      <c r="L127">
        <v>2129.0727377383478</v>
      </c>
      <c r="M127">
        <v>0.65</v>
      </c>
      <c r="N127">
        <v>8135.7377639999995</v>
      </c>
      <c r="O127">
        <v>8135.7377639999995</v>
      </c>
      <c r="P127">
        <v>8135.7377639999995</v>
      </c>
      <c r="R127">
        <f t="shared" si="4"/>
        <v>12.666666666666655</v>
      </c>
      <c r="S127" s="4">
        <f t="shared" si="3"/>
        <v>0.65</v>
      </c>
    </row>
    <row r="128" spans="1:19" x14ac:dyDescent="0.3">
      <c r="A128" t="s">
        <v>968</v>
      </c>
      <c r="B128" t="s">
        <v>803</v>
      </c>
      <c r="C128" t="s">
        <v>807</v>
      </c>
      <c r="E128" t="s">
        <v>838</v>
      </c>
      <c r="F128">
        <v>19.653390000000002</v>
      </c>
      <c r="G128" t="s">
        <v>805</v>
      </c>
      <c r="I128" t="b">
        <v>1</v>
      </c>
      <c r="J128">
        <v>250</v>
      </c>
      <c r="K128" s="3">
        <v>9765.97938354492</v>
      </c>
      <c r="L128">
        <v>6879.6927505874191</v>
      </c>
      <c r="M128">
        <v>0.62</v>
      </c>
      <c r="N128">
        <v>44711.462250000004</v>
      </c>
      <c r="O128">
        <v>44711.462250000004</v>
      </c>
      <c r="P128">
        <v>44711.462250000004</v>
      </c>
      <c r="R128">
        <f t="shared" si="4"/>
        <v>77</v>
      </c>
      <c r="S128" s="4">
        <f t="shared" si="3"/>
        <v>0.6249350649350649</v>
      </c>
    </row>
    <row r="129" spans="1:19" x14ac:dyDescent="0.3">
      <c r="A129" t="s">
        <v>969</v>
      </c>
      <c r="B129" t="s">
        <v>803</v>
      </c>
      <c r="C129" t="s">
        <v>804</v>
      </c>
      <c r="F129">
        <v>12.805403</v>
      </c>
      <c r="G129" t="s">
        <v>805</v>
      </c>
      <c r="I129" t="b">
        <v>1</v>
      </c>
      <c r="J129">
        <v>40</v>
      </c>
      <c r="K129" s="3">
        <v>125.37628173828099</v>
      </c>
      <c r="L129">
        <v>2276.6295445331998</v>
      </c>
      <c r="M129">
        <v>1</v>
      </c>
      <c r="N129">
        <v>9079.0307269999994</v>
      </c>
      <c r="O129">
        <v>9079.0307269999994</v>
      </c>
      <c r="P129">
        <v>9079.0307269999994</v>
      </c>
      <c r="R129">
        <f t="shared" si="4"/>
        <v>1</v>
      </c>
      <c r="S129" s="4">
        <f t="shared" si="3"/>
        <v>1</v>
      </c>
    </row>
    <row r="130" spans="1:19" x14ac:dyDescent="0.3">
      <c r="A130" t="s">
        <v>970</v>
      </c>
      <c r="B130" t="s">
        <v>803</v>
      </c>
      <c r="C130" t="s">
        <v>807</v>
      </c>
      <c r="E130" t="s">
        <v>813</v>
      </c>
      <c r="F130">
        <v>6.9082913000000001</v>
      </c>
      <c r="G130" t="s">
        <v>805</v>
      </c>
      <c r="I130" t="b">
        <v>1</v>
      </c>
      <c r="J130">
        <v>100</v>
      </c>
      <c r="K130" s="3">
        <v>1343.4208545684801</v>
      </c>
      <c r="L130">
        <v>1872.1862516098852</v>
      </c>
      <c r="M130">
        <v>0.63</v>
      </c>
      <c r="N130">
        <v>7419.5048562000002</v>
      </c>
      <c r="O130">
        <v>7419.5048562000002</v>
      </c>
      <c r="P130">
        <v>7419.5048562000002</v>
      </c>
      <c r="R130">
        <f t="shared" si="4"/>
        <v>37.999999999999964</v>
      </c>
      <c r="S130" s="4">
        <f t="shared" si="3"/>
        <v>0.63</v>
      </c>
    </row>
    <row r="131" spans="1:19" x14ac:dyDescent="0.3">
      <c r="A131" t="s">
        <v>971</v>
      </c>
      <c r="B131" t="s">
        <v>803</v>
      </c>
      <c r="C131" t="s">
        <v>919</v>
      </c>
      <c r="F131">
        <v>2.4677822E-3</v>
      </c>
      <c r="G131" t="s">
        <v>805</v>
      </c>
      <c r="R131">
        <f t="shared" si="4"/>
        <v>-0.61290322580645162</v>
      </c>
      <c r="S131" s="4">
        <f t="shared" si="3"/>
        <v>0</v>
      </c>
    </row>
    <row r="132" spans="1:19" x14ac:dyDescent="0.3">
      <c r="A132" t="s">
        <v>972</v>
      </c>
      <c r="B132" t="s">
        <v>803</v>
      </c>
      <c r="C132" t="s">
        <v>824</v>
      </c>
      <c r="F132">
        <v>78.214225999999996</v>
      </c>
      <c r="G132" t="s">
        <v>805</v>
      </c>
      <c r="I132" t="b">
        <v>1</v>
      </c>
      <c r="J132">
        <v>40</v>
      </c>
      <c r="K132" s="3">
        <v>136.901611328125</v>
      </c>
      <c r="L132">
        <v>14213.051044353933</v>
      </c>
      <c r="M132">
        <v>1</v>
      </c>
      <c r="N132">
        <v>55453.886233999998</v>
      </c>
      <c r="O132">
        <v>55453.886233999998</v>
      </c>
      <c r="P132">
        <v>55453.886233999998</v>
      </c>
      <c r="R132">
        <f t="shared" si="4"/>
        <v>1</v>
      </c>
      <c r="S132" s="4">
        <f t="shared" ref="S132:S195" si="5">0.62+(1-0.62)/R132</f>
        <v>1</v>
      </c>
    </row>
    <row r="133" spans="1:19" x14ac:dyDescent="0.3">
      <c r="A133" t="s">
        <v>973</v>
      </c>
      <c r="B133" t="s">
        <v>803</v>
      </c>
      <c r="C133" t="s">
        <v>804</v>
      </c>
      <c r="F133">
        <v>2.6247253000000001</v>
      </c>
      <c r="G133" t="s">
        <v>805</v>
      </c>
      <c r="I133" t="b">
        <v>1</v>
      </c>
      <c r="J133">
        <v>25</v>
      </c>
      <c r="K133" s="3">
        <v>43.080360412597699</v>
      </c>
      <c r="L133">
        <v>362.55424696268511</v>
      </c>
      <c r="M133">
        <v>1</v>
      </c>
      <c r="N133">
        <v>1669.3252908000002</v>
      </c>
      <c r="O133">
        <v>1669.3252908000002</v>
      </c>
      <c r="P133">
        <v>1669.3252908000002</v>
      </c>
      <c r="R133">
        <f t="shared" si="4"/>
        <v>1</v>
      </c>
      <c r="S133" s="4">
        <f t="shared" si="5"/>
        <v>1</v>
      </c>
    </row>
    <row r="134" spans="1:19" x14ac:dyDescent="0.3">
      <c r="A134" t="s">
        <v>974</v>
      </c>
      <c r="B134" t="s">
        <v>803</v>
      </c>
      <c r="C134" t="s">
        <v>804</v>
      </c>
      <c r="F134">
        <v>24.760195</v>
      </c>
      <c r="G134" t="s">
        <v>805</v>
      </c>
      <c r="I134" t="b">
        <v>1</v>
      </c>
      <c r="J134">
        <v>25</v>
      </c>
      <c r="K134" s="3">
        <v>29.5752258300781</v>
      </c>
      <c r="L134">
        <v>3042.8341402786118</v>
      </c>
      <c r="M134">
        <v>1</v>
      </c>
      <c r="N134">
        <v>15747.48402</v>
      </c>
      <c r="O134">
        <v>15747.48402</v>
      </c>
      <c r="P134">
        <v>15747.48402</v>
      </c>
      <c r="R134">
        <f t="shared" si="4"/>
        <v>1</v>
      </c>
      <c r="S134" s="4">
        <f t="shared" si="5"/>
        <v>1</v>
      </c>
    </row>
    <row r="135" spans="1:19" x14ac:dyDescent="0.3">
      <c r="A135" t="s">
        <v>975</v>
      </c>
      <c r="B135" t="s">
        <v>803</v>
      </c>
      <c r="C135" t="s">
        <v>804</v>
      </c>
      <c r="F135">
        <v>4.9893640000000001</v>
      </c>
      <c r="G135" t="s">
        <v>805</v>
      </c>
      <c r="I135" t="b">
        <v>1</v>
      </c>
      <c r="J135">
        <v>25</v>
      </c>
      <c r="K135" s="3">
        <v>36.713287353515597</v>
      </c>
      <c r="L135">
        <v>653.33839693444622</v>
      </c>
      <c r="M135">
        <v>1</v>
      </c>
      <c r="N135">
        <v>3173.2355040000002</v>
      </c>
      <c r="O135">
        <v>3173.2355040000002</v>
      </c>
      <c r="P135">
        <v>3173.2355040000002</v>
      </c>
      <c r="R135">
        <f t="shared" si="4"/>
        <v>1</v>
      </c>
      <c r="S135" s="4">
        <f t="shared" si="5"/>
        <v>1</v>
      </c>
    </row>
    <row r="136" spans="1:19" x14ac:dyDescent="0.3">
      <c r="A136" t="s">
        <v>976</v>
      </c>
      <c r="B136" t="s">
        <v>803</v>
      </c>
      <c r="C136" t="s">
        <v>804</v>
      </c>
      <c r="F136">
        <v>3.8368568000000001</v>
      </c>
      <c r="G136" t="s">
        <v>805</v>
      </c>
      <c r="I136" t="b">
        <v>1</v>
      </c>
      <c r="J136">
        <v>25</v>
      </c>
      <c r="K136" s="3">
        <v>30.820625305175799</v>
      </c>
      <c r="L136">
        <v>476.9112775808664</v>
      </c>
      <c r="M136">
        <v>1</v>
      </c>
      <c r="N136">
        <v>2440.2409247999999</v>
      </c>
      <c r="O136">
        <v>2440.2409247999999</v>
      </c>
      <c r="P136">
        <v>2440.2409247999999</v>
      </c>
      <c r="R136">
        <f t="shared" si="4"/>
        <v>1</v>
      </c>
      <c r="S136" s="4">
        <f t="shared" si="5"/>
        <v>1</v>
      </c>
    </row>
    <row r="137" spans="1:19" x14ac:dyDescent="0.3">
      <c r="A137" t="s">
        <v>977</v>
      </c>
      <c r="B137" t="s">
        <v>803</v>
      </c>
      <c r="C137" t="s">
        <v>804</v>
      </c>
      <c r="F137">
        <v>5.5288579999999996</v>
      </c>
      <c r="G137" t="s">
        <v>805</v>
      </c>
      <c r="I137" t="b">
        <v>1</v>
      </c>
      <c r="J137">
        <v>20</v>
      </c>
      <c r="K137" s="3">
        <v>24.229154586791999</v>
      </c>
      <c r="L137">
        <v>647.32128121982134</v>
      </c>
      <c r="M137">
        <v>1</v>
      </c>
      <c r="N137">
        <v>3400.2476699999997</v>
      </c>
      <c r="O137">
        <v>3400.2476699999997</v>
      </c>
      <c r="P137">
        <v>3400.2476699999997</v>
      </c>
      <c r="R137">
        <f t="shared" si="4"/>
        <v>1</v>
      </c>
      <c r="S137" s="4">
        <f t="shared" si="5"/>
        <v>1</v>
      </c>
    </row>
    <row r="138" spans="1:19" x14ac:dyDescent="0.3">
      <c r="A138" t="s">
        <v>978</v>
      </c>
      <c r="B138" t="s">
        <v>803</v>
      </c>
      <c r="C138" t="s">
        <v>893</v>
      </c>
      <c r="E138" t="s">
        <v>924</v>
      </c>
      <c r="F138">
        <v>16.826311</v>
      </c>
      <c r="G138" t="s">
        <v>805</v>
      </c>
      <c r="I138" t="b">
        <v>1</v>
      </c>
      <c r="J138">
        <v>50</v>
      </c>
      <c r="K138" s="3">
        <v>159.72925466537501</v>
      </c>
      <c r="L138">
        <v>3159.7823642769868</v>
      </c>
      <c r="M138">
        <v>0.67</v>
      </c>
      <c r="N138">
        <v>12838.475293</v>
      </c>
      <c r="O138">
        <v>12838.475293</v>
      </c>
      <c r="P138">
        <v>12838.475293</v>
      </c>
      <c r="R138">
        <f t="shared" si="4"/>
        <v>7.5999999999999934</v>
      </c>
      <c r="S138" s="4">
        <f t="shared" si="5"/>
        <v>0.67</v>
      </c>
    </row>
    <row r="139" spans="1:19" x14ac:dyDescent="0.3">
      <c r="A139" t="s">
        <v>979</v>
      </c>
      <c r="B139" t="s">
        <v>803</v>
      </c>
      <c r="C139" t="s">
        <v>819</v>
      </c>
      <c r="E139" t="s">
        <v>874</v>
      </c>
      <c r="F139">
        <v>11.281465000000001</v>
      </c>
      <c r="G139" t="s">
        <v>805</v>
      </c>
      <c r="I139" t="b">
        <v>1</v>
      </c>
      <c r="J139">
        <v>100</v>
      </c>
      <c r="K139" s="3">
        <v>1054.9367591857899</v>
      </c>
      <c r="L139">
        <v>2944.2281320821544</v>
      </c>
      <c r="M139">
        <v>0.63</v>
      </c>
      <c r="N139">
        <v>12116.29341</v>
      </c>
      <c r="O139">
        <v>12116.29341</v>
      </c>
      <c r="P139">
        <v>12116.29341</v>
      </c>
      <c r="R139">
        <f t="shared" si="4"/>
        <v>37.999999999999964</v>
      </c>
      <c r="S139" s="4">
        <f t="shared" si="5"/>
        <v>0.63</v>
      </c>
    </row>
    <row r="140" spans="1:19" x14ac:dyDescent="0.3">
      <c r="A140" t="s">
        <v>980</v>
      </c>
      <c r="B140" t="s">
        <v>803</v>
      </c>
      <c r="C140" t="s">
        <v>859</v>
      </c>
      <c r="F140">
        <v>15.81063</v>
      </c>
      <c r="G140" t="s">
        <v>805</v>
      </c>
      <c r="I140" t="b">
        <v>1</v>
      </c>
      <c r="J140">
        <v>32</v>
      </c>
      <c r="K140" s="3">
        <v>54.950024700141498</v>
      </c>
      <c r="L140">
        <v>2306.7287573828812</v>
      </c>
      <c r="M140">
        <v>0.81</v>
      </c>
      <c r="N140">
        <v>10577.311470000001</v>
      </c>
      <c r="O140">
        <v>10577.311470000001</v>
      </c>
      <c r="P140">
        <v>10577.311470000001</v>
      </c>
      <c r="R140">
        <f t="shared" si="4"/>
        <v>1.9999999999999993</v>
      </c>
      <c r="S140" s="4">
        <f t="shared" si="5"/>
        <v>0.81</v>
      </c>
    </row>
    <row r="141" spans="1:19" x14ac:dyDescent="0.3">
      <c r="A141" t="s">
        <v>981</v>
      </c>
      <c r="B141" t="s">
        <v>803</v>
      </c>
      <c r="C141" t="s">
        <v>804</v>
      </c>
      <c r="F141">
        <v>5.7557900000000002</v>
      </c>
      <c r="G141" t="s">
        <v>805</v>
      </c>
      <c r="I141" t="b">
        <v>1</v>
      </c>
      <c r="J141">
        <v>25</v>
      </c>
      <c r="K141" s="3">
        <v>33.0094184875488</v>
      </c>
      <c r="L141">
        <v>729.64456932287203</v>
      </c>
      <c r="M141">
        <v>1</v>
      </c>
      <c r="N141">
        <v>3660.68244</v>
      </c>
      <c r="O141">
        <v>3660.68244</v>
      </c>
      <c r="P141">
        <v>3660.68244</v>
      </c>
      <c r="R141">
        <f t="shared" si="4"/>
        <v>1</v>
      </c>
      <c r="S141" s="4">
        <f t="shared" si="5"/>
        <v>1</v>
      </c>
    </row>
    <row r="142" spans="1:19" x14ac:dyDescent="0.3">
      <c r="A142" t="s">
        <v>982</v>
      </c>
      <c r="B142" t="s">
        <v>803</v>
      </c>
      <c r="C142" t="s">
        <v>804</v>
      </c>
      <c r="F142">
        <v>12.656294000000001</v>
      </c>
      <c r="G142" t="s">
        <v>805</v>
      </c>
      <c r="I142" t="b">
        <v>1</v>
      </c>
      <c r="J142">
        <v>32</v>
      </c>
      <c r="K142" s="3">
        <v>68.343925476074205</v>
      </c>
      <c r="L142">
        <v>1951.1224183954735</v>
      </c>
      <c r="M142">
        <v>1</v>
      </c>
      <c r="N142">
        <v>8467.0606860000007</v>
      </c>
      <c r="O142">
        <v>8467.0606860000007</v>
      </c>
      <c r="P142">
        <v>8467.0606860000007</v>
      </c>
      <c r="R142">
        <f t="shared" si="4"/>
        <v>1</v>
      </c>
      <c r="S142" s="4">
        <f t="shared" si="5"/>
        <v>1</v>
      </c>
    </row>
    <row r="143" spans="1:19" x14ac:dyDescent="0.3">
      <c r="A143" t="s">
        <v>983</v>
      </c>
      <c r="B143" t="s">
        <v>803</v>
      </c>
      <c r="C143" t="s">
        <v>824</v>
      </c>
      <c r="F143">
        <v>106.56896999999999</v>
      </c>
      <c r="G143" t="s">
        <v>805</v>
      </c>
      <c r="I143" t="b">
        <v>1</v>
      </c>
      <c r="J143">
        <v>40</v>
      </c>
      <c r="K143" s="3">
        <v>136.901611328125</v>
      </c>
      <c r="L143">
        <v>19365.661310184456</v>
      </c>
      <c r="M143">
        <v>1</v>
      </c>
      <c r="N143">
        <v>75557.39972999999</v>
      </c>
      <c r="O143">
        <v>75557.39972999999</v>
      </c>
      <c r="P143">
        <v>75557.39972999999</v>
      </c>
      <c r="R143">
        <f t="shared" si="4"/>
        <v>1</v>
      </c>
      <c r="S143" s="4">
        <f t="shared" si="5"/>
        <v>1</v>
      </c>
    </row>
    <row r="144" spans="1:19" x14ac:dyDescent="0.3">
      <c r="A144" t="s">
        <v>984</v>
      </c>
      <c r="B144" t="s">
        <v>803</v>
      </c>
      <c r="C144" t="s">
        <v>819</v>
      </c>
      <c r="E144" t="s">
        <v>820</v>
      </c>
      <c r="F144">
        <v>12.051104019686434</v>
      </c>
      <c r="G144" t="s">
        <v>805</v>
      </c>
      <c r="I144" t="b">
        <v>1</v>
      </c>
      <c r="J144">
        <v>250</v>
      </c>
      <c r="K144" s="3">
        <v>12579.0498443222</v>
      </c>
      <c r="L144">
        <v>4343.3378607209061</v>
      </c>
      <c r="M144">
        <v>0.62</v>
      </c>
      <c r="N144">
        <v>27416.261644786638</v>
      </c>
      <c r="O144">
        <v>27416.261644786638</v>
      </c>
      <c r="P144">
        <v>27416.261644786638</v>
      </c>
      <c r="R144">
        <f t="shared" si="4"/>
        <v>77</v>
      </c>
      <c r="S144" s="4">
        <f t="shared" si="5"/>
        <v>0.6249350649350649</v>
      </c>
    </row>
    <row r="145" spans="1:19" x14ac:dyDescent="0.3">
      <c r="A145" t="s">
        <v>985</v>
      </c>
      <c r="B145" t="s">
        <v>803</v>
      </c>
      <c r="C145" t="s">
        <v>804</v>
      </c>
      <c r="F145">
        <v>8.2358890000000002</v>
      </c>
      <c r="G145" t="s">
        <v>805</v>
      </c>
      <c r="I145" t="b">
        <v>1</v>
      </c>
      <c r="J145">
        <v>25</v>
      </c>
      <c r="K145" s="3">
        <v>29.699052810668899</v>
      </c>
      <c r="L145">
        <v>1013.2769815356988</v>
      </c>
      <c r="M145">
        <v>1</v>
      </c>
      <c r="N145">
        <v>5238.025404</v>
      </c>
      <c r="O145">
        <v>5238.025404</v>
      </c>
      <c r="P145">
        <v>5238.025404</v>
      </c>
      <c r="R145">
        <f t="shared" si="4"/>
        <v>1</v>
      </c>
      <c r="S145" s="4">
        <f t="shared" si="5"/>
        <v>1</v>
      </c>
    </row>
    <row r="146" spans="1:19" x14ac:dyDescent="0.3">
      <c r="A146" t="s">
        <v>986</v>
      </c>
      <c r="B146" t="s">
        <v>803</v>
      </c>
      <c r="C146" t="s">
        <v>807</v>
      </c>
      <c r="E146" t="s">
        <v>942</v>
      </c>
      <c r="F146">
        <v>7.7953543999999999</v>
      </c>
      <c r="G146" t="s">
        <v>805</v>
      </c>
      <c r="I146" t="b">
        <v>1</v>
      </c>
      <c r="J146">
        <v>80</v>
      </c>
      <c r="K146" s="3">
        <v>677.34269731520897</v>
      </c>
      <c r="L146">
        <v>1898.7177205662622</v>
      </c>
      <c r="M146">
        <v>0.63</v>
      </c>
      <c r="N146">
        <v>7343.2238447999998</v>
      </c>
      <c r="O146">
        <v>7343.2238447999998</v>
      </c>
      <c r="P146">
        <v>7343.2238447999998</v>
      </c>
      <c r="R146">
        <f t="shared" si="4"/>
        <v>37.999999999999964</v>
      </c>
      <c r="S146" s="4">
        <f t="shared" si="5"/>
        <v>0.63</v>
      </c>
    </row>
    <row r="147" spans="1:19" x14ac:dyDescent="0.3">
      <c r="A147" t="s">
        <v>987</v>
      </c>
      <c r="B147" t="s">
        <v>803</v>
      </c>
      <c r="C147" t="s">
        <v>807</v>
      </c>
      <c r="E147" t="s">
        <v>815</v>
      </c>
      <c r="F147">
        <v>6.5737595999999998</v>
      </c>
      <c r="G147" t="s">
        <v>805</v>
      </c>
      <c r="I147" t="b">
        <v>1</v>
      </c>
      <c r="J147">
        <v>200</v>
      </c>
      <c r="K147" s="3">
        <v>4229.5503504180897</v>
      </c>
      <c r="L147">
        <v>2085.036076870444</v>
      </c>
      <c r="M147">
        <v>0.62</v>
      </c>
      <c r="N147">
        <v>12102.2914236</v>
      </c>
      <c r="O147">
        <v>12102.2914236</v>
      </c>
      <c r="P147">
        <v>12102.2914236</v>
      </c>
      <c r="R147">
        <f t="shared" si="4"/>
        <v>77</v>
      </c>
      <c r="S147" s="4">
        <f t="shared" si="5"/>
        <v>0.6249350649350649</v>
      </c>
    </row>
    <row r="148" spans="1:19" x14ac:dyDescent="0.3">
      <c r="A148" t="s">
        <v>988</v>
      </c>
      <c r="B148" t="s">
        <v>803</v>
      </c>
      <c r="C148" t="s">
        <v>804</v>
      </c>
      <c r="F148">
        <v>18.363218</v>
      </c>
      <c r="G148" t="s">
        <v>805</v>
      </c>
      <c r="I148" t="b">
        <v>1</v>
      </c>
      <c r="J148">
        <v>25</v>
      </c>
      <c r="K148" s="3">
        <v>43.833808898925803</v>
      </c>
      <c r="L148">
        <v>2552.1291035868148</v>
      </c>
      <c r="M148">
        <v>1</v>
      </c>
      <c r="N148">
        <v>11679.006648</v>
      </c>
      <c r="O148">
        <v>11679.006648</v>
      </c>
      <c r="P148">
        <v>11679.006648</v>
      </c>
      <c r="R148">
        <f t="shared" ref="R148:R211" si="6">IF(M148=0.62,77,(1-0.62)/(M148-0.62))</f>
        <v>1</v>
      </c>
      <c r="S148" s="4">
        <f t="shared" si="5"/>
        <v>1</v>
      </c>
    </row>
    <row r="149" spans="1:19" x14ac:dyDescent="0.3">
      <c r="A149" t="s">
        <v>989</v>
      </c>
      <c r="B149" t="s">
        <v>803</v>
      </c>
      <c r="C149" t="s">
        <v>804</v>
      </c>
      <c r="F149">
        <v>6.9469295000000004</v>
      </c>
      <c r="G149" t="s">
        <v>805</v>
      </c>
      <c r="I149" t="b">
        <v>1</v>
      </c>
      <c r="J149">
        <v>25</v>
      </c>
      <c r="K149" s="3">
        <v>30.3883152008057</v>
      </c>
      <c r="L149">
        <v>860.09657173852088</v>
      </c>
      <c r="M149">
        <v>1</v>
      </c>
      <c r="N149">
        <v>4418.2471620000006</v>
      </c>
      <c r="O149">
        <v>4418.2471620000006</v>
      </c>
      <c r="P149">
        <v>4418.2471620000006</v>
      </c>
      <c r="R149">
        <f t="shared" si="6"/>
        <v>1</v>
      </c>
      <c r="S149" s="4">
        <f t="shared" si="5"/>
        <v>1</v>
      </c>
    </row>
    <row r="150" spans="1:19" x14ac:dyDescent="0.3">
      <c r="A150" t="s">
        <v>990</v>
      </c>
      <c r="B150" t="s">
        <v>803</v>
      </c>
      <c r="C150" t="s">
        <v>807</v>
      </c>
      <c r="E150" t="s">
        <v>841</v>
      </c>
      <c r="F150">
        <v>12.715778999999999</v>
      </c>
      <c r="G150" t="s">
        <v>805</v>
      </c>
      <c r="I150" t="b">
        <v>1</v>
      </c>
      <c r="J150">
        <v>65</v>
      </c>
      <c r="K150" s="3">
        <v>394.31789184571198</v>
      </c>
      <c r="L150">
        <v>2817.7956429771421</v>
      </c>
      <c r="M150">
        <v>0.64</v>
      </c>
      <c r="N150">
        <v>10795.696371</v>
      </c>
      <c r="O150">
        <v>10795.696371</v>
      </c>
      <c r="P150">
        <v>10795.696371</v>
      </c>
      <c r="R150">
        <f t="shared" si="6"/>
        <v>18.999999999999982</v>
      </c>
      <c r="S150" s="4">
        <f t="shared" si="5"/>
        <v>0.64</v>
      </c>
    </row>
    <row r="151" spans="1:19" x14ac:dyDescent="0.3">
      <c r="A151" t="s">
        <v>991</v>
      </c>
      <c r="B151" t="s">
        <v>803</v>
      </c>
      <c r="C151" t="s">
        <v>804</v>
      </c>
      <c r="F151">
        <v>5.4108343000000003</v>
      </c>
      <c r="G151" t="s">
        <v>805</v>
      </c>
      <c r="I151" t="b">
        <v>1</v>
      </c>
      <c r="J151">
        <v>25</v>
      </c>
      <c r="K151" s="3">
        <v>32.010726928710902</v>
      </c>
      <c r="L151">
        <v>679.81835618138768</v>
      </c>
      <c r="M151">
        <v>1</v>
      </c>
      <c r="N151">
        <v>3441.2906148000002</v>
      </c>
      <c r="O151">
        <v>3441.2906148000002</v>
      </c>
      <c r="P151">
        <v>3441.2906148000002</v>
      </c>
      <c r="R151">
        <f t="shared" si="6"/>
        <v>1</v>
      </c>
      <c r="S151" s="4">
        <f t="shared" si="5"/>
        <v>1</v>
      </c>
    </row>
    <row r="152" spans="1:19" x14ac:dyDescent="0.3">
      <c r="A152" t="s">
        <v>992</v>
      </c>
      <c r="B152" t="s">
        <v>803</v>
      </c>
      <c r="C152" t="s">
        <v>807</v>
      </c>
      <c r="E152" t="s">
        <v>876</v>
      </c>
      <c r="F152">
        <v>11.658443</v>
      </c>
      <c r="G152" t="s">
        <v>805</v>
      </c>
      <c r="I152" t="b">
        <v>1</v>
      </c>
      <c r="J152">
        <v>50</v>
      </c>
      <c r="K152" s="3">
        <v>204.152099609385</v>
      </c>
      <c r="L152">
        <v>2290.147552655078</v>
      </c>
      <c r="M152">
        <v>0.70228179571771265</v>
      </c>
      <c r="N152">
        <v>8895.3920089999992</v>
      </c>
      <c r="O152">
        <v>8895.3920089999992</v>
      </c>
      <c r="P152">
        <v>8895.3920089999992</v>
      </c>
      <c r="R152">
        <f t="shared" si="6"/>
        <v>4.6182754846974987</v>
      </c>
      <c r="S152" s="4">
        <f t="shared" si="5"/>
        <v>0.70228179571771265</v>
      </c>
    </row>
    <row r="153" spans="1:19" x14ac:dyDescent="0.3">
      <c r="A153" t="s">
        <v>993</v>
      </c>
      <c r="B153" t="s">
        <v>803</v>
      </c>
      <c r="C153" t="s">
        <v>807</v>
      </c>
      <c r="E153" t="s">
        <v>815</v>
      </c>
      <c r="F153">
        <v>1.7463070999999999</v>
      </c>
      <c r="G153" t="s">
        <v>805</v>
      </c>
      <c r="I153" t="b">
        <v>1</v>
      </c>
      <c r="J153">
        <v>150</v>
      </c>
      <c r="K153" s="3">
        <v>3289.2014065551798</v>
      </c>
      <c r="L153">
        <v>535.44941472633582</v>
      </c>
      <c r="M153">
        <v>0.62</v>
      </c>
      <c r="N153">
        <v>2511.1896097999997</v>
      </c>
      <c r="O153">
        <v>2511.1896097999997</v>
      </c>
      <c r="P153">
        <v>2511.1896097999997</v>
      </c>
      <c r="R153">
        <f t="shared" si="6"/>
        <v>77</v>
      </c>
      <c r="S153" s="4">
        <f t="shared" si="5"/>
        <v>0.6249350649350649</v>
      </c>
    </row>
    <row r="154" spans="1:19" x14ac:dyDescent="0.3">
      <c r="A154" t="s">
        <v>994</v>
      </c>
      <c r="B154" t="s">
        <v>803</v>
      </c>
      <c r="C154" t="s">
        <v>847</v>
      </c>
      <c r="E154" t="s">
        <v>995</v>
      </c>
      <c r="F154">
        <v>7.9197946000000004</v>
      </c>
      <c r="G154" t="s">
        <v>805</v>
      </c>
      <c r="I154" t="b">
        <v>1</v>
      </c>
      <c r="J154">
        <v>50</v>
      </c>
      <c r="K154" s="3">
        <v>161.107799262973</v>
      </c>
      <c r="L154">
        <v>1489.3694102199111</v>
      </c>
      <c r="M154">
        <v>0.81</v>
      </c>
      <c r="N154">
        <v>6042.8032798000004</v>
      </c>
      <c r="O154">
        <v>6042.8032798000004</v>
      </c>
      <c r="P154">
        <v>6042.8032798000004</v>
      </c>
      <c r="R154">
        <f t="shared" si="6"/>
        <v>1.9999999999999993</v>
      </c>
      <c r="S154" s="4">
        <f t="shared" si="5"/>
        <v>0.81</v>
      </c>
    </row>
    <row r="155" spans="1:19" x14ac:dyDescent="0.3">
      <c r="A155" t="s">
        <v>996</v>
      </c>
      <c r="B155" t="s">
        <v>803</v>
      </c>
      <c r="C155" t="s">
        <v>824</v>
      </c>
      <c r="F155">
        <v>10.338461000000001</v>
      </c>
      <c r="G155" t="s">
        <v>805</v>
      </c>
      <c r="I155" t="b">
        <v>1</v>
      </c>
      <c r="J155">
        <v>50</v>
      </c>
      <c r="K155" s="3">
        <v>246.11493301391599</v>
      </c>
      <c r="L155">
        <v>2115.3166737715669</v>
      </c>
      <c r="M155">
        <v>0.81</v>
      </c>
      <c r="N155">
        <v>7888.2457430000004</v>
      </c>
      <c r="O155">
        <v>7888.2457430000004</v>
      </c>
      <c r="P155">
        <v>7888.2457430000004</v>
      </c>
      <c r="R155">
        <f t="shared" si="6"/>
        <v>1.9999999999999993</v>
      </c>
      <c r="S155" s="4">
        <f t="shared" si="5"/>
        <v>0.81</v>
      </c>
    </row>
    <row r="156" spans="1:19" x14ac:dyDescent="0.3">
      <c r="A156" t="s">
        <v>997</v>
      </c>
      <c r="B156" t="s">
        <v>803</v>
      </c>
      <c r="C156" t="s">
        <v>807</v>
      </c>
      <c r="E156" t="s">
        <v>841</v>
      </c>
      <c r="F156">
        <v>27.642841000000001</v>
      </c>
      <c r="G156" t="s">
        <v>805</v>
      </c>
      <c r="I156" t="b">
        <v>1</v>
      </c>
      <c r="J156">
        <v>65</v>
      </c>
      <c r="K156" s="3">
        <v>263.41740579606301</v>
      </c>
      <c r="L156">
        <v>5743.3776844699159</v>
      </c>
      <c r="M156">
        <v>0.65</v>
      </c>
      <c r="N156">
        <v>23468.772009</v>
      </c>
      <c r="O156">
        <v>23468.772009</v>
      </c>
      <c r="P156">
        <v>23468.772009</v>
      </c>
      <c r="R156">
        <f t="shared" si="6"/>
        <v>12.666666666666655</v>
      </c>
      <c r="S156" s="4">
        <f t="shared" si="5"/>
        <v>0.65</v>
      </c>
    </row>
    <row r="157" spans="1:19" x14ac:dyDescent="0.3">
      <c r="A157" t="s">
        <v>998</v>
      </c>
      <c r="B157" t="s">
        <v>803</v>
      </c>
      <c r="C157" t="s">
        <v>804</v>
      </c>
      <c r="F157">
        <v>7.0557013</v>
      </c>
      <c r="G157" t="s">
        <v>805</v>
      </c>
      <c r="I157" t="b">
        <v>1</v>
      </c>
      <c r="J157">
        <v>25</v>
      </c>
      <c r="K157" s="3">
        <v>38.770969390869098</v>
      </c>
      <c r="L157">
        <v>940.29894093423036</v>
      </c>
      <c r="M157">
        <v>1</v>
      </c>
      <c r="N157">
        <v>4487.4260267999998</v>
      </c>
      <c r="O157">
        <v>4487.4260267999998</v>
      </c>
      <c r="P157">
        <v>4487.4260267999998</v>
      </c>
      <c r="R157">
        <f t="shared" si="6"/>
        <v>1</v>
      </c>
      <c r="S157" s="4">
        <f t="shared" si="5"/>
        <v>1</v>
      </c>
    </row>
    <row r="158" spans="1:19" x14ac:dyDescent="0.3">
      <c r="A158" t="s">
        <v>999</v>
      </c>
      <c r="B158" t="s">
        <v>803</v>
      </c>
      <c r="C158" t="s">
        <v>819</v>
      </c>
      <c r="E158" t="s">
        <v>820</v>
      </c>
      <c r="F158">
        <v>4.598966893203551</v>
      </c>
      <c r="G158" t="s">
        <v>805</v>
      </c>
      <c r="I158" t="b">
        <v>1</v>
      </c>
      <c r="J158">
        <v>250</v>
      </c>
      <c r="K158" s="3">
        <v>12847.806282768201</v>
      </c>
      <c r="L158">
        <v>1662.0648640607901</v>
      </c>
      <c r="M158">
        <v>0.62</v>
      </c>
      <c r="N158">
        <v>10462.649682038078</v>
      </c>
      <c r="O158">
        <v>10462.649682038078</v>
      </c>
      <c r="P158">
        <v>10462.649682038078</v>
      </c>
      <c r="R158">
        <f t="shared" si="6"/>
        <v>77</v>
      </c>
      <c r="S158" s="4">
        <f t="shared" si="5"/>
        <v>0.6249350649350649</v>
      </c>
    </row>
    <row r="159" spans="1:19" x14ac:dyDescent="0.3">
      <c r="A159" t="s">
        <v>1000</v>
      </c>
      <c r="B159" t="s">
        <v>803</v>
      </c>
      <c r="C159" t="s">
        <v>804</v>
      </c>
      <c r="F159">
        <v>8.0654120000000002</v>
      </c>
      <c r="G159" t="s">
        <v>805</v>
      </c>
      <c r="I159" t="b">
        <v>1</v>
      </c>
      <c r="J159">
        <v>25</v>
      </c>
      <c r="K159" s="3">
        <v>29.742507934570298</v>
      </c>
      <c r="L159">
        <v>992.69833360799362</v>
      </c>
      <c r="M159">
        <v>1</v>
      </c>
      <c r="N159">
        <v>5129.6020319999998</v>
      </c>
      <c r="O159">
        <v>5129.6020319999998</v>
      </c>
      <c r="P159">
        <v>5129.6020319999998</v>
      </c>
      <c r="R159">
        <f t="shared" si="6"/>
        <v>1</v>
      </c>
      <c r="S159" s="4">
        <f t="shared" si="5"/>
        <v>1</v>
      </c>
    </row>
    <row r="160" spans="1:19" x14ac:dyDescent="0.3">
      <c r="A160" t="s">
        <v>1001</v>
      </c>
      <c r="B160" t="s">
        <v>803</v>
      </c>
      <c r="C160" t="s">
        <v>804</v>
      </c>
      <c r="F160">
        <v>5.5755043000000004</v>
      </c>
      <c r="G160" t="s">
        <v>805</v>
      </c>
      <c r="I160" t="b">
        <v>1</v>
      </c>
      <c r="J160">
        <v>25</v>
      </c>
      <c r="K160" s="3">
        <v>30.550132751464801</v>
      </c>
      <c r="L160">
        <v>691.31895599916106</v>
      </c>
      <c r="M160">
        <v>1</v>
      </c>
      <c r="N160">
        <v>3546.0207348000004</v>
      </c>
      <c r="O160">
        <v>3546.0207348000004</v>
      </c>
      <c r="P160">
        <v>3546.0207348000004</v>
      </c>
      <c r="R160">
        <f t="shared" si="6"/>
        <v>1</v>
      </c>
      <c r="S160" s="4">
        <f t="shared" si="5"/>
        <v>1</v>
      </c>
    </row>
    <row r="161" spans="1:19" x14ac:dyDescent="0.3">
      <c r="A161" t="s">
        <v>1002</v>
      </c>
      <c r="B161" t="s">
        <v>803</v>
      </c>
      <c r="C161" t="s">
        <v>824</v>
      </c>
      <c r="F161">
        <v>43.730069999999998</v>
      </c>
      <c r="G161" t="s">
        <v>805</v>
      </c>
      <c r="I161" t="b">
        <v>1</v>
      </c>
      <c r="J161">
        <v>25</v>
      </c>
      <c r="K161" s="3">
        <v>34.999835968017599</v>
      </c>
      <c r="L161">
        <v>5641.7430359985165</v>
      </c>
      <c r="M161">
        <v>1</v>
      </c>
      <c r="N161">
        <v>27812.324519999998</v>
      </c>
      <c r="O161">
        <v>27812.324519999998</v>
      </c>
      <c r="P161">
        <v>27812.324519999998</v>
      </c>
      <c r="R161">
        <f t="shared" si="6"/>
        <v>1</v>
      </c>
      <c r="S161" s="4">
        <f t="shared" si="5"/>
        <v>1</v>
      </c>
    </row>
    <row r="162" spans="1:19" x14ac:dyDescent="0.3">
      <c r="A162" t="s">
        <v>1003</v>
      </c>
      <c r="B162" t="s">
        <v>803</v>
      </c>
      <c r="C162" t="s">
        <v>807</v>
      </c>
      <c r="E162" t="s">
        <v>942</v>
      </c>
      <c r="F162">
        <v>6.8695919999999999</v>
      </c>
      <c r="G162" t="s">
        <v>805</v>
      </c>
      <c r="I162" t="b">
        <v>1</v>
      </c>
      <c r="J162">
        <v>40</v>
      </c>
      <c r="K162" s="3">
        <v>140.474162788363</v>
      </c>
      <c r="L162">
        <v>1256.7135531826414</v>
      </c>
      <c r="M162">
        <v>0.67</v>
      </c>
      <c r="N162">
        <v>4870.5407279999999</v>
      </c>
      <c r="O162">
        <v>4870.5407279999999</v>
      </c>
      <c r="P162">
        <v>4870.5407279999999</v>
      </c>
      <c r="R162">
        <f t="shared" si="6"/>
        <v>7.5999999999999934</v>
      </c>
      <c r="S162" s="4">
        <f t="shared" si="5"/>
        <v>0.67</v>
      </c>
    </row>
    <row r="163" spans="1:19" x14ac:dyDescent="0.3">
      <c r="A163" t="s">
        <v>1004</v>
      </c>
      <c r="B163" t="s">
        <v>803</v>
      </c>
      <c r="C163" t="s">
        <v>804</v>
      </c>
      <c r="F163">
        <v>12.330952999999999</v>
      </c>
      <c r="G163" t="s">
        <v>805</v>
      </c>
      <c r="I163" t="b">
        <v>1</v>
      </c>
      <c r="J163">
        <v>32</v>
      </c>
      <c r="K163" s="3">
        <v>72.980804443359403</v>
      </c>
      <c r="L163">
        <v>1936.2490603519818</v>
      </c>
      <c r="M163">
        <v>1</v>
      </c>
      <c r="N163">
        <v>8249.4075569999986</v>
      </c>
      <c r="O163">
        <v>8249.4075569999986</v>
      </c>
      <c r="P163">
        <v>8249.4075569999986</v>
      </c>
      <c r="R163">
        <f t="shared" si="6"/>
        <v>1</v>
      </c>
      <c r="S163" s="4">
        <f t="shared" si="5"/>
        <v>1</v>
      </c>
    </row>
    <row r="164" spans="1:19" x14ac:dyDescent="0.3">
      <c r="A164" t="s">
        <v>1005</v>
      </c>
      <c r="B164" t="s">
        <v>803</v>
      </c>
      <c r="C164" t="s">
        <v>807</v>
      </c>
      <c r="E164" t="s">
        <v>815</v>
      </c>
      <c r="F164">
        <v>13.065591</v>
      </c>
      <c r="G164" t="s">
        <v>805</v>
      </c>
      <c r="I164" t="b">
        <v>1</v>
      </c>
      <c r="J164">
        <v>200</v>
      </c>
      <c r="K164" s="3">
        <v>4516.59014762878</v>
      </c>
      <c r="L164">
        <v>4169.623263984804</v>
      </c>
      <c r="M164">
        <v>0.62</v>
      </c>
      <c r="N164">
        <v>24053.753031</v>
      </c>
      <c r="O164">
        <v>24053.753031</v>
      </c>
      <c r="P164">
        <v>24053.753031</v>
      </c>
      <c r="R164">
        <f t="shared" si="6"/>
        <v>77</v>
      </c>
      <c r="S164" s="4">
        <f t="shared" si="5"/>
        <v>0.6249350649350649</v>
      </c>
    </row>
    <row r="165" spans="1:19" x14ac:dyDescent="0.3">
      <c r="A165" t="s">
        <v>1006</v>
      </c>
      <c r="B165" t="s">
        <v>803</v>
      </c>
      <c r="C165" t="s">
        <v>819</v>
      </c>
      <c r="E165" t="s">
        <v>820</v>
      </c>
      <c r="F165">
        <v>77.658460000000005</v>
      </c>
      <c r="G165" t="s">
        <v>805</v>
      </c>
      <c r="I165" t="b">
        <v>1</v>
      </c>
      <c r="J165">
        <v>65</v>
      </c>
      <c r="K165" s="3">
        <v>377.16478050232399</v>
      </c>
      <c r="L165">
        <v>17068.274040053722</v>
      </c>
      <c r="M165">
        <v>0.68</v>
      </c>
      <c r="N165">
        <v>65932.03254</v>
      </c>
      <c r="O165">
        <v>65932.03254</v>
      </c>
      <c r="P165">
        <v>65932.03254</v>
      </c>
      <c r="R165">
        <f t="shared" si="6"/>
        <v>6.3333333333333277</v>
      </c>
      <c r="S165" s="4">
        <f t="shared" si="5"/>
        <v>0.68</v>
      </c>
    </row>
    <row r="166" spans="1:19" x14ac:dyDescent="0.3">
      <c r="A166" t="s">
        <v>1007</v>
      </c>
      <c r="B166" t="s">
        <v>803</v>
      </c>
      <c r="C166" t="s">
        <v>807</v>
      </c>
      <c r="E166" t="s">
        <v>838</v>
      </c>
      <c r="F166">
        <v>10.324427</v>
      </c>
      <c r="G166" t="s">
        <v>805</v>
      </c>
      <c r="I166" t="b">
        <v>1</v>
      </c>
      <c r="J166">
        <v>250</v>
      </c>
      <c r="K166" s="3">
        <v>9115.4874557876592</v>
      </c>
      <c r="L166">
        <v>3589.3474485456668</v>
      </c>
      <c r="M166">
        <v>0.62</v>
      </c>
      <c r="N166">
        <v>23488.071424999998</v>
      </c>
      <c r="O166">
        <v>23488.071424999998</v>
      </c>
      <c r="P166">
        <v>23488.071424999998</v>
      </c>
      <c r="R166">
        <f t="shared" si="6"/>
        <v>77</v>
      </c>
      <c r="S166" s="4">
        <f t="shared" si="5"/>
        <v>0.6249350649350649</v>
      </c>
    </row>
    <row r="167" spans="1:19" x14ac:dyDescent="0.3">
      <c r="A167" t="s">
        <v>1008</v>
      </c>
      <c r="B167" t="s">
        <v>803</v>
      </c>
      <c r="C167" t="s">
        <v>824</v>
      </c>
      <c r="F167">
        <v>43.830246000000002</v>
      </c>
      <c r="G167" t="s">
        <v>805</v>
      </c>
      <c r="I167" t="b">
        <v>1</v>
      </c>
      <c r="J167">
        <v>32</v>
      </c>
      <c r="K167" s="3">
        <v>79.6401557922363</v>
      </c>
      <c r="L167">
        <v>7062.4865971093832</v>
      </c>
      <c r="M167">
        <v>0.75</v>
      </c>
      <c r="N167">
        <v>29322.434574000003</v>
      </c>
      <c r="O167">
        <v>29322.434574000003</v>
      </c>
      <c r="P167">
        <v>29322.434574000003</v>
      </c>
      <c r="R167">
        <f t="shared" si="6"/>
        <v>2.9230769230769229</v>
      </c>
      <c r="S167" s="4">
        <f t="shared" si="5"/>
        <v>0.75</v>
      </c>
    </row>
    <row r="168" spans="1:19" x14ac:dyDescent="0.3">
      <c r="A168" t="s">
        <v>1009</v>
      </c>
      <c r="B168" t="s">
        <v>803</v>
      </c>
      <c r="C168" t="s">
        <v>804</v>
      </c>
      <c r="F168">
        <v>10.1861105</v>
      </c>
      <c r="G168" t="s">
        <v>805</v>
      </c>
      <c r="I168" t="b">
        <v>1</v>
      </c>
      <c r="J168">
        <v>32</v>
      </c>
      <c r="K168" s="3">
        <v>60.3010063171387</v>
      </c>
      <c r="L168">
        <v>1519.7598414479589</v>
      </c>
      <c r="M168">
        <v>1</v>
      </c>
      <c r="N168">
        <v>6814.5079244999997</v>
      </c>
      <c r="O168">
        <v>6814.5079244999997</v>
      </c>
      <c r="P168">
        <v>6814.5079244999997</v>
      </c>
      <c r="R168">
        <f t="shared" si="6"/>
        <v>1</v>
      </c>
      <c r="S168" s="4">
        <f t="shared" si="5"/>
        <v>1</v>
      </c>
    </row>
    <row r="169" spans="1:19" x14ac:dyDescent="0.3">
      <c r="A169" t="s">
        <v>1010</v>
      </c>
      <c r="B169" t="s">
        <v>803</v>
      </c>
      <c r="C169" t="s">
        <v>804</v>
      </c>
      <c r="F169">
        <v>6.3386936</v>
      </c>
      <c r="G169" t="s">
        <v>805</v>
      </c>
      <c r="I169" t="b">
        <v>1</v>
      </c>
      <c r="J169">
        <v>25</v>
      </c>
      <c r="K169" s="3">
        <v>31.853473663330099</v>
      </c>
      <c r="L169">
        <v>795.27010070068513</v>
      </c>
      <c r="M169">
        <v>1</v>
      </c>
      <c r="N169">
        <v>4031.4091296000001</v>
      </c>
      <c r="O169">
        <v>4031.4091296000001</v>
      </c>
      <c r="P169">
        <v>4031.4091296000001</v>
      </c>
      <c r="R169">
        <f t="shared" si="6"/>
        <v>1</v>
      </c>
      <c r="S169" s="4">
        <f t="shared" si="5"/>
        <v>1</v>
      </c>
    </row>
    <row r="170" spans="1:19" x14ac:dyDescent="0.3">
      <c r="A170" t="s">
        <v>1011</v>
      </c>
      <c r="B170" t="s">
        <v>803</v>
      </c>
      <c r="C170" t="s">
        <v>804</v>
      </c>
      <c r="F170">
        <v>10.330809</v>
      </c>
      <c r="G170" t="s">
        <v>805</v>
      </c>
      <c r="I170" t="b">
        <v>1</v>
      </c>
      <c r="J170">
        <v>25</v>
      </c>
      <c r="K170" s="3">
        <v>24.950363159179702</v>
      </c>
      <c r="L170">
        <v>1215.6657769484834</v>
      </c>
      <c r="M170">
        <v>1</v>
      </c>
      <c r="N170">
        <v>6570.3945240000003</v>
      </c>
      <c r="O170">
        <v>6570.3945240000003</v>
      </c>
      <c r="P170">
        <v>6570.3945240000003</v>
      </c>
      <c r="R170">
        <f t="shared" si="6"/>
        <v>1</v>
      </c>
      <c r="S170" s="4">
        <f t="shared" si="5"/>
        <v>1</v>
      </c>
    </row>
    <row r="171" spans="1:19" x14ac:dyDescent="0.3">
      <c r="A171" t="s">
        <v>1012</v>
      </c>
      <c r="B171" t="s">
        <v>803</v>
      </c>
      <c r="C171" t="s">
        <v>807</v>
      </c>
      <c r="E171" t="s">
        <v>1013</v>
      </c>
      <c r="F171">
        <v>6.5203705000000003</v>
      </c>
      <c r="G171" t="s">
        <v>805</v>
      </c>
      <c r="I171" t="b">
        <v>1</v>
      </c>
      <c r="J171">
        <v>50</v>
      </c>
      <c r="K171" s="3">
        <v>191.02691020967899</v>
      </c>
      <c r="L171">
        <v>1264.1791846128428</v>
      </c>
      <c r="M171">
        <v>0.65</v>
      </c>
      <c r="N171">
        <v>4975.0426914999998</v>
      </c>
      <c r="O171">
        <v>4975.0426914999998</v>
      </c>
      <c r="P171">
        <v>4975.0426914999998</v>
      </c>
      <c r="R171">
        <f t="shared" si="6"/>
        <v>12.666666666666655</v>
      </c>
      <c r="S171" s="4">
        <f t="shared" si="5"/>
        <v>0.65</v>
      </c>
    </row>
    <row r="172" spans="1:19" x14ac:dyDescent="0.3">
      <c r="A172" t="s">
        <v>1014</v>
      </c>
      <c r="B172" t="s">
        <v>803</v>
      </c>
      <c r="C172" t="s">
        <v>804</v>
      </c>
      <c r="F172">
        <v>8.7860169999999993</v>
      </c>
      <c r="G172" t="s">
        <v>805</v>
      </c>
      <c r="I172" t="b">
        <v>1</v>
      </c>
      <c r="J172">
        <v>25</v>
      </c>
      <c r="K172" s="3">
        <v>39.265632629394503</v>
      </c>
      <c r="L172">
        <v>1175.798427171417</v>
      </c>
      <c r="M172">
        <v>1</v>
      </c>
      <c r="N172">
        <v>5587.9068119999993</v>
      </c>
      <c r="O172">
        <v>5587.9068119999993</v>
      </c>
      <c r="P172">
        <v>5587.9068119999993</v>
      </c>
      <c r="R172">
        <f t="shared" si="6"/>
        <v>1</v>
      </c>
      <c r="S172" s="4">
        <f t="shared" si="5"/>
        <v>1</v>
      </c>
    </row>
    <row r="173" spans="1:19" x14ac:dyDescent="0.3">
      <c r="A173" t="s">
        <v>1015</v>
      </c>
      <c r="B173" t="s">
        <v>803</v>
      </c>
      <c r="C173" t="s">
        <v>807</v>
      </c>
      <c r="E173" t="s">
        <v>942</v>
      </c>
      <c r="F173">
        <v>4.5101290000000001</v>
      </c>
      <c r="G173" t="s">
        <v>805</v>
      </c>
      <c r="I173" t="b">
        <v>1</v>
      </c>
      <c r="J173">
        <v>65</v>
      </c>
      <c r="K173" s="3">
        <v>332.36037521361101</v>
      </c>
      <c r="L173">
        <v>969.91933587921267</v>
      </c>
      <c r="M173">
        <v>0.65</v>
      </c>
      <c r="N173">
        <v>3829.0995210000001</v>
      </c>
      <c r="O173">
        <v>3829.0995210000001</v>
      </c>
      <c r="P173">
        <v>3829.0995210000001</v>
      </c>
      <c r="R173">
        <f t="shared" si="6"/>
        <v>12.666666666666655</v>
      </c>
      <c r="S173" s="4">
        <f t="shared" si="5"/>
        <v>0.65</v>
      </c>
    </row>
    <row r="174" spans="1:19" x14ac:dyDescent="0.3">
      <c r="A174" t="s">
        <v>1016</v>
      </c>
      <c r="B174" t="s">
        <v>803</v>
      </c>
      <c r="C174" t="s">
        <v>859</v>
      </c>
      <c r="F174">
        <v>9.0339574999999996</v>
      </c>
      <c r="G174" t="s">
        <v>805</v>
      </c>
      <c r="I174" t="b">
        <v>1</v>
      </c>
      <c r="J174">
        <v>32</v>
      </c>
      <c r="K174" s="3">
        <v>74.2401123046875</v>
      </c>
      <c r="L174">
        <v>1425.5634234787008</v>
      </c>
      <c r="M174">
        <v>1</v>
      </c>
      <c r="N174">
        <v>6043.7175674999999</v>
      </c>
      <c r="O174">
        <v>6043.7175674999999</v>
      </c>
      <c r="P174">
        <v>6043.7175674999999</v>
      </c>
      <c r="R174">
        <f t="shared" si="6"/>
        <v>1</v>
      </c>
      <c r="S174" s="4">
        <f t="shared" si="5"/>
        <v>1</v>
      </c>
    </row>
    <row r="175" spans="1:19" x14ac:dyDescent="0.3">
      <c r="A175" t="s">
        <v>1017</v>
      </c>
      <c r="B175" t="s">
        <v>803</v>
      </c>
      <c r="C175" t="s">
        <v>824</v>
      </c>
      <c r="F175">
        <v>19.325673999999999</v>
      </c>
      <c r="G175" t="s">
        <v>805</v>
      </c>
      <c r="I175" t="b">
        <v>1</v>
      </c>
      <c r="J175">
        <v>40</v>
      </c>
      <c r="K175" s="3">
        <v>83.903343200683594</v>
      </c>
      <c r="L175">
        <v>3162.3472812222794</v>
      </c>
      <c r="M175">
        <v>1</v>
      </c>
      <c r="N175">
        <v>13701.902866</v>
      </c>
      <c r="O175">
        <v>13701.902866</v>
      </c>
      <c r="P175">
        <v>13701.902866</v>
      </c>
      <c r="R175">
        <f t="shared" si="6"/>
        <v>1</v>
      </c>
      <c r="S175" s="4">
        <f t="shared" si="5"/>
        <v>1</v>
      </c>
    </row>
    <row r="176" spans="1:19" x14ac:dyDescent="0.3">
      <c r="A176" t="s">
        <v>1018</v>
      </c>
      <c r="B176" t="s">
        <v>803</v>
      </c>
      <c r="C176" t="s">
        <v>804</v>
      </c>
      <c r="F176">
        <v>6.3367649999999998</v>
      </c>
      <c r="G176" t="s">
        <v>805</v>
      </c>
      <c r="I176" t="b">
        <v>1</v>
      </c>
      <c r="J176">
        <v>25</v>
      </c>
      <c r="K176" s="3">
        <v>32.813774108886697</v>
      </c>
      <c r="L176">
        <v>801.89421709324051</v>
      </c>
      <c r="M176">
        <v>1</v>
      </c>
      <c r="N176">
        <v>4030.1825399999998</v>
      </c>
      <c r="O176">
        <v>4030.1825399999998</v>
      </c>
      <c r="P176">
        <v>4030.1825399999998</v>
      </c>
      <c r="R176">
        <f t="shared" si="6"/>
        <v>1</v>
      </c>
      <c r="S176" s="4">
        <f t="shared" si="5"/>
        <v>1</v>
      </c>
    </row>
    <row r="177" spans="1:19" x14ac:dyDescent="0.3">
      <c r="A177" t="s">
        <v>1019</v>
      </c>
      <c r="B177" t="s">
        <v>803</v>
      </c>
      <c r="C177" t="s">
        <v>824</v>
      </c>
      <c r="F177">
        <v>10.740289000000001</v>
      </c>
      <c r="G177" t="s">
        <v>805</v>
      </c>
      <c r="I177" t="b">
        <v>1</v>
      </c>
      <c r="J177">
        <v>32</v>
      </c>
      <c r="K177" s="3">
        <v>44.422920227050803</v>
      </c>
      <c r="L177">
        <v>1497.2117498533632</v>
      </c>
      <c r="M177">
        <v>1</v>
      </c>
      <c r="N177">
        <v>7185.2533410000005</v>
      </c>
      <c r="O177">
        <v>7185.2533410000005</v>
      </c>
      <c r="P177">
        <v>7185.2533410000005</v>
      </c>
      <c r="R177">
        <f t="shared" si="6"/>
        <v>1</v>
      </c>
      <c r="S177" s="4">
        <f t="shared" si="5"/>
        <v>1</v>
      </c>
    </row>
    <row r="178" spans="1:19" x14ac:dyDescent="0.3">
      <c r="A178" t="s">
        <v>1020</v>
      </c>
      <c r="B178" t="s">
        <v>803</v>
      </c>
      <c r="C178" t="s">
        <v>819</v>
      </c>
      <c r="E178" t="s">
        <v>820</v>
      </c>
      <c r="F178">
        <v>8.3742429999999999</v>
      </c>
      <c r="G178" t="s">
        <v>805</v>
      </c>
      <c r="I178" t="b">
        <v>1</v>
      </c>
      <c r="J178">
        <v>65</v>
      </c>
      <c r="K178" s="3">
        <v>307.11601409909798</v>
      </c>
      <c r="L178">
        <v>1778.5796911559546</v>
      </c>
      <c r="M178">
        <v>0.67</v>
      </c>
      <c r="N178">
        <v>7109.7323070000002</v>
      </c>
      <c r="O178">
        <v>7109.7323070000002</v>
      </c>
      <c r="P178">
        <v>7109.7323070000002</v>
      </c>
      <c r="R178">
        <f t="shared" si="6"/>
        <v>7.5999999999999934</v>
      </c>
      <c r="S178" s="4">
        <f t="shared" si="5"/>
        <v>0.67</v>
      </c>
    </row>
    <row r="179" spans="1:19" x14ac:dyDescent="0.3">
      <c r="A179" t="s">
        <v>1021</v>
      </c>
      <c r="B179" t="s">
        <v>803</v>
      </c>
      <c r="C179" t="s">
        <v>804</v>
      </c>
      <c r="F179">
        <v>11.475728999999999</v>
      </c>
      <c r="G179" t="s">
        <v>805</v>
      </c>
      <c r="I179" t="b">
        <v>1</v>
      </c>
      <c r="J179">
        <v>25</v>
      </c>
      <c r="K179" s="3">
        <v>34.145442962646499</v>
      </c>
      <c r="L179">
        <v>1469.4540630574381</v>
      </c>
      <c r="M179">
        <v>1</v>
      </c>
      <c r="N179">
        <v>7298.5636439999998</v>
      </c>
      <c r="O179">
        <v>7298.5636439999998</v>
      </c>
      <c r="P179">
        <v>7298.5636439999998</v>
      </c>
      <c r="R179">
        <f t="shared" si="6"/>
        <v>1</v>
      </c>
      <c r="S179" s="4">
        <f t="shared" si="5"/>
        <v>1</v>
      </c>
    </row>
    <row r="180" spans="1:19" x14ac:dyDescent="0.3">
      <c r="A180" t="s">
        <v>1022</v>
      </c>
      <c r="B180" t="s">
        <v>803</v>
      </c>
      <c r="C180" t="s">
        <v>804</v>
      </c>
      <c r="F180">
        <v>5.8151140000000003</v>
      </c>
      <c r="G180" t="s">
        <v>805</v>
      </c>
      <c r="I180" t="b">
        <v>1</v>
      </c>
      <c r="J180">
        <v>25</v>
      </c>
      <c r="K180" s="3">
        <v>30.792186737060501</v>
      </c>
      <c r="L180">
        <v>722.6168847839341</v>
      </c>
      <c r="M180">
        <v>1</v>
      </c>
      <c r="N180">
        <v>3698.4125040000004</v>
      </c>
      <c r="O180">
        <v>3698.4125040000004</v>
      </c>
      <c r="P180">
        <v>3698.4125040000004</v>
      </c>
      <c r="R180">
        <f t="shared" si="6"/>
        <v>1</v>
      </c>
      <c r="S180" s="4">
        <f t="shared" si="5"/>
        <v>1</v>
      </c>
    </row>
    <row r="181" spans="1:19" x14ac:dyDescent="0.3">
      <c r="A181" t="s">
        <v>1023</v>
      </c>
      <c r="B181" t="s">
        <v>803</v>
      </c>
      <c r="C181" t="s">
        <v>804</v>
      </c>
      <c r="F181">
        <v>5.0957600000000003</v>
      </c>
      <c r="G181" t="s">
        <v>805</v>
      </c>
      <c r="I181" t="b">
        <v>1</v>
      </c>
      <c r="J181">
        <v>25</v>
      </c>
      <c r="K181" s="3">
        <v>29.195549011230501</v>
      </c>
      <c r="L181">
        <v>624.0459953650527</v>
      </c>
      <c r="M181">
        <v>1</v>
      </c>
      <c r="N181">
        <v>3240.9033600000002</v>
      </c>
      <c r="O181">
        <v>3240.9033600000002</v>
      </c>
      <c r="P181">
        <v>3240.9033600000002</v>
      </c>
      <c r="R181">
        <f t="shared" si="6"/>
        <v>1</v>
      </c>
      <c r="S181" s="4">
        <f t="shared" si="5"/>
        <v>1</v>
      </c>
    </row>
    <row r="182" spans="1:19" x14ac:dyDescent="0.3">
      <c r="A182" t="s">
        <v>1024</v>
      </c>
      <c r="B182" t="s">
        <v>803</v>
      </c>
      <c r="C182" t="s">
        <v>804</v>
      </c>
      <c r="F182">
        <v>8.7316299999999991</v>
      </c>
      <c r="G182" t="s">
        <v>805</v>
      </c>
      <c r="I182" t="b">
        <v>1</v>
      </c>
      <c r="J182">
        <v>25</v>
      </c>
      <c r="K182" s="3">
        <v>36.447761535644503</v>
      </c>
      <c r="L182">
        <v>1140.7580223136092</v>
      </c>
      <c r="M182">
        <v>1</v>
      </c>
      <c r="N182">
        <v>5553.316679999999</v>
      </c>
      <c r="O182">
        <v>5553.316679999999</v>
      </c>
      <c r="P182">
        <v>5553.316679999999</v>
      </c>
      <c r="R182">
        <f t="shared" si="6"/>
        <v>1</v>
      </c>
      <c r="S182" s="4">
        <f t="shared" si="5"/>
        <v>1</v>
      </c>
    </row>
    <row r="183" spans="1:19" x14ac:dyDescent="0.3">
      <c r="A183" t="s">
        <v>1025</v>
      </c>
      <c r="B183" t="s">
        <v>803</v>
      </c>
      <c r="C183" t="s">
        <v>824</v>
      </c>
      <c r="F183">
        <v>16.013352999999999</v>
      </c>
      <c r="G183" t="s">
        <v>805</v>
      </c>
      <c r="I183" t="b">
        <v>1</v>
      </c>
      <c r="J183">
        <v>50</v>
      </c>
      <c r="K183" s="3">
        <v>164.11207008361799</v>
      </c>
      <c r="L183">
        <v>3020.7824362136853</v>
      </c>
      <c r="M183">
        <v>0.75</v>
      </c>
      <c r="N183">
        <v>12218.188338999998</v>
      </c>
      <c r="O183">
        <v>12218.188338999998</v>
      </c>
      <c r="P183">
        <v>12218.188338999998</v>
      </c>
      <c r="R183">
        <f t="shared" si="6"/>
        <v>2.9230769230769229</v>
      </c>
      <c r="S183" s="4">
        <f t="shared" si="5"/>
        <v>0.75</v>
      </c>
    </row>
    <row r="184" spans="1:19" x14ac:dyDescent="0.3">
      <c r="A184" t="s">
        <v>1026</v>
      </c>
      <c r="B184" t="s">
        <v>803</v>
      </c>
      <c r="C184" t="s">
        <v>804</v>
      </c>
      <c r="F184">
        <v>8.0383230000000001</v>
      </c>
      <c r="G184" t="s">
        <v>805</v>
      </c>
      <c r="I184" t="b">
        <v>1</v>
      </c>
      <c r="J184">
        <v>40</v>
      </c>
      <c r="K184" s="3">
        <v>138.13352966308599</v>
      </c>
      <c r="L184">
        <v>1464.0992637616539</v>
      </c>
      <c r="M184">
        <v>1</v>
      </c>
      <c r="N184">
        <v>5699.1710069999999</v>
      </c>
      <c r="O184">
        <v>5699.1710069999999</v>
      </c>
      <c r="P184">
        <v>5699.1710069999999</v>
      </c>
      <c r="R184">
        <f t="shared" si="6"/>
        <v>1</v>
      </c>
      <c r="S184" s="4">
        <f t="shared" si="5"/>
        <v>1</v>
      </c>
    </row>
    <row r="185" spans="1:19" x14ac:dyDescent="0.3">
      <c r="A185" t="s">
        <v>1027</v>
      </c>
      <c r="B185" t="s">
        <v>803</v>
      </c>
      <c r="C185" t="s">
        <v>824</v>
      </c>
      <c r="F185">
        <v>15.518587999999999</v>
      </c>
      <c r="G185" t="s">
        <v>805</v>
      </c>
      <c r="I185" t="b">
        <v>1</v>
      </c>
      <c r="J185">
        <v>40</v>
      </c>
      <c r="K185" s="3">
        <v>110.612090148905</v>
      </c>
      <c r="L185">
        <v>2680.813441812053</v>
      </c>
      <c r="M185">
        <v>0.81</v>
      </c>
      <c r="N185">
        <v>11002.678892</v>
      </c>
      <c r="O185">
        <v>11002.678892</v>
      </c>
      <c r="P185">
        <v>11002.678892</v>
      </c>
      <c r="R185">
        <f t="shared" si="6"/>
        <v>1.9999999999999993</v>
      </c>
      <c r="S185" s="4">
        <f t="shared" si="5"/>
        <v>0.81</v>
      </c>
    </row>
    <row r="186" spans="1:19" x14ac:dyDescent="0.3">
      <c r="A186" t="s">
        <v>1028</v>
      </c>
      <c r="B186" t="s">
        <v>803</v>
      </c>
      <c r="C186" t="s">
        <v>804</v>
      </c>
      <c r="F186">
        <v>11.290335000000001</v>
      </c>
      <c r="G186" t="s">
        <v>805</v>
      </c>
      <c r="I186" t="b">
        <v>1</v>
      </c>
      <c r="J186">
        <v>40</v>
      </c>
      <c r="K186" s="3">
        <v>113.085441589355</v>
      </c>
      <c r="L186">
        <v>1959.9179500105713</v>
      </c>
      <c r="M186">
        <v>1</v>
      </c>
      <c r="N186">
        <v>8004.8475150000004</v>
      </c>
      <c r="O186">
        <v>8004.8475150000004</v>
      </c>
      <c r="P186">
        <v>8004.8475150000004</v>
      </c>
      <c r="R186">
        <f t="shared" si="6"/>
        <v>1</v>
      </c>
      <c r="S186" s="4">
        <f t="shared" si="5"/>
        <v>1</v>
      </c>
    </row>
    <row r="187" spans="1:19" x14ac:dyDescent="0.3">
      <c r="A187" t="s">
        <v>1029</v>
      </c>
      <c r="B187" t="s">
        <v>803</v>
      </c>
      <c r="C187" t="s">
        <v>807</v>
      </c>
      <c r="E187" t="s">
        <v>815</v>
      </c>
      <c r="F187">
        <v>9.0937380000000001</v>
      </c>
      <c r="G187" t="s">
        <v>805</v>
      </c>
      <c r="I187" t="b">
        <v>1</v>
      </c>
      <c r="J187">
        <v>200</v>
      </c>
      <c r="K187" s="3">
        <v>4127.1884152221701</v>
      </c>
      <c r="L187">
        <v>2877.9733775064446</v>
      </c>
      <c r="M187">
        <v>0.62</v>
      </c>
      <c r="N187">
        <v>16741.571658000001</v>
      </c>
      <c r="O187">
        <v>16741.571658000001</v>
      </c>
      <c r="P187">
        <v>16741.571658000001</v>
      </c>
      <c r="R187">
        <f t="shared" si="6"/>
        <v>77</v>
      </c>
      <c r="S187" s="4">
        <f t="shared" si="5"/>
        <v>0.6249350649350649</v>
      </c>
    </row>
    <row r="188" spans="1:19" x14ac:dyDescent="0.3">
      <c r="A188" t="s">
        <v>1030</v>
      </c>
      <c r="B188" t="s">
        <v>803</v>
      </c>
      <c r="C188" t="s">
        <v>804</v>
      </c>
      <c r="F188">
        <v>7.4706149999999996</v>
      </c>
      <c r="G188" t="s">
        <v>805</v>
      </c>
      <c r="I188" t="b">
        <v>1</v>
      </c>
      <c r="J188">
        <v>25</v>
      </c>
      <c r="K188" s="3">
        <v>31.712518692016602</v>
      </c>
      <c r="L188">
        <v>936.09595312501892</v>
      </c>
      <c r="M188">
        <v>1</v>
      </c>
      <c r="N188">
        <v>4751.3111399999998</v>
      </c>
      <c r="O188">
        <v>4751.3111399999998</v>
      </c>
      <c r="P188">
        <v>4751.3111399999998</v>
      </c>
      <c r="R188">
        <f t="shared" si="6"/>
        <v>1</v>
      </c>
      <c r="S188" s="4">
        <f t="shared" si="5"/>
        <v>1</v>
      </c>
    </row>
    <row r="189" spans="1:19" x14ac:dyDescent="0.3">
      <c r="A189" t="s">
        <v>1031</v>
      </c>
      <c r="B189" t="s">
        <v>803</v>
      </c>
      <c r="C189" t="s">
        <v>804</v>
      </c>
      <c r="F189">
        <v>5.3480452999999999</v>
      </c>
      <c r="G189" t="s">
        <v>805</v>
      </c>
      <c r="I189" t="b">
        <v>1</v>
      </c>
      <c r="J189">
        <v>25</v>
      </c>
      <c r="K189" s="3">
        <v>32.239898681640597</v>
      </c>
      <c r="L189">
        <v>673.31243229455708</v>
      </c>
      <c r="M189">
        <v>1</v>
      </c>
      <c r="N189">
        <v>3401.3568107999999</v>
      </c>
      <c r="O189">
        <v>3401.3568107999999</v>
      </c>
      <c r="P189">
        <v>3401.3568107999999</v>
      </c>
      <c r="R189">
        <f t="shared" si="6"/>
        <v>1</v>
      </c>
      <c r="S189" s="4">
        <f t="shared" si="5"/>
        <v>1</v>
      </c>
    </row>
    <row r="190" spans="1:19" x14ac:dyDescent="0.3">
      <c r="A190" t="s">
        <v>1032</v>
      </c>
      <c r="B190" t="s">
        <v>803</v>
      </c>
      <c r="C190" t="s">
        <v>837</v>
      </c>
      <c r="E190" t="s">
        <v>815</v>
      </c>
      <c r="F190">
        <v>30.338037</v>
      </c>
      <c r="G190" t="s">
        <v>805</v>
      </c>
      <c r="R190">
        <f t="shared" si="6"/>
        <v>-0.61290322580645162</v>
      </c>
      <c r="S190" s="4">
        <f t="shared" si="5"/>
        <v>0</v>
      </c>
    </row>
    <row r="191" spans="1:19" x14ac:dyDescent="0.3">
      <c r="A191" t="s">
        <v>1033</v>
      </c>
      <c r="B191" t="s">
        <v>803</v>
      </c>
      <c r="C191" t="s">
        <v>804</v>
      </c>
      <c r="F191">
        <v>5.4702630000000001</v>
      </c>
      <c r="G191" t="s">
        <v>805</v>
      </c>
      <c r="I191" t="b">
        <v>1</v>
      </c>
      <c r="J191">
        <v>25</v>
      </c>
      <c r="K191" s="3">
        <v>31.128219604492202</v>
      </c>
      <c r="L191">
        <v>681.83794630885859</v>
      </c>
      <c r="M191">
        <v>1</v>
      </c>
      <c r="N191">
        <v>3479.0872680000002</v>
      </c>
      <c r="O191">
        <v>3479.0872680000002</v>
      </c>
      <c r="P191">
        <v>3479.0872680000002</v>
      </c>
      <c r="R191">
        <f t="shared" si="6"/>
        <v>1</v>
      </c>
      <c r="S191" s="4">
        <f t="shared" si="5"/>
        <v>1</v>
      </c>
    </row>
    <row r="192" spans="1:19" x14ac:dyDescent="0.3">
      <c r="A192" t="s">
        <v>1034</v>
      </c>
      <c r="B192" t="s">
        <v>803</v>
      </c>
      <c r="C192" t="s">
        <v>1035</v>
      </c>
      <c r="F192">
        <v>39.738903000000001</v>
      </c>
      <c r="G192" t="s">
        <v>805</v>
      </c>
      <c r="I192" t="b">
        <v>1</v>
      </c>
      <c r="J192">
        <v>32</v>
      </c>
      <c r="K192" s="3">
        <v>51.493232727050803</v>
      </c>
      <c r="L192">
        <v>5713.0344885779368</v>
      </c>
      <c r="M192">
        <v>1</v>
      </c>
      <c r="N192">
        <v>26585.326107000001</v>
      </c>
      <c r="O192">
        <v>26585.326107000001</v>
      </c>
      <c r="P192">
        <v>26585.326107000001</v>
      </c>
      <c r="R192">
        <f t="shared" si="6"/>
        <v>1</v>
      </c>
      <c r="S192" s="4">
        <f t="shared" si="5"/>
        <v>1</v>
      </c>
    </row>
    <row r="193" spans="1:19" x14ac:dyDescent="0.3">
      <c r="A193" t="s">
        <v>1036</v>
      </c>
      <c r="B193" t="s">
        <v>803</v>
      </c>
      <c r="C193" t="s">
        <v>804</v>
      </c>
      <c r="F193">
        <v>1.2617339000000001</v>
      </c>
      <c r="G193" t="s">
        <v>805</v>
      </c>
      <c r="I193" t="b">
        <v>1</v>
      </c>
      <c r="J193">
        <v>25</v>
      </c>
      <c r="K193" s="3">
        <v>37.665740966796903</v>
      </c>
      <c r="L193">
        <v>166.57525239616206</v>
      </c>
      <c r="M193">
        <v>1</v>
      </c>
      <c r="N193">
        <v>802.46276040000009</v>
      </c>
      <c r="O193">
        <v>802.46276040000009</v>
      </c>
      <c r="P193">
        <v>802.46276040000009</v>
      </c>
      <c r="R193">
        <f t="shared" si="6"/>
        <v>1</v>
      </c>
      <c r="S193" s="4">
        <f t="shared" si="5"/>
        <v>1</v>
      </c>
    </row>
    <row r="194" spans="1:19" x14ac:dyDescent="0.3">
      <c r="A194" t="s">
        <v>1037</v>
      </c>
      <c r="B194" t="s">
        <v>803</v>
      </c>
      <c r="C194" t="s">
        <v>804</v>
      </c>
      <c r="F194">
        <v>3.4339076999999998</v>
      </c>
      <c r="G194" t="s">
        <v>805</v>
      </c>
      <c r="I194" t="b">
        <v>1</v>
      </c>
      <c r="J194">
        <v>25</v>
      </c>
      <c r="K194" s="3">
        <v>29.386959075927699</v>
      </c>
      <c r="L194">
        <v>421.27092352068684</v>
      </c>
      <c r="M194">
        <v>1</v>
      </c>
      <c r="N194">
        <v>2183.9652971999999</v>
      </c>
      <c r="O194">
        <v>2183.9652971999999</v>
      </c>
      <c r="P194">
        <v>2183.9652971999999</v>
      </c>
      <c r="R194">
        <f t="shared" si="6"/>
        <v>1</v>
      </c>
      <c r="S194" s="4">
        <f t="shared" si="5"/>
        <v>1</v>
      </c>
    </row>
    <row r="195" spans="1:19" x14ac:dyDescent="0.3">
      <c r="A195" t="s">
        <v>1038</v>
      </c>
      <c r="B195" t="s">
        <v>803</v>
      </c>
      <c r="C195" t="s">
        <v>824</v>
      </c>
      <c r="F195">
        <v>11.980376</v>
      </c>
      <c r="G195" t="s">
        <v>805</v>
      </c>
      <c r="I195" t="b">
        <v>1</v>
      </c>
      <c r="J195">
        <v>40</v>
      </c>
      <c r="K195" s="3">
        <v>88.612800598144503</v>
      </c>
      <c r="L195">
        <v>1979.6559965558213</v>
      </c>
      <c r="M195">
        <v>1</v>
      </c>
      <c r="N195">
        <v>8494.0865840000006</v>
      </c>
      <c r="O195">
        <v>8494.0865840000006</v>
      </c>
      <c r="P195">
        <v>8494.0865840000006</v>
      </c>
      <c r="R195">
        <f t="shared" si="6"/>
        <v>1</v>
      </c>
      <c r="S195" s="4">
        <f t="shared" si="5"/>
        <v>1</v>
      </c>
    </row>
    <row r="196" spans="1:19" x14ac:dyDescent="0.3">
      <c r="A196" t="s">
        <v>1039</v>
      </c>
      <c r="B196" t="s">
        <v>803</v>
      </c>
      <c r="C196" t="s">
        <v>804</v>
      </c>
      <c r="F196">
        <v>7.2538476000000003</v>
      </c>
      <c r="G196" t="s">
        <v>805</v>
      </c>
      <c r="I196" t="b">
        <v>1</v>
      </c>
      <c r="J196">
        <v>25</v>
      </c>
      <c r="K196" s="3">
        <v>27.359663009643601</v>
      </c>
      <c r="L196">
        <v>873.30736770139458</v>
      </c>
      <c r="M196">
        <v>1</v>
      </c>
      <c r="N196">
        <v>4613.4470736000003</v>
      </c>
      <c r="O196">
        <v>4613.4470736000003</v>
      </c>
      <c r="P196">
        <v>4613.4470736000003</v>
      </c>
      <c r="R196">
        <f t="shared" si="6"/>
        <v>1</v>
      </c>
      <c r="S196" s="4">
        <f t="shared" ref="S196:S259" si="7">0.62+(1-0.62)/R196</f>
        <v>1</v>
      </c>
    </row>
    <row r="197" spans="1:19" x14ac:dyDescent="0.3">
      <c r="A197" t="s">
        <v>1040</v>
      </c>
      <c r="B197" t="s">
        <v>803</v>
      </c>
      <c r="C197" t="s">
        <v>837</v>
      </c>
      <c r="E197" t="s">
        <v>838</v>
      </c>
      <c r="F197">
        <v>11.396169</v>
      </c>
      <c r="G197" t="s">
        <v>805</v>
      </c>
      <c r="I197" t="b">
        <v>1</v>
      </c>
      <c r="J197">
        <v>150</v>
      </c>
      <c r="K197" s="3">
        <v>2968.2142087554698</v>
      </c>
      <c r="L197">
        <v>3449.4691716454076</v>
      </c>
      <c r="M197">
        <v>0.62</v>
      </c>
      <c r="N197">
        <v>16387.691021999999</v>
      </c>
      <c r="O197">
        <v>16387.691021999999</v>
      </c>
      <c r="P197">
        <v>16387.691021999999</v>
      </c>
      <c r="R197">
        <f t="shared" si="6"/>
        <v>77</v>
      </c>
      <c r="S197" s="4">
        <f t="shared" si="7"/>
        <v>0.6249350649350649</v>
      </c>
    </row>
    <row r="198" spans="1:19" x14ac:dyDescent="0.3">
      <c r="A198" t="s">
        <v>1041</v>
      </c>
      <c r="B198" t="s">
        <v>803</v>
      </c>
      <c r="C198" t="s">
        <v>807</v>
      </c>
      <c r="E198" t="s">
        <v>852</v>
      </c>
      <c r="F198">
        <v>47.358424999999997</v>
      </c>
      <c r="G198" t="s">
        <v>805</v>
      </c>
      <c r="I198" t="b">
        <v>1</v>
      </c>
      <c r="J198">
        <v>25</v>
      </c>
      <c r="K198" s="3">
        <v>30.274896621704102</v>
      </c>
      <c r="L198">
        <v>5857.3671151511853</v>
      </c>
      <c r="M198">
        <v>1</v>
      </c>
      <c r="N198">
        <v>30119.958299999998</v>
      </c>
      <c r="O198">
        <v>30119.958299999998</v>
      </c>
      <c r="P198">
        <v>30119.958299999998</v>
      </c>
      <c r="R198">
        <f t="shared" si="6"/>
        <v>1</v>
      </c>
      <c r="S198" s="4">
        <f t="shared" si="7"/>
        <v>1</v>
      </c>
    </row>
    <row r="199" spans="1:19" x14ac:dyDescent="0.3">
      <c r="A199" t="s">
        <v>1042</v>
      </c>
      <c r="B199" t="s">
        <v>803</v>
      </c>
      <c r="C199" t="s">
        <v>804</v>
      </c>
      <c r="F199">
        <v>4.8534759999999997</v>
      </c>
      <c r="G199" t="s">
        <v>805</v>
      </c>
      <c r="I199" t="b">
        <v>1</v>
      </c>
      <c r="J199">
        <v>25</v>
      </c>
      <c r="K199" s="3">
        <v>32.936065673828097</v>
      </c>
      <c r="L199">
        <v>614.85917539536968</v>
      </c>
      <c r="M199">
        <v>1</v>
      </c>
      <c r="N199">
        <v>3086.8107359999999</v>
      </c>
      <c r="O199">
        <v>3086.8107359999999</v>
      </c>
      <c r="P199">
        <v>3086.8107359999999</v>
      </c>
      <c r="R199">
        <f t="shared" si="6"/>
        <v>1</v>
      </c>
      <c r="S199" s="4">
        <f t="shared" si="7"/>
        <v>1</v>
      </c>
    </row>
    <row r="200" spans="1:19" x14ac:dyDescent="0.3">
      <c r="A200" t="s">
        <v>1043</v>
      </c>
      <c r="B200" t="s">
        <v>803</v>
      </c>
      <c r="C200" t="s">
        <v>807</v>
      </c>
      <c r="E200" t="s">
        <v>885</v>
      </c>
      <c r="F200">
        <v>3.8081909999999999</v>
      </c>
      <c r="G200" t="s">
        <v>805</v>
      </c>
      <c r="I200" t="b">
        <v>1</v>
      </c>
      <c r="J200">
        <v>125</v>
      </c>
      <c r="K200" s="3">
        <v>1782.2360203170699</v>
      </c>
      <c r="L200">
        <v>1073.5262786469325</v>
      </c>
      <c r="M200">
        <v>0.63</v>
      </c>
      <c r="N200">
        <v>4764.0469409999996</v>
      </c>
      <c r="O200">
        <v>4764.0469409999996</v>
      </c>
      <c r="P200">
        <v>4764.0469409999996</v>
      </c>
      <c r="R200">
        <f t="shared" si="6"/>
        <v>37.999999999999964</v>
      </c>
      <c r="S200" s="4">
        <f t="shared" si="7"/>
        <v>0.63</v>
      </c>
    </row>
    <row r="201" spans="1:19" x14ac:dyDescent="0.3">
      <c r="A201" t="s">
        <v>1044</v>
      </c>
      <c r="B201" t="s">
        <v>803</v>
      </c>
      <c r="C201" t="s">
        <v>804</v>
      </c>
      <c r="F201">
        <v>4.3194656</v>
      </c>
      <c r="G201" t="s">
        <v>805</v>
      </c>
      <c r="I201" t="b">
        <v>1</v>
      </c>
      <c r="J201">
        <v>25</v>
      </c>
      <c r="K201" s="3">
        <v>33.715976715087898</v>
      </c>
      <c r="L201">
        <v>551.00954691064589</v>
      </c>
      <c r="M201">
        <v>1</v>
      </c>
      <c r="N201">
        <v>2747.1801215999999</v>
      </c>
      <c r="O201">
        <v>2747.1801215999999</v>
      </c>
      <c r="P201">
        <v>2747.1801215999999</v>
      </c>
      <c r="R201">
        <f t="shared" si="6"/>
        <v>1</v>
      </c>
      <c r="S201" s="4">
        <f t="shared" si="7"/>
        <v>1</v>
      </c>
    </row>
    <row r="202" spans="1:19" x14ac:dyDescent="0.3">
      <c r="A202" t="s">
        <v>1045</v>
      </c>
      <c r="B202" t="s">
        <v>803</v>
      </c>
      <c r="C202" t="s">
        <v>804</v>
      </c>
      <c r="F202">
        <v>19.150255000000001</v>
      </c>
      <c r="G202" t="s">
        <v>805</v>
      </c>
      <c r="I202" t="b">
        <v>1</v>
      </c>
      <c r="J202">
        <v>25</v>
      </c>
      <c r="K202" s="3">
        <v>33.861911773681598</v>
      </c>
      <c r="L202">
        <v>2446.0419373569252</v>
      </c>
      <c r="M202">
        <v>1</v>
      </c>
      <c r="N202">
        <v>12179.562180000001</v>
      </c>
      <c r="O202">
        <v>12179.562180000001</v>
      </c>
      <c r="P202">
        <v>12179.562180000001</v>
      </c>
      <c r="R202">
        <f t="shared" si="6"/>
        <v>1</v>
      </c>
      <c r="S202" s="4">
        <f t="shared" si="7"/>
        <v>1</v>
      </c>
    </row>
    <row r="203" spans="1:19" x14ac:dyDescent="0.3">
      <c r="A203" t="s">
        <v>1046</v>
      </c>
      <c r="B203" t="s">
        <v>803</v>
      </c>
      <c r="C203" t="s">
        <v>819</v>
      </c>
      <c r="E203" t="s">
        <v>820</v>
      </c>
      <c r="F203">
        <v>12.789524591990759</v>
      </c>
      <c r="G203" t="s">
        <v>805</v>
      </c>
      <c r="I203" t="b">
        <v>1</v>
      </c>
      <c r="J203">
        <v>250</v>
      </c>
      <c r="K203" s="3">
        <v>12658.5743118668</v>
      </c>
      <c r="L203">
        <v>4613.217247605764</v>
      </c>
      <c r="M203">
        <v>0.62</v>
      </c>
      <c r="N203">
        <v>29096.168446778975</v>
      </c>
      <c r="O203">
        <v>29096.168446778975</v>
      </c>
      <c r="P203">
        <v>29096.168446778975</v>
      </c>
      <c r="R203">
        <f t="shared" si="6"/>
        <v>77</v>
      </c>
      <c r="S203" s="4">
        <f t="shared" si="7"/>
        <v>0.6249350649350649</v>
      </c>
    </row>
    <row r="204" spans="1:19" x14ac:dyDescent="0.3">
      <c r="A204" t="s">
        <v>1047</v>
      </c>
      <c r="B204" t="s">
        <v>803</v>
      </c>
      <c r="C204" t="s">
        <v>804</v>
      </c>
      <c r="F204">
        <v>8.1776230000000005</v>
      </c>
      <c r="G204" t="s">
        <v>805</v>
      </c>
      <c r="I204" t="b">
        <v>1</v>
      </c>
      <c r="J204">
        <v>25</v>
      </c>
      <c r="K204" s="3">
        <v>29.8888454437256</v>
      </c>
      <c r="L204">
        <v>1007.8596259000772</v>
      </c>
      <c r="M204">
        <v>1</v>
      </c>
      <c r="N204">
        <v>5200.9682280000006</v>
      </c>
      <c r="O204">
        <v>5200.9682280000006</v>
      </c>
      <c r="P204">
        <v>5200.9682280000006</v>
      </c>
      <c r="R204">
        <f t="shared" si="6"/>
        <v>1</v>
      </c>
      <c r="S204" s="4">
        <f t="shared" si="7"/>
        <v>1</v>
      </c>
    </row>
    <row r="205" spans="1:19" x14ac:dyDescent="0.3">
      <c r="A205" t="s">
        <v>1048</v>
      </c>
      <c r="B205" t="s">
        <v>803</v>
      </c>
      <c r="C205" t="s">
        <v>804</v>
      </c>
      <c r="F205">
        <v>5.5497436999999996</v>
      </c>
      <c r="G205" t="s">
        <v>805</v>
      </c>
      <c r="I205" t="b">
        <v>1</v>
      </c>
      <c r="J205">
        <v>25</v>
      </c>
      <c r="K205" s="3">
        <v>31.2191562652588</v>
      </c>
      <c r="L205">
        <v>692.31421259931415</v>
      </c>
      <c r="M205">
        <v>1</v>
      </c>
      <c r="N205">
        <v>3529.6369931999998</v>
      </c>
      <c r="O205">
        <v>3529.6369931999998</v>
      </c>
      <c r="P205">
        <v>3529.6369931999998</v>
      </c>
      <c r="R205">
        <f t="shared" si="6"/>
        <v>1</v>
      </c>
      <c r="S205" s="4">
        <f t="shared" si="7"/>
        <v>1</v>
      </c>
    </row>
    <row r="206" spans="1:19" x14ac:dyDescent="0.3">
      <c r="A206" t="s">
        <v>1049</v>
      </c>
      <c r="B206" t="s">
        <v>803</v>
      </c>
      <c r="C206" t="s">
        <v>804</v>
      </c>
      <c r="F206">
        <v>5.0256420000000004</v>
      </c>
      <c r="G206" t="s">
        <v>805</v>
      </c>
      <c r="I206" t="b">
        <v>1</v>
      </c>
      <c r="J206">
        <v>20</v>
      </c>
      <c r="K206" s="3">
        <v>24.125696182251001</v>
      </c>
      <c r="L206">
        <v>588.40451651898923</v>
      </c>
      <c r="M206">
        <v>1</v>
      </c>
      <c r="N206">
        <v>3090.7698300000002</v>
      </c>
      <c r="O206">
        <v>3090.7698300000002</v>
      </c>
      <c r="P206">
        <v>3090.7698300000002</v>
      </c>
      <c r="R206">
        <f t="shared" si="6"/>
        <v>1</v>
      </c>
      <c r="S206" s="4">
        <f t="shared" si="7"/>
        <v>1</v>
      </c>
    </row>
    <row r="207" spans="1:19" x14ac:dyDescent="0.3">
      <c r="A207" t="s">
        <v>1050</v>
      </c>
      <c r="B207" t="s">
        <v>803</v>
      </c>
      <c r="C207" t="s">
        <v>807</v>
      </c>
      <c r="E207" t="s">
        <v>1051</v>
      </c>
      <c r="F207">
        <v>4.5874343</v>
      </c>
      <c r="G207" t="s">
        <v>805</v>
      </c>
      <c r="I207" t="b">
        <v>1</v>
      </c>
      <c r="J207">
        <v>40</v>
      </c>
      <c r="K207" s="3">
        <v>124.746071319561</v>
      </c>
      <c r="L207">
        <v>814.59798574499894</v>
      </c>
      <c r="M207">
        <v>0.72</v>
      </c>
      <c r="N207">
        <v>3252.4909186999998</v>
      </c>
      <c r="O207">
        <v>3252.4909186999998</v>
      </c>
      <c r="P207">
        <v>3252.4909186999998</v>
      </c>
      <c r="R207">
        <f t="shared" si="6"/>
        <v>3.8000000000000007</v>
      </c>
      <c r="S207" s="4">
        <f t="shared" si="7"/>
        <v>0.72</v>
      </c>
    </row>
    <row r="208" spans="1:19" x14ac:dyDescent="0.3">
      <c r="A208" t="s">
        <v>1052</v>
      </c>
      <c r="B208" t="s">
        <v>803</v>
      </c>
      <c r="C208" t="s">
        <v>819</v>
      </c>
      <c r="E208" t="s">
        <v>874</v>
      </c>
      <c r="F208">
        <v>38.589680000000001</v>
      </c>
      <c r="G208" t="s">
        <v>805</v>
      </c>
      <c r="I208" t="b">
        <v>1</v>
      </c>
      <c r="J208">
        <v>40</v>
      </c>
      <c r="K208" s="3">
        <v>123.816268920898</v>
      </c>
      <c r="L208">
        <v>6840.1868248939827</v>
      </c>
      <c r="M208">
        <v>1</v>
      </c>
      <c r="N208">
        <v>27360.083119999999</v>
      </c>
      <c r="O208">
        <v>27360.083119999999</v>
      </c>
      <c r="P208">
        <v>27360.083119999999</v>
      </c>
      <c r="R208">
        <f t="shared" si="6"/>
        <v>1</v>
      </c>
      <c r="S208" s="4">
        <f t="shared" si="7"/>
        <v>1</v>
      </c>
    </row>
    <row r="209" spans="1:19" x14ac:dyDescent="0.3">
      <c r="A209" t="s">
        <v>1053</v>
      </c>
      <c r="B209" t="s">
        <v>803</v>
      </c>
      <c r="C209" t="s">
        <v>804</v>
      </c>
      <c r="F209">
        <v>8.8545490000000004</v>
      </c>
      <c r="G209" t="s">
        <v>805</v>
      </c>
      <c r="I209" t="b">
        <v>1</v>
      </c>
      <c r="J209">
        <v>32</v>
      </c>
      <c r="K209" s="3">
        <v>70.997779846191406</v>
      </c>
      <c r="L209">
        <v>1379.5371417100057</v>
      </c>
      <c r="M209">
        <v>1</v>
      </c>
      <c r="N209">
        <v>5923.6932810000008</v>
      </c>
      <c r="O209">
        <v>5923.6932810000008</v>
      </c>
      <c r="P209">
        <v>5923.6932810000008</v>
      </c>
      <c r="R209">
        <f t="shared" si="6"/>
        <v>1</v>
      </c>
      <c r="S209" s="4">
        <f t="shared" si="7"/>
        <v>1</v>
      </c>
    </row>
    <row r="210" spans="1:19" x14ac:dyDescent="0.3">
      <c r="A210" t="s">
        <v>1054</v>
      </c>
      <c r="B210" t="s">
        <v>803</v>
      </c>
      <c r="C210" t="s">
        <v>824</v>
      </c>
      <c r="F210">
        <v>13.693943000000001</v>
      </c>
      <c r="G210" t="s">
        <v>805</v>
      </c>
      <c r="I210" t="b">
        <v>1</v>
      </c>
      <c r="J210">
        <v>40</v>
      </c>
      <c r="K210" s="3">
        <v>114.216142730729</v>
      </c>
      <c r="L210">
        <v>2382.4500111992893</v>
      </c>
      <c r="M210">
        <v>0.81</v>
      </c>
      <c r="N210">
        <v>9709.0055870000015</v>
      </c>
      <c r="O210">
        <v>9709.0055870000015</v>
      </c>
      <c r="P210">
        <v>9709.0055870000015</v>
      </c>
      <c r="R210">
        <f t="shared" si="6"/>
        <v>1.9999999999999993</v>
      </c>
      <c r="S210" s="4">
        <f t="shared" si="7"/>
        <v>0.81</v>
      </c>
    </row>
    <row r="211" spans="1:19" x14ac:dyDescent="0.3">
      <c r="A211" t="s">
        <v>1055</v>
      </c>
      <c r="B211" t="s">
        <v>803</v>
      </c>
      <c r="C211" t="s">
        <v>807</v>
      </c>
      <c r="E211" t="s">
        <v>876</v>
      </c>
      <c r="F211">
        <v>9.1422840000000001</v>
      </c>
      <c r="G211" t="s">
        <v>805</v>
      </c>
      <c r="I211" t="b">
        <v>1</v>
      </c>
      <c r="J211">
        <v>100</v>
      </c>
      <c r="K211" s="3">
        <v>1081.1763598632499</v>
      </c>
      <c r="L211">
        <v>2394.2838353251982</v>
      </c>
      <c r="M211">
        <v>0.64</v>
      </c>
      <c r="N211">
        <v>9818.8130160000001</v>
      </c>
      <c r="O211">
        <v>9818.8130160000001</v>
      </c>
      <c r="P211">
        <v>9818.8130160000001</v>
      </c>
      <c r="R211">
        <f t="shared" si="6"/>
        <v>18.999999999999982</v>
      </c>
      <c r="S211" s="4">
        <f t="shared" si="7"/>
        <v>0.64</v>
      </c>
    </row>
    <row r="212" spans="1:19" x14ac:dyDescent="0.3">
      <c r="A212" t="s">
        <v>1056</v>
      </c>
      <c r="B212" t="s">
        <v>803</v>
      </c>
      <c r="C212" t="s">
        <v>807</v>
      </c>
      <c r="E212" t="s">
        <v>822</v>
      </c>
      <c r="F212">
        <v>7.5482129999999996</v>
      </c>
      <c r="G212" t="s">
        <v>805</v>
      </c>
      <c r="I212" t="b">
        <v>1</v>
      </c>
      <c r="J212">
        <v>65</v>
      </c>
      <c r="K212" s="3">
        <v>286.38213588714598</v>
      </c>
      <c r="L212">
        <v>1586.6097059566912</v>
      </c>
      <c r="M212">
        <v>0.67</v>
      </c>
      <c r="N212">
        <v>6408.4328369999994</v>
      </c>
      <c r="O212">
        <v>6408.4328369999994</v>
      </c>
      <c r="P212">
        <v>6408.4328369999994</v>
      </c>
      <c r="R212">
        <f t="shared" ref="R212:R275" si="8">IF(M212=0.62,77,(1-0.62)/(M212-0.62))</f>
        <v>7.5999999999999934</v>
      </c>
      <c r="S212" s="4">
        <f t="shared" si="7"/>
        <v>0.67</v>
      </c>
    </row>
    <row r="213" spans="1:19" x14ac:dyDescent="0.3">
      <c r="A213" t="s">
        <v>1057</v>
      </c>
      <c r="B213" t="s">
        <v>803</v>
      </c>
      <c r="C213" t="s">
        <v>804</v>
      </c>
      <c r="F213">
        <v>5.5295776999999999</v>
      </c>
      <c r="G213" t="s">
        <v>805</v>
      </c>
      <c r="I213" t="b">
        <v>1</v>
      </c>
      <c r="J213">
        <v>25</v>
      </c>
      <c r="K213" s="3">
        <v>30.863231658935501</v>
      </c>
      <c r="L213">
        <v>687.57789170624073</v>
      </c>
      <c r="M213">
        <v>1</v>
      </c>
      <c r="N213">
        <v>3516.8114172000001</v>
      </c>
      <c r="O213">
        <v>3516.8114172000001</v>
      </c>
      <c r="P213">
        <v>3516.8114172000001</v>
      </c>
      <c r="R213">
        <f t="shared" si="8"/>
        <v>1</v>
      </c>
      <c r="S213" s="4">
        <f t="shared" si="7"/>
        <v>1</v>
      </c>
    </row>
    <row r="214" spans="1:19" x14ac:dyDescent="0.3">
      <c r="A214" t="s">
        <v>1058</v>
      </c>
      <c r="B214" t="s">
        <v>803</v>
      </c>
      <c r="C214" t="s">
        <v>804</v>
      </c>
      <c r="F214">
        <v>2.362654</v>
      </c>
      <c r="G214" t="s">
        <v>805</v>
      </c>
      <c r="I214" t="b">
        <v>1</v>
      </c>
      <c r="J214">
        <v>40</v>
      </c>
      <c r="K214" s="3">
        <v>125.210502624512</v>
      </c>
      <c r="L214">
        <v>419.91465538102011</v>
      </c>
      <c r="M214">
        <v>1</v>
      </c>
      <c r="N214">
        <v>1675.121686</v>
      </c>
      <c r="O214">
        <v>1675.121686</v>
      </c>
      <c r="P214">
        <v>1675.121686</v>
      </c>
      <c r="R214">
        <f t="shared" si="8"/>
        <v>1</v>
      </c>
      <c r="S214" s="4">
        <f t="shared" si="7"/>
        <v>1</v>
      </c>
    </row>
    <row r="215" spans="1:19" x14ac:dyDescent="0.3">
      <c r="A215" t="s">
        <v>1059</v>
      </c>
      <c r="B215" t="s">
        <v>803</v>
      </c>
      <c r="C215" t="s">
        <v>847</v>
      </c>
      <c r="E215" t="s">
        <v>995</v>
      </c>
      <c r="F215">
        <v>25.383804000000001</v>
      </c>
      <c r="G215" t="s">
        <v>805</v>
      </c>
      <c r="I215" t="b">
        <v>1</v>
      </c>
      <c r="J215">
        <v>65</v>
      </c>
      <c r="K215" s="3">
        <v>494.449834823608</v>
      </c>
      <c r="L215">
        <v>5893.5005442546326</v>
      </c>
      <c r="M215">
        <v>0.7</v>
      </c>
      <c r="N215">
        <v>21550.849596</v>
      </c>
      <c r="O215">
        <v>21550.849596</v>
      </c>
      <c r="P215">
        <v>21550.849596</v>
      </c>
      <c r="R215">
        <f t="shared" si="8"/>
        <v>4.7500000000000027</v>
      </c>
      <c r="S215" s="4">
        <f t="shared" si="7"/>
        <v>0.7</v>
      </c>
    </row>
    <row r="216" spans="1:19" x14ac:dyDescent="0.3">
      <c r="A216" t="s">
        <v>1060</v>
      </c>
      <c r="B216" t="s">
        <v>803</v>
      </c>
      <c r="C216" t="s">
        <v>804</v>
      </c>
      <c r="F216">
        <v>7.9925594000000002</v>
      </c>
      <c r="G216" t="s">
        <v>805</v>
      </c>
      <c r="I216" t="b">
        <v>1</v>
      </c>
      <c r="J216">
        <v>25</v>
      </c>
      <c r="K216" s="3">
        <v>29.741758346557599</v>
      </c>
      <c r="L216">
        <v>983.72480859463644</v>
      </c>
      <c r="M216">
        <v>1</v>
      </c>
      <c r="N216">
        <v>5083.2677783999998</v>
      </c>
      <c r="O216">
        <v>5083.2677783999998</v>
      </c>
      <c r="P216">
        <v>5083.2677783999998</v>
      </c>
      <c r="R216">
        <f t="shared" si="8"/>
        <v>1</v>
      </c>
      <c r="S216" s="4">
        <f t="shared" si="7"/>
        <v>1</v>
      </c>
    </row>
    <row r="217" spans="1:19" x14ac:dyDescent="0.3">
      <c r="A217" t="s">
        <v>1061</v>
      </c>
      <c r="B217" t="s">
        <v>803</v>
      </c>
      <c r="C217" t="s">
        <v>807</v>
      </c>
      <c r="E217" t="s">
        <v>827</v>
      </c>
      <c r="F217">
        <v>60.681873000000003</v>
      </c>
      <c r="G217" t="s">
        <v>805</v>
      </c>
      <c r="R217">
        <f t="shared" si="8"/>
        <v>-0.61290322580645162</v>
      </c>
      <c r="S217" s="4">
        <f t="shared" si="7"/>
        <v>0</v>
      </c>
    </row>
    <row r="218" spans="1:19" x14ac:dyDescent="0.3">
      <c r="A218" t="s">
        <v>1062</v>
      </c>
      <c r="B218" t="s">
        <v>803</v>
      </c>
      <c r="C218" t="s">
        <v>807</v>
      </c>
      <c r="E218" t="s">
        <v>815</v>
      </c>
      <c r="F218">
        <v>24.636683000000001</v>
      </c>
      <c r="G218" t="s">
        <v>805</v>
      </c>
      <c r="I218" t="b">
        <v>1</v>
      </c>
      <c r="J218">
        <v>200</v>
      </c>
      <c r="K218" s="3">
        <v>4622.1625288391097</v>
      </c>
      <c r="L218">
        <v>7880.0172580575991</v>
      </c>
      <c r="M218">
        <v>0.62</v>
      </c>
      <c r="N218">
        <v>45356.133403</v>
      </c>
      <c r="O218">
        <v>45356.133403</v>
      </c>
      <c r="P218">
        <v>45356.133403</v>
      </c>
      <c r="R218">
        <f t="shared" si="8"/>
        <v>77</v>
      </c>
      <c r="S218" s="4">
        <f t="shared" si="7"/>
        <v>0.6249350649350649</v>
      </c>
    </row>
    <row r="219" spans="1:19" x14ac:dyDescent="0.3">
      <c r="A219" t="s">
        <v>1063</v>
      </c>
      <c r="B219" t="s">
        <v>803</v>
      </c>
      <c r="C219" t="s">
        <v>807</v>
      </c>
      <c r="E219" t="s">
        <v>813</v>
      </c>
      <c r="F219">
        <v>7.0564017000000003</v>
      </c>
      <c r="G219" t="s">
        <v>805</v>
      </c>
      <c r="I219" t="b">
        <v>1</v>
      </c>
      <c r="J219">
        <v>100</v>
      </c>
      <c r="K219" s="3">
        <v>1451.4524984550701</v>
      </c>
      <c r="L219">
        <v>1938.8197562826126</v>
      </c>
      <c r="M219">
        <v>0.63</v>
      </c>
      <c r="N219">
        <v>7578.5754258000006</v>
      </c>
      <c r="O219">
        <v>7578.5754258000006</v>
      </c>
      <c r="P219">
        <v>7578.5754258000006</v>
      </c>
      <c r="R219">
        <f t="shared" si="8"/>
        <v>37.999999999999964</v>
      </c>
      <c r="S219" s="4">
        <f t="shared" si="7"/>
        <v>0.63</v>
      </c>
    </row>
    <row r="220" spans="1:19" x14ac:dyDescent="0.3">
      <c r="A220" t="s">
        <v>1064</v>
      </c>
      <c r="B220" t="s">
        <v>803</v>
      </c>
      <c r="C220" t="s">
        <v>824</v>
      </c>
      <c r="E220" t="s">
        <v>1065</v>
      </c>
      <c r="F220">
        <v>3.4671896000000002</v>
      </c>
      <c r="G220" t="s">
        <v>805</v>
      </c>
      <c r="I220" t="b">
        <v>1</v>
      </c>
      <c r="J220">
        <v>125</v>
      </c>
      <c r="K220" s="3">
        <v>1735.09138771057</v>
      </c>
      <c r="L220">
        <v>974.1190448021232</v>
      </c>
      <c r="M220">
        <v>0.62</v>
      </c>
      <c r="N220">
        <v>4337.4541896000001</v>
      </c>
      <c r="O220">
        <v>4337.4541896000001</v>
      </c>
      <c r="P220">
        <v>4337.4541896000001</v>
      </c>
      <c r="R220">
        <f t="shared" si="8"/>
        <v>77</v>
      </c>
      <c r="S220" s="4">
        <f t="shared" si="7"/>
        <v>0.6249350649350649</v>
      </c>
    </row>
    <row r="221" spans="1:19" x14ac:dyDescent="0.3">
      <c r="A221" t="s">
        <v>1066</v>
      </c>
      <c r="B221" t="s">
        <v>803</v>
      </c>
      <c r="C221" t="s">
        <v>804</v>
      </c>
      <c r="F221">
        <v>7.6665697000000002</v>
      </c>
      <c r="G221" t="s">
        <v>805</v>
      </c>
      <c r="I221" t="b">
        <v>1</v>
      </c>
      <c r="J221">
        <v>25</v>
      </c>
      <c r="K221" s="3">
        <v>28.7433986663818</v>
      </c>
      <c r="L221">
        <v>934.96577582772818</v>
      </c>
      <c r="M221">
        <v>1</v>
      </c>
      <c r="N221">
        <v>4875.9383292000002</v>
      </c>
      <c r="O221">
        <v>4875.9383292000002</v>
      </c>
      <c r="P221">
        <v>4875.9383292000002</v>
      </c>
      <c r="R221">
        <f t="shared" si="8"/>
        <v>1</v>
      </c>
      <c r="S221" s="4">
        <f t="shared" si="7"/>
        <v>1</v>
      </c>
    </row>
    <row r="222" spans="1:19" x14ac:dyDescent="0.3">
      <c r="A222" t="s">
        <v>1067</v>
      </c>
      <c r="B222" t="s">
        <v>803</v>
      </c>
      <c r="C222" t="s">
        <v>807</v>
      </c>
      <c r="E222" t="s">
        <v>815</v>
      </c>
      <c r="F222">
        <v>9.2181289999999994</v>
      </c>
      <c r="G222" t="s">
        <v>805</v>
      </c>
      <c r="I222" t="b">
        <v>1</v>
      </c>
      <c r="J222">
        <v>200</v>
      </c>
      <c r="K222" s="3">
        <v>4146.4466176986698</v>
      </c>
      <c r="L222">
        <v>2918.5492609759499</v>
      </c>
      <c r="M222">
        <v>0.62</v>
      </c>
      <c r="N222">
        <v>16970.575488999999</v>
      </c>
      <c r="O222">
        <v>16970.575488999999</v>
      </c>
      <c r="P222">
        <v>16970.575488999999</v>
      </c>
      <c r="R222">
        <f t="shared" si="8"/>
        <v>77</v>
      </c>
      <c r="S222" s="4">
        <f t="shared" si="7"/>
        <v>0.6249350649350649</v>
      </c>
    </row>
    <row r="223" spans="1:19" x14ac:dyDescent="0.3">
      <c r="A223" t="s">
        <v>1068</v>
      </c>
      <c r="B223" t="s">
        <v>803</v>
      </c>
      <c r="C223" t="s">
        <v>807</v>
      </c>
      <c r="E223" t="s">
        <v>1069</v>
      </c>
      <c r="F223">
        <v>45.144886</v>
      </c>
      <c r="G223" t="s">
        <v>805</v>
      </c>
      <c r="I223" t="b">
        <v>1</v>
      </c>
      <c r="J223">
        <v>25</v>
      </c>
      <c r="K223" s="3">
        <v>37.543529510497997</v>
      </c>
      <c r="L223">
        <v>5953.8435212211143</v>
      </c>
      <c r="M223">
        <v>1</v>
      </c>
      <c r="N223">
        <v>28712.147496000001</v>
      </c>
      <c r="O223">
        <v>28712.147496000001</v>
      </c>
      <c r="P223">
        <v>28712.147496000001</v>
      </c>
      <c r="R223">
        <f t="shared" si="8"/>
        <v>1</v>
      </c>
      <c r="S223" s="4">
        <f t="shared" si="7"/>
        <v>1</v>
      </c>
    </row>
    <row r="224" spans="1:19" x14ac:dyDescent="0.3">
      <c r="A224" t="s">
        <v>1070</v>
      </c>
      <c r="B224" t="s">
        <v>803</v>
      </c>
      <c r="C224" t="s">
        <v>819</v>
      </c>
      <c r="E224" t="s">
        <v>1071</v>
      </c>
      <c r="F224">
        <v>29.401796000000001</v>
      </c>
      <c r="G224" t="s">
        <v>805</v>
      </c>
      <c r="I224" t="b">
        <v>1</v>
      </c>
      <c r="J224">
        <v>65</v>
      </c>
      <c r="K224" s="3">
        <v>490.82192564010597</v>
      </c>
      <c r="L224">
        <v>6815.1127462802906</v>
      </c>
      <c r="M224">
        <v>0.65</v>
      </c>
      <c r="N224">
        <v>24962.124803999999</v>
      </c>
      <c r="O224">
        <v>24962.124803999999</v>
      </c>
      <c r="P224">
        <v>24962.124803999999</v>
      </c>
      <c r="R224">
        <f t="shared" si="8"/>
        <v>12.666666666666655</v>
      </c>
      <c r="S224" s="4">
        <f t="shared" si="7"/>
        <v>0.65</v>
      </c>
    </row>
    <row r="225" spans="1:19" x14ac:dyDescent="0.3">
      <c r="A225" t="s">
        <v>1072</v>
      </c>
      <c r="B225" t="s">
        <v>803</v>
      </c>
      <c r="C225" t="s">
        <v>804</v>
      </c>
      <c r="F225">
        <v>14.566065999999999</v>
      </c>
      <c r="G225" t="s">
        <v>805</v>
      </c>
      <c r="I225" t="b">
        <v>1</v>
      </c>
      <c r="J225">
        <v>25</v>
      </c>
      <c r="K225" s="3">
        <v>29.705659866333001</v>
      </c>
      <c r="L225">
        <v>1792.1992044535391</v>
      </c>
      <c r="M225">
        <v>1</v>
      </c>
      <c r="N225">
        <v>9264.0179759999992</v>
      </c>
      <c r="O225">
        <v>9264.0179759999992</v>
      </c>
      <c r="P225">
        <v>9264.0179759999992</v>
      </c>
      <c r="R225">
        <f t="shared" si="8"/>
        <v>1</v>
      </c>
      <c r="S225" s="4">
        <f t="shared" si="7"/>
        <v>1</v>
      </c>
    </row>
    <row r="226" spans="1:19" x14ac:dyDescent="0.3">
      <c r="A226" t="s">
        <v>1073</v>
      </c>
      <c r="B226" t="s">
        <v>803</v>
      </c>
      <c r="C226" t="s">
        <v>804</v>
      </c>
      <c r="F226">
        <v>1.5166785</v>
      </c>
      <c r="G226" t="s">
        <v>805</v>
      </c>
      <c r="I226" t="b">
        <v>1</v>
      </c>
      <c r="J226">
        <v>32</v>
      </c>
      <c r="K226" s="3">
        <v>54.828525543212898</v>
      </c>
      <c r="L226">
        <v>221.1656393659062</v>
      </c>
      <c r="M226">
        <v>1</v>
      </c>
      <c r="N226">
        <v>1014.6579165000001</v>
      </c>
      <c r="O226">
        <v>1014.6579165000001</v>
      </c>
      <c r="P226">
        <v>1014.6579165000001</v>
      </c>
      <c r="R226">
        <f t="shared" si="8"/>
        <v>1</v>
      </c>
      <c r="S226" s="4">
        <f t="shared" si="7"/>
        <v>1</v>
      </c>
    </row>
    <row r="227" spans="1:19" x14ac:dyDescent="0.3">
      <c r="A227" t="s">
        <v>1074</v>
      </c>
      <c r="B227" t="s">
        <v>803</v>
      </c>
      <c r="C227" t="s">
        <v>819</v>
      </c>
      <c r="E227" t="s">
        <v>874</v>
      </c>
      <c r="F227">
        <v>186.13602</v>
      </c>
      <c r="G227" t="s">
        <v>805</v>
      </c>
      <c r="R227">
        <f t="shared" si="8"/>
        <v>-0.61290322580645162</v>
      </c>
      <c r="S227" s="4">
        <f t="shared" si="7"/>
        <v>0</v>
      </c>
    </row>
    <row r="228" spans="1:19" x14ac:dyDescent="0.3">
      <c r="A228" t="s">
        <v>1075</v>
      </c>
      <c r="B228" t="s">
        <v>803</v>
      </c>
      <c r="C228" t="s">
        <v>954</v>
      </c>
      <c r="F228">
        <v>17.715322</v>
      </c>
      <c r="G228" t="s">
        <v>805</v>
      </c>
      <c r="R228">
        <f t="shared" si="8"/>
        <v>-0.61290322580645162</v>
      </c>
      <c r="S228" s="4">
        <f t="shared" si="7"/>
        <v>0</v>
      </c>
    </row>
    <row r="229" spans="1:19" x14ac:dyDescent="0.3">
      <c r="A229" t="s">
        <v>1076</v>
      </c>
      <c r="B229" t="s">
        <v>803</v>
      </c>
      <c r="C229" t="s">
        <v>807</v>
      </c>
      <c r="E229" t="s">
        <v>813</v>
      </c>
      <c r="F229">
        <v>20.186108000000001</v>
      </c>
      <c r="G229" t="s">
        <v>805</v>
      </c>
      <c r="I229" t="b">
        <v>1</v>
      </c>
      <c r="J229">
        <v>32</v>
      </c>
      <c r="K229" s="3">
        <v>65.144164409663105</v>
      </c>
      <c r="L229">
        <v>3072.0786954059363</v>
      </c>
      <c r="M229">
        <v>0.81</v>
      </c>
      <c r="N229">
        <v>13504.506252000001</v>
      </c>
      <c r="O229">
        <v>13504.506252000001</v>
      </c>
      <c r="P229">
        <v>13504.506252000001</v>
      </c>
      <c r="R229">
        <f t="shared" si="8"/>
        <v>1.9999999999999993</v>
      </c>
      <c r="S229" s="4">
        <f t="shared" si="7"/>
        <v>0.81</v>
      </c>
    </row>
    <row r="230" spans="1:19" x14ac:dyDescent="0.3">
      <c r="A230" t="s">
        <v>1077</v>
      </c>
      <c r="B230" t="s">
        <v>803</v>
      </c>
      <c r="C230" t="s">
        <v>804</v>
      </c>
      <c r="F230">
        <v>9.4908249999999992</v>
      </c>
      <c r="G230" t="s">
        <v>805</v>
      </c>
      <c r="I230" t="b">
        <v>1</v>
      </c>
      <c r="J230">
        <v>25</v>
      </c>
      <c r="K230" s="3">
        <v>29.615903854370099</v>
      </c>
      <c r="L230">
        <v>1166.7837077475278</v>
      </c>
      <c r="M230">
        <v>1</v>
      </c>
      <c r="N230">
        <v>6036.1646999999994</v>
      </c>
      <c r="O230">
        <v>6036.1646999999994</v>
      </c>
      <c r="P230">
        <v>6036.1646999999994</v>
      </c>
      <c r="R230">
        <f t="shared" si="8"/>
        <v>1</v>
      </c>
      <c r="S230" s="4">
        <f t="shared" si="7"/>
        <v>1</v>
      </c>
    </row>
    <row r="231" spans="1:19" x14ac:dyDescent="0.3">
      <c r="A231" t="s">
        <v>1078</v>
      </c>
      <c r="B231" t="s">
        <v>803</v>
      </c>
      <c r="C231" t="s">
        <v>804</v>
      </c>
      <c r="F231">
        <v>27.186288999999999</v>
      </c>
      <c r="G231" t="s">
        <v>805</v>
      </c>
      <c r="I231" t="b">
        <v>1</v>
      </c>
      <c r="J231">
        <v>25</v>
      </c>
      <c r="K231" s="3">
        <v>29.615587234497099</v>
      </c>
      <c r="L231">
        <v>3342.2201864953172</v>
      </c>
      <c r="M231">
        <v>1</v>
      </c>
      <c r="N231">
        <v>17290.479803999999</v>
      </c>
      <c r="O231">
        <v>17290.479803999999</v>
      </c>
      <c r="P231">
        <v>17290.479803999999</v>
      </c>
      <c r="R231">
        <f t="shared" si="8"/>
        <v>1</v>
      </c>
      <c r="S231" s="4">
        <f t="shared" si="7"/>
        <v>1</v>
      </c>
    </row>
    <row r="232" spans="1:19" x14ac:dyDescent="0.3">
      <c r="A232" t="s">
        <v>1079</v>
      </c>
      <c r="B232" t="s">
        <v>803</v>
      </c>
      <c r="C232" t="s">
        <v>824</v>
      </c>
      <c r="F232">
        <v>28.781238999999999</v>
      </c>
      <c r="G232" t="s">
        <v>805</v>
      </c>
      <c r="I232" t="b">
        <v>1</v>
      </c>
      <c r="J232">
        <v>65</v>
      </c>
      <c r="K232" s="3">
        <v>275.18835067749001</v>
      </c>
      <c r="L232">
        <v>6015.6903748396098</v>
      </c>
      <c r="M232">
        <v>0.75</v>
      </c>
      <c r="N232">
        <v>24435.271911</v>
      </c>
      <c r="O232">
        <v>24435.271911</v>
      </c>
      <c r="P232">
        <v>24435.271911</v>
      </c>
      <c r="R232">
        <f t="shared" si="8"/>
        <v>2.9230769230769229</v>
      </c>
      <c r="S232" s="4">
        <f t="shared" si="7"/>
        <v>0.75</v>
      </c>
    </row>
    <row r="233" spans="1:19" x14ac:dyDescent="0.3">
      <c r="A233" t="s">
        <v>1080</v>
      </c>
      <c r="B233" t="s">
        <v>803</v>
      </c>
      <c r="C233" t="s">
        <v>807</v>
      </c>
      <c r="E233" t="s">
        <v>942</v>
      </c>
      <c r="F233">
        <v>19.168406000000001</v>
      </c>
      <c r="G233" t="s">
        <v>805</v>
      </c>
      <c r="I233" t="b">
        <v>1</v>
      </c>
      <c r="J233">
        <v>50</v>
      </c>
      <c r="K233" s="3">
        <v>250.50577955244799</v>
      </c>
      <c r="L233">
        <v>3938.3672296244849</v>
      </c>
      <c r="M233">
        <v>0.65</v>
      </c>
      <c r="N233">
        <v>14625.493778</v>
      </c>
      <c r="O233">
        <v>14625.493778</v>
      </c>
      <c r="P233">
        <v>14625.493778</v>
      </c>
      <c r="R233">
        <f t="shared" si="8"/>
        <v>12.666666666666655</v>
      </c>
      <c r="S233" s="4">
        <f t="shared" si="7"/>
        <v>0.65</v>
      </c>
    </row>
    <row r="234" spans="1:19" x14ac:dyDescent="0.3">
      <c r="A234" t="s">
        <v>1081</v>
      </c>
      <c r="B234" t="s">
        <v>803</v>
      </c>
      <c r="C234" t="s">
        <v>837</v>
      </c>
      <c r="E234" t="s">
        <v>815</v>
      </c>
      <c r="F234">
        <v>0.60411893999999999</v>
      </c>
      <c r="G234" t="s">
        <v>805</v>
      </c>
      <c r="I234" t="b">
        <v>1</v>
      </c>
      <c r="J234">
        <v>80</v>
      </c>
      <c r="K234" s="3">
        <v>562.94174203870398</v>
      </c>
      <c r="L234">
        <v>143.04701268360921</v>
      </c>
      <c r="M234">
        <v>0.65</v>
      </c>
      <c r="N234">
        <v>569.08004147999998</v>
      </c>
      <c r="O234">
        <v>569.08004147999998</v>
      </c>
      <c r="P234">
        <v>569.08004147999998</v>
      </c>
      <c r="R234">
        <f t="shared" si="8"/>
        <v>12.666666666666655</v>
      </c>
      <c r="S234" s="4">
        <f t="shared" si="7"/>
        <v>0.65</v>
      </c>
    </row>
    <row r="235" spans="1:19" x14ac:dyDescent="0.3">
      <c r="A235" t="s">
        <v>1082</v>
      </c>
      <c r="B235" t="s">
        <v>803</v>
      </c>
      <c r="C235" t="s">
        <v>807</v>
      </c>
      <c r="E235" t="s">
        <v>1083</v>
      </c>
      <c r="F235">
        <v>35.242170000000002</v>
      </c>
      <c r="G235" t="s">
        <v>805</v>
      </c>
      <c r="I235" t="b">
        <v>1</v>
      </c>
      <c r="J235">
        <v>50</v>
      </c>
      <c r="K235" s="3">
        <v>238.13163871766301</v>
      </c>
      <c r="L235">
        <v>7156.0027465839594</v>
      </c>
      <c r="M235">
        <v>0.68</v>
      </c>
      <c r="N235">
        <v>26889.775710000002</v>
      </c>
      <c r="O235">
        <v>26889.775710000002</v>
      </c>
      <c r="P235">
        <v>26889.775710000002</v>
      </c>
      <c r="R235">
        <f t="shared" si="8"/>
        <v>6.3333333333333277</v>
      </c>
      <c r="S235" s="4">
        <f t="shared" si="7"/>
        <v>0.68</v>
      </c>
    </row>
    <row r="236" spans="1:19" x14ac:dyDescent="0.3">
      <c r="A236" t="s">
        <v>1084</v>
      </c>
      <c r="B236" t="s">
        <v>803</v>
      </c>
      <c r="C236" t="s">
        <v>847</v>
      </c>
      <c r="E236" t="s">
        <v>959</v>
      </c>
      <c r="F236">
        <v>50.841900000000003</v>
      </c>
      <c r="G236" t="s">
        <v>805</v>
      </c>
      <c r="R236">
        <f t="shared" si="8"/>
        <v>-0.61290322580645162</v>
      </c>
      <c r="S236" s="4">
        <f t="shared" si="7"/>
        <v>0</v>
      </c>
    </row>
    <row r="237" spans="1:19" x14ac:dyDescent="0.3">
      <c r="A237" t="s">
        <v>1085</v>
      </c>
      <c r="B237" t="s">
        <v>803</v>
      </c>
      <c r="C237" t="s">
        <v>1086</v>
      </c>
      <c r="F237">
        <v>85.774249999999995</v>
      </c>
      <c r="G237" t="s">
        <v>805</v>
      </c>
      <c r="I237" t="b">
        <v>1</v>
      </c>
      <c r="J237">
        <v>100</v>
      </c>
      <c r="K237" s="3">
        <v>1443.93188476562</v>
      </c>
      <c r="L237">
        <v>23544.947269564167</v>
      </c>
      <c r="M237">
        <v>1</v>
      </c>
      <c r="N237">
        <v>92121.544499999989</v>
      </c>
      <c r="O237">
        <v>92121.544499999989</v>
      </c>
      <c r="P237">
        <v>92121.544499999989</v>
      </c>
      <c r="R237">
        <f t="shared" si="8"/>
        <v>1</v>
      </c>
      <c r="S237" s="4">
        <f t="shared" si="7"/>
        <v>1</v>
      </c>
    </row>
    <row r="238" spans="1:19" x14ac:dyDescent="0.3">
      <c r="A238" t="s">
        <v>1087</v>
      </c>
      <c r="B238" t="s">
        <v>803</v>
      </c>
      <c r="C238" t="s">
        <v>807</v>
      </c>
      <c r="E238" t="s">
        <v>885</v>
      </c>
      <c r="F238">
        <v>2.9585880000000002</v>
      </c>
      <c r="G238" t="s">
        <v>805</v>
      </c>
      <c r="I238" t="b">
        <v>1</v>
      </c>
      <c r="J238">
        <v>125</v>
      </c>
      <c r="K238" s="3">
        <v>1644.3508769989101</v>
      </c>
      <c r="L238">
        <v>825.83994827608501</v>
      </c>
      <c r="M238">
        <v>0.63</v>
      </c>
      <c r="N238">
        <v>3701.1935880000001</v>
      </c>
      <c r="O238">
        <v>3701.1935880000001</v>
      </c>
      <c r="P238">
        <v>3701.1935880000001</v>
      </c>
      <c r="R238">
        <f t="shared" si="8"/>
        <v>37.999999999999964</v>
      </c>
      <c r="S238" s="4">
        <f t="shared" si="7"/>
        <v>0.63</v>
      </c>
    </row>
    <row r="239" spans="1:19" x14ac:dyDescent="0.3">
      <c r="A239" t="s">
        <v>1088</v>
      </c>
      <c r="B239" t="s">
        <v>803</v>
      </c>
      <c r="C239" t="s">
        <v>804</v>
      </c>
      <c r="F239">
        <v>8.4026929999999993</v>
      </c>
      <c r="G239" t="s">
        <v>805</v>
      </c>
      <c r="I239" t="b">
        <v>1</v>
      </c>
      <c r="J239">
        <v>65</v>
      </c>
      <c r="K239" s="3">
        <v>278.2880859375</v>
      </c>
      <c r="L239">
        <v>1759.034292177173</v>
      </c>
      <c r="M239">
        <v>1</v>
      </c>
      <c r="N239">
        <v>7133.8863569999994</v>
      </c>
      <c r="O239">
        <v>7133.8863569999994</v>
      </c>
      <c r="P239">
        <v>7133.8863569999994</v>
      </c>
      <c r="R239">
        <f t="shared" si="8"/>
        <v>1</v>
      </c>
      <c r="S239" s="4">
        <f t="shared" si="7"/>
        <v>1</v>
      </c>
    </row>
    <row r="240" spans="1:19" x14ac:dyDescent="0.3">
      <c r="A240" t="s">
        <v>1089</v>
      </c>
      <c r="B240" t="s">
        <v>803</v>
      </c>
      <c r="C240" t="s">
        <v>804</v>
      </c>
      <c r="F240">
        <v>2.3902003999999999</v>
      </c>
      <c r="G240" t="s">
        <v>805</v>
      </c>
      <c r="I240" t="b">
        <v>1</v>
      </c>
      <c r="J240">
        <v>32</v>
      </c>
      <c r="K240" s="3">
        <v>62.599185943603501</v>
      </c>
      <c r="L240">
        <v>360.00565732393801</v>
      </c>
      <c r="M240">
        <v>1</v>
      </c>
      <c r="N240">
        <v>1599.0440675999998</v>
      </c>
      <c r="O240">
        <v>1599.0440675999998</v>
      </c>
      <c r="P240">
        <v>1599.0440675999998</v>
      </c>
      <c r="R240">
        <f t="shared" si="8"/>
        <v>1</v>
      </c>
      <c r="S240" s="4">
        <f t="shared" si="7"/>
        <v>1</v>
      </c>
    </row>
    <row r="241" spans="1:19" x14ac:dyDescent="0.3">
      <c r="A241" t="s">
        <v>1090</v>
      </c>
      <c r="B241" t="s">
        <v>803</v>
      </c>
      <c r="C241" t="s">
        <v>807</v>
      </c>
      <c r="E241" t="s">
        <v>841</v>
      </c>
      <c r="F241">
        <v>2.6566597999999999</v>
      </c>
      <c r="G241" t="s">
        <v>805</v>
      </c>
      <c r="I241" t="b">
        <v>1</v>
      </c>
      <c r="J241">
        <v>40</v>
      </c>
      <c r="K241" s="3">
        <v>101.333798599255</v>
      </c>
      <c r="L241">
        <v>450.52285133621348</v>
      </c>
      <c r="M241">
        <v>0.7</v>
      </c>
      <c r="N241">
        <v>1883.5717981999999</v>
      </c>
      <c r="O241">
        <v>1883.5717981999999</v>
      </c>
      <c r="P241">
        <v>1883.5717981999999</v>
      </c>
      <c r="R241">
        <f t="shared" si="8"/>
        <v>4.7500000000000027</v>
      </c>
      <c r="S241" s="4">
        <f t="shared" si="7"/>
        <v>0.7</v>
      </c>
    </row>
    <row r="242" spans="1:19" x14ac:dyDescent="0.3">
      <c r="A242" t="s">
        <v>1091</v>
      </c>
      <c r="B242" t="s">
        <v>803</v>
      </c>
      <c r="C242" t="s">
        <v>807</v>
      </c>
      <c r="E242" t="s">
        <v>838</v>
      </c>
      <c r="F242">
        <v>9.3458620000000003</v>
      </c>
      <c r="G242" t="s">
        <v>805</v>
      </c>
      <c r="I242" t="b">
        <v>1</v>
      </c>
      <c r="J242">
        <v>250</v>
      </c>
      <c r="K242" s="3">
        <v>9828.6004880523706</v>
      </c>
      <c r="L242">
        <v>3273.6853048780367</v>
      </c>
      <c r="M242">
        <v>0.62</v>
      </c>
      <c r="N242">
        <v>21261.836050000002</v>
      </c>
      <c r="O242">
        <v>21261.836050000002</v>
      </c>
      <c r="P242">
        <v>21261.836050000002</v>
      </c>
      <c r="R242">
        <f t="shared" si="8"/>
        <v>77</v>
      </c>
      <c r="S242" s="4">
        <f t="shared" si="7"/>
        <v>0.6249350649350649</v>
      </c>
    </row>
    <row r="243" spans="1:19" x14ac:dyDescent="0.3">
      <c r="A243" t="s">
        <v>1092</v>
      </c>
      <c r="B243" t="s">
        <v>803</v>
      </c>
      <c r="C243" t="s">
        <v>804</v>
      </c>
      <c r="F243">
        <v>7.7793755999999998</v>
      </c>
      <c r="G243" t="s">
        <v>805</v>
      </c>
      <c r="I243" t="b">
        <v>1</v>
      </c>
      <c r="J243">
        <v>32</v>
      </c>
      <c r="K243" s="3">
        <v>82.257957458496094</v>
      </c>
      <c r="L243">
        <v>1266.0783388214893</v>
      </c>
      <c r="M243">
        <v>1</v>
      </c>
      <c r="N243">
        <v>5204.4022764000001</v>
      </c>
      <c r="O243">
        <v>5204.4022764000001</v>
      </c>
      <c r="P243">
        <v>5204.4022764000001</v>
      </c>
      <c r="R243">
        <f t="shared" si="8"/>
        <v>1</v>
      </c>
      <c r="S243" s="4">
        <f t="shared" si="7"/>
        <v>1</v>
      </c>
    </row>
    <row r="244" spans="1:19" x14ac:dyDescent="0.3">
      <c r="A244" t="s">
        <v>1093</v>
      </c>
      <c r="B244" t="s">
        <v>803</v>
      </c>
      <c r="C244" t="s">
        <v>804</v>
      </c>
      <c r="F244">
        <v>15.644353000000001</v>
      </c>
      <c r="G244" t="s">
        <v>805</v>
      </c>
      <c r="I244" t="b">
        <v>1</v>
      </c>
      <c r="J244">
        <v>25</v>
      </c>
      <c r="K244" s="3">
        <v>32.545822143554702</v>
      </c>
      <c r="L244">
        <v>1975.0052503558545</v>
      </c>
      <c r="M244">
        <v>1</v>
      </c>
      <c r="N244">
        <v>9949.8085080000001</v>
      </c>
      <c r="O244">
        <v>9949.8085080000001</v>
      </c>
      <c r="P244">
        <v>9949.8085080000001</v>
      </c>
      <c r="R244">
        <f t="shared" si="8"/>
        <v>1</v>
      </c>
      <c r="S244" s="4">
        <f t="shared" si="7"/>
        <v>1</v>
      </c>
    </row>
    <row r="245" spans="1:19" x14ac:dyDescent="0.3">
      <c r="A245" t="s">
        <v>1094</v>
      </c>
      <c r="B245" t="s">
        <v>803</v>
      </c>
      <c r="C245" t="s">
        <v>804</v>
      </c>
      <c r="F245">
        <v>5.7439429999999998</v>
      </c>
      <c r="G245" t="s">
        <v>805</v>
      </c>
      <c r="I245" t="b">
        <v>1</v>
      </c>
      <c r="J245">
        <v>25</v>
      </c>
      <c r="K245" s="3">
        <v>30.781187057495099</v>
      </c>
      <c r="L245">
        <v>713.70150979995128</v>
      </c>
      <c r="M245">
        <v>1</v>
      </c>
      <c r="N245">
        <v>3653.1477479999999</v>
      </c>
      <c r="O245">
        <v>3653.1477479999999</v>
      </c>
      <c r="P245">
        <v>3653.1477479999999</v>
      </c>
      <c r="R245">
        <f t="shared" si="8"/>
        <v>1</v>
      </c>
      <c r="S245" s="4">
        <f t="shared" si="7"/>
        <v>1</v>
      </c>
    </row>
    <row r="246" spans="1:19" x14ac:dyDescent="0.3">
      <c r="A246" t="s">
        <v>1095</v>
      </c>
      <c r="B246" t="s">
        <v>803</v>
      </c>
      <c r="C246" t="s">
        <v>824</v>
      </c>
      <c r="E246" t="s">
        <v>1065</v>
      </c>
      <c r="F246">
        <v>0.47206983000000002</v>
      </c>
      <c r="G246" t="s">
        <v>805</v>
      </c>
      <c r="I246" t="b">
        <v>1</v>
      </c>
      <c r="J246">
        <v>125</v>
      </c>
      <c r="K246" s="3">
        <v>1699.4223521041899</v>
      </c>
      <c r="L246">
        <v>132.29187428840504</v>
      </c>
      <c r="M246">
        <v>0.62</v>
      </c>
      <c r="N246">
        <v>590.55935733000001</v>
      </c>
      <c r="O246">
        <v>590.55935733000001</v>
      </c>
      <c r="P246">
        <v>590.55935733000001</v>
      </c>
      <c r="R246">
        <f t="shared" si="8"/>
        <v>77</v>
      </c>
      <c r="S246" s="4">
        <f t="shared" si="7"/>
        <v>0.6249350649350649</v>
      </c>
    </row>
    <row r="247" spans="1:19" x14ac:dyDescent="0.3">
      <c r="A247" t="s">
        <v>1096</v>
      </c>
      <c r="B247" t="s">
        <v>803</v>
      </c>
      <c r="C247" t="s">
        <v>847</v>
      </c>
      <c r="E247" t="s">
        <v>995</v>
      </c>
      <c r="F247">
        <v>49.757649999999998</v>
      </c>
      <c r="G247" t="s">
        <v>805</v>
      </c>
      <c r="I247" t="b">
        <v>1</v>
      </c>
      <c r="J247">
        <v>50</v>
      </c>
      <c r="K247" s="3">
        <v>241.13679027557399</v>
      </c>
      <c r="L247">
        <v>10132.515687000638</v>
      </c>
      <c r="M247">
        <v>0.75</v>
      </c>
      <c r="N247">
        <v>37965.086949999997</v>
      </c>
      <c r="O247">
        <v>37965.086949999997</v>
      </c>
      <c r="P247">
        <v>37965.086949999997</v>
      </c>
      <c r="R247">
        <f t="shared" si="8"/>
        <v>2.9230769230769229</v>
      </c>
      <c r="S247" s="4">
        <f t="shared" si="7"/>
        <v>0.75</v>
      </c>
    </row>
    <row r="248" spans="1:19" x14ac:dyDescent="0.3">
      <c r="A248" t="s">
        <v>1097</v>
      </c>
      <c r="B248" t="s">
        <v>803</v>
      </c>
      <c r="C248" t="s">
        <v>824</v>
      </c>
      <c r="F248">
        <v>96.165019999999998</v>
      </c>
      <c r="G248" t="s">
        <v>805</v>
      </c>
      <c r="I248" t="b">
        <v>1</v>
      </c>
      <c r="J248">
        <v>32</v>
      </c>
      <c r="K248" s="3">
        <v>74.2401123046875</v>
      </c>
      <c r="L248">
        <v>15174.89263482784</v>
      </c>
      <c r="M248">
        <v>1</v>
      </c>
      <c r="N248">
        <v>64334.398379999999</v>
      </c>
      <c r="O248">
        <v>64334.398379999999</v>
      </c>
      <c r="P248">
        <v>64334.398379999999</v>
      </c>
      <c r="R248">
        <f t="shared" si="8"/>
        <v>1</v>
      </c>
      <c r="S248" s="4">
        <f t="shared" si="7"/>
        <v>1</v>
      </c>
    </row>
    <row r="249" spans="1:19" x14ac:dyDescent="0.3">
      <c r="A249" t="s">
        <v>1098</v>
      </c>
      <c r="B249" t="s">
        <v>803</v>
      </c>
      <c r="C249" t="s">
        <v>807</v>
      </c>
      <c r="E249" t="s">
        <v>1013</v>
      </c>
      <c r="F249">
        <v>12.040851999999999</v>
      </c>
      <c r="G249" t="s">
        <v>805</v>
      </c>
      <c r="I249" t="b">
        <v>1</v>
      </c>
      <c r="J249">
        <v>50</v>
      </c>
      <c r="K249" s="3">
        <v>239.10187292098999</v>
      </c>
      <c r="L249">
        <v>2447.1968203748697</v>
      </c>
      <c r="M249">
        <v>0.65</v>
      </c>
      <c r="N249">
        <v>9187.1700759999985</v>
      </c>
      <c r="O249">
        <v>9187.1700759999985</v>
      </c>
      <c r="P249">
        <v>9187.1700759999985</v>
      </c>
      <c r="R249">
        <f t="shared" si="8"/>
        <v>12.666666666666655</v>
      </c>
      <c r="S249" s="4">
        <f t="shared" si="7"/>
        <v>0.65</v>
      </c>
    </row>
    <row r="250" spans="1:19" x14ac:dyDescent="0.3">
      <c r="A250" t="s">
        <v>1099</v>
      </c>
      <c r="B250" t="s">
        <v>803</v>
      </c>
      <c r="C250" t="s">
        <v>819</v>
      </c>
      <c r="E250" t="s">
        <v>874</v>
      </c>
      <c r="F250">
        <v>46.633551106077377</v>
      </c>
      <c r="G250" t="s">
        <v>805</v>
      </c>
      <c r="I250" t="b">
        <v>1</v>
      </c>
      <c r="J250">
        <v>100</v>
      </c>
      <c r="K250" s="3">
        <v>1449.77375335693</v>
      </c>
      <c r="L250">
        <v>12810.332297118017</v>
      </c>
      <c r="M250">
        <v>0.63</v>
      </c>
      <c r="N250">
        <v>50084.433887927102</v>
      </c>
      <c r="O250">
        <v>50084.433887927102</v>
      </c>
      <c r="P250">
        <v>50084.433887927102</v>
      </c>
      <c r="R250">
        <f t="shared" si="8"/>
        <v>37.999999999999964</v>
      </c>
      <c r="S250" s="4">
        <f t="shared" si="7"/>
        <v>0.63</v>
      </c>
    </row>
    <row r="251" spans="1:19" x14ac:dyDescent="0.3">
      <c r="A251" t="s">
        <v>1100</v>
      </c>
      <c r="B251" t="s">
        <v>803</v>
      </c>
      <c r="C251" t="s">
        <v>824</v>
      </c>
      <c r="F251">
        <v>19.633130999999999</v>
      </c>
      <c r="G251" t="s">
        <v>805</v>
      </c>
      <c r="I251" t="b">
        <v>1</v>
      </c>
      <c r="J251">
        <v>125</v>
      </c>
      <c r="K251" s="3">
        <v>1982.4139819336101</v>
      </c>
      <c r="L251">
        <v>5613.4081933279322</v>
      </c>
      <c r="M251">
        <v>0.72</v>
      </c>
      <c r="N251">
        <v>24561.046880999998</v>
      </c>
      <c r="O251">
        <v>24561.046880999998</v>
      </c>
      <c r="P251">
        <v>24561.046880999998</v>
      </c>
      <c r="R251">
        <f t="shared" si="8"/>
        <v>3.8000000000000007</v>
      </c>
      <c r="S251" s="4">
        <f t="shared" si="7"/>
        <v>0.72</v>
      </c>
    </row>
    <row r="252" spans="1:19" x14ac:dyDescent="0.3">
      <c r="A252" t="s">
        <v>1101</v>
      </c>
      <c r="B252" t="s">
        <v>803</v>
      </c>
      <c r="C252" t="s">
        <v>847</v>
      </c>
      <c r="E252" t="s">
        <v>959</v>
      </c>
      <c r="F252">
        <v>141.33116000000001</v>
      </c>
      <c r="G252" t="s">
        <v>805</v>
      </c>
      <c r="R252">
        <f t="shared" si="8"/>
        <v>-0.61290322580645162</v>
      </c>
      <c r="S252" s="4">
        <f t="shared" si="7"/>
        <v>0</v>
      </c>
    </row>
    <row r="253" spans="1:19" x14ac:dyDescent="0.3">
      <c r="A253" t="s">
        <v>1102</v>
      </c>
      <c r="B253" t="s">
        <v>803</v>
      </c>
      <c r="C253" t="s">
        <v>807</v>
      </c>
      <c r="E253" t="s">
        <v>841</v>
      </c>
      <c r="F253">
        <v>12.647679999999999</v>
      </c>
      <c r="G253" t="s">
        <v>805</v>
      </c>
      <c r="I253" t="b">
        <v>1</v>
      </c>
      <c r="J253">
        <v>50</v>
      </c>
      <c r="K253" s="3">
        <v>190.97471134184201</v>
      </c>
      <c r="L253">
        <v>2452.0225819719399</v>
      </c>
      <c r="M253">
        <v>0.66</v>
      </c>
      <c r="N253">
        <v>9650.1798399999989</v>
      </c>
      <c r="O253">
        <v>9650.1798399999989</v>
      </c>
      <c r="P253">
        <v>9650.1798399999989</v>
      </c>
      <c r="R253">
        <f t="shared" si="8"/>
        <v>9.4999999999999911</v>
      </c>
      <c r="S253" s="4">
        <f t="shared" si="7"/>
        <v>0.66</v>
      </c>
    </row>
    <row r="254" spans="1:19" x14ac:dyDescent="0.3">
      <c r="A254" t="s">
        <v>1103</v>
      </c>
      <c r="B254" t="s">
        <v>803</v>
      </c>
      <c r="C254" t="s">
        <v>804</v>
      </c>
      <c r="F254">
        <v>6.3823046999999997</v>
      </c>
      <c r="G254" t="s">
        <v>805</v>
      </c>
      <c r="I254" t="b">
        <v>1</v>
      </c>
      <c r="J254">
        <v>25</v>
      </c>
      <c r="K254" s="3">
        <v>28.520975112915</v>
      </c>
      <c r="L254">
        <v>776.74329307071787</v>
      </c>
      <c r="M254">
        <v>1</v>
      </c>
      <c r="N254">
        <v>4059.1457891999999</v>
      </c>
      <c r="O254">
        <v>4059.1457891999999</v>
      </c>
      <c r="P254">
        <v>4059.1457891999999</v>
      </c>
      <c r="R254">
        <f t="shared" si="8"/>
        <v>1</v>
      </c>
      <c r="S254" s="4">
        <f t="shared" si="7"/>
        <v>1</v>
      </c>
    </row>
    <row r="255" spans="1:19" x14ac:dyDescent="0.3">
      <c r="A255" t="s">
        <v>1104</v>
      </c>
      <c r="B255" t="s">
        <v>803</v>
      </c>
      <c r="C255" t="s">
        <v>804</v>
      </c>
      <c r="F255">
        <v>4.3674707000000001</v>
      </c>
      <c r="G255" t="s">
        <v>805</v>
      </c>
      <c r="I255" t="b">
        <v>1</v>
      </c>
      <c r="J255">
        <v>25</v>
      </c>
      <c r="K255" s="3">
        <v>24.7831420898438</v>
      </c>
      <c r="L255">
        <v>513.11291528446759</v>
      </c>
      <c r="M255">
        <v>1</v>
      </c>
      <c r="N255">
        <v>2777.7113652000003</v>
      </c>
      <c r="O255">
        <v>2777.7113652000003</v>
      </c>
      <c r="P255">
        <v>2777.7113652000003</v>
      </c>
      <c r="R255">
        <f t="shared" si="8"/>
        <v>1</v>
      </c>
      <c r="S255" s="4">
        <f t="shared" si="7"/>
        <v>1</v>
      </c>
    </row>
    <row r="256" spans="1:19" x14ac:dyDescent="0.3">
      <c r="A256" t="s">
        <v>1105</v>
      </c>
      <c r="B256" t="s">
        <v>803</v>
      </c>
      <c r="C256" t="s">
        <v>807</v>
      </c>
      <c r="E256" t="s">
        <v>876</v>
      </c>
      <c r="F256">
        <v>10.136652</v>
      </c>
      <c r="G256" t="s">
        <v>805</v>
      </c>
      <c r="I256" t="b">
        <v>1</v>
      </c>
      <c r="J256">
        <v>50</v>
      </c>
      <c r="K256" s="3">
        <v>216.85179256439201</v>
      </c>
      <c r="L256">
        <v>2016.2745480831147</v>
      </c>
      <c r="M256">
        <v>0.66</v>
      </c>
      <c r="N256">
        <v>7734.2654759999996</v>
      </c>
      <c r="O256">
        <v>7734.2654759999996</v>
      </c>
      <c r="P256">
        <v>7734.2654759999996</v>
      </c>
      <c r="R256">
        <f t="shared" si="8"/>
        <v>9.4999999999999911</v>
      </c>
      <c r="S256" s="4">
        <f t="shared" si="7"/>
        <v>0.66</v>
      </c>
    </row>
    <row r="257" spans="1:19" x14ac:dyDescent="0.3">
      <c r="A257" t="s">
        <v>1106</v>
      </c>
      <c r="B257" t="s">
        <v>803</v>
      </c>
      <c r="C257" t="s">
        <v>804</v>
      </c>
      <c r="F257">
        <v>4.3433450000000002</v>
      </c>
      <c r="G257" t="s">
        <v>805</v>
      </c>
      <c r="I257" t="b">
        <v>1</v>
      </c>
      <c r="J257">
        <v>25</v>
      </c>
      <c r="K257" s="3">
        <v>28.797975540161101</v>
      </c>
      <c r="L257">
        <v>529.95402475197591</v>
      </c>
      <c r="M257">
        <v>1</v>
      </c>
      <c r="N257">
        <v>2762.36742</v>
      </c>
      <c r="O257">
        <v>2762.36742</v>
      </c>
      <c r="P257">
        <v>2762.36742</v>
      </c>
      <c r="R257">
        <f t="shared" si="8"/>
        <v>1</v>
      </c>
      <c r="S257" s="4">
        <f t="shared" si="7"/>
        <v>1</v>
      </c>
    </row>
    <row r="258" spans="1:19" x14ac:dyDescent="0.3">
      <c r="A258" t="s">
        <v>1107</v>
      </c>
      <c r="B258" t="s">
        <v>803</v>
      </c>
      <c r="C258" t="s">
        <v>954</v>
      </c>
      <c r="F258">
        <v>25.377759999999999</v>
      </c>
      <c r="G258" t="s">
        <v>805</v>
      </c>
      <c r="I258" t="b">
        <v>1</v>
      </c>
      <c r="J258">
        <v>25</v>
      </c>
      <c r="K258" s="3">
        <v>43.080360412597699</v>
      </c>
      <c r="L258">
        <v>3505.4390897210274</v>
      </c>
      <c r="M258">
        <v>1</v>
      </c>
      <c r="N258">
        <v>16140.255359999999</v>
      </c>
      <c r="O258">
        <v>16140.255359999999</v>
      </c>
      <c r="P258">
        <v>16140.255359999999</v>
      </c>
      <c r="R258">
        <f t="shared" si="8"/>
        <v>1</v>
      </c>
      <c r="S258" s="4">
        <f t="shared" si="7"/>
        <v>1</v>
      </c>
    </row>
    <row r="259" spans="1:19" x14ac:dyDescent="0.3">
      <c r="A259" t="s">
        <v>1108</v>
      </c>
      <c r="B259" t="s">
        <v>803</v>
      </c>
      <c r="C259" t="s">
        <v>807</v>
      </c>
      <c r="E259" t="s">
        <v>950</v>
      </c>
      <c r="F259">
        <v>22.524290000000001</v>
      </c>
      <c r="G259" t="s">
        <v>805</v>
      </c>
      <c r="I259" t="b">
        <v>1</v>
      </c>
      <c r="J259">
        <v>125</v>
      </c>
      <c r="K259" s="3">
        <v>1540.74391895295</v>
      </c>
      <c r="L259">
        <v>6240.4594983958323</v>
      </c>
      <c r="M259">
        <v>0.62</v>
      </c>
      <c r="N259">
        <v>28177.88679</v>
      </c>
      <c r="O259">
        <v>28177.88679</v>
      </c>
      <c r="P259">
        <v>28177.88679</v>
      </c>
      <c r="R259">
        <f t="shared" si="8"/>
        <v>77</v>
      </c>
      <c r="S259" s="4">
        <f t="shared" si="7"/>
        <v>0.6249350649350649</v>
      </c>
    </row>
    <row r="260" spans="1:19" x14ac:dyDescent="0.3">
      <c r="A260" t="s">
        <v>1109</v>
      </c>
      <c r="B260" t="s">
        <v>803</v>
      </c>
      <c r="C260" t="s">
        <v>804</v>
      </c>
      <c r="F260">
        <v>7.5729319999999998</v>
      </c>
      <c r="G260" t="s">
        <v>805</v>
      </c>
      <c r="I260" t="b">
        <v>1</v>
      </c>
      <c r="J260">
        <v>25</v>
      </c>
      <c r="K260" s="3">
        <v>29.050540924072301</v>
      </c>
      <c r="L260">
        <v>926.17076939229457</v>
      </c>
      <c r="M260">
        <v>1</v>
      </c>
      <c r="N260">
        <v>4816.3847519999999</v>
      </c>
      <c r="O260">
        <v>4816.3847519999999</v>
      </c>
      <c r="P260">
        <v>4816.3847519999999</v>
      </c>
      <c r="R260">
        <f t="shared" si="8"/>
        <v>1</v>
      </c>
      <c r="S260" s="4">
        <f t="shared" ref="S260:S323" si="9">0.62+(1-0.62)/R260</f>
        <v>1</v>
      </c>
    </row>
    <row r="261" spans="1:19" x14ac:dyDescent="0.3">
      <c r="A261" t="s">
        <v>1110</v>
      </c>
      <c r="B261" t="s">
        <v>803</v>
      </c>
      <c r="C261" t="s">
        <v>804</v>
      </c>
      <c r="F261">
        <v>6.5292472999999998</v>
      </c>
      <c r="G261" t="s">
        <v>805</v>
      </c>
      <c r="I261" t="b">
        <v>1</v>
      </c>
      <c r="J261">
        <v>25</v>
      </c>
      <c r="K261" s="3">
        <v>29.474918365478501</v>
      </c>
      <c r="L261">
        <v>801.6544048846572</v>
      </c>
      <c r="M261">
        <v>1</v>
      </c>
      <c r="N261">
        <v>4152.6012828000003</v>
      </c>
      <c r="O261">
        <v>4152.6012828000003</v>
      </c>
      <c r="P261">
        <v>4152.6012828000003</v>
      </c>
      <c r="R261">
        <f t="shared" si="8"/>
        <v>1</v>
      </c>
      <c r="S261" s="4">
        <f t="shared" si="9"/>
        <v>1</v>
      </c>
    </row>
    <row r="262" spans="1:19" x14ac:dyDescent="0.3">
      <c r="A262" t="s">
        <v>1111</v>
      </c>
      <c r="B262" t="s">
        <v>803</v>
      </c>
      <c r="C262" t="s">
        <v>807</v>
      </c>
      <c r="E262" t="s">
        <v>876</v>
      </c>
      <c r="F262">
        <v>2.6055647999999998</v>
      </c>
      <c r="G262" t="s">
        <v>805</v>
      </c>
      <c r="I262" t="b">
        <v>1</v>
      </c>
      <c r="J262">
        <v>40</v>
      </c>
      <c r="K262" s="3">
        <v>118.64420146942101</v>
      </c>
      <c r="L262">
        <v>457.2490015451699</v>
      </c>
      <c r="M262">
        <v>0.7</v>
      </c>
      <c r="N262">
        <v>1847.3454431999999</v>
      </c>
      <c r="O262">
        <v>1847.3454431999999</v>
      </c>
      <c r="P262">
        <v>1847.3454431999999</v>
      </c>
      <c r="R262">
        <f t="shared" si="8"/>
        <v>4.7500000000000027</v>
      </c>
      <c r="S262" s="4">
        <f t="shared" si="9"/>
        <v>0.7</v>
      </c>
    </row>
    <row r="263" spans="1:19" x14ac:dyDescent="0.3">
      <c r="A263" t="s">
        <v>1112</v>
      </c>
      <c r="B263" t="s">
        <v>803</v>
      </c>
      <c r="C263" t="s">
        <v>804</v>
      </c>
      <c r="F263">
        <v>6.8485246000000002</v>
      </c>
      <c r="G263" t="s">
        <v>805</v>
      </c>
      <c r="I263" t="b">
        <v>1</v>
      </c>
      <c r="J263">
        <v>25</v>
      </c>
      <c r="K263" s="3">
        <v>29.392152786254901</v>
      </c>
      <c r="L263">
        <v>840.21539029474479</v>
      </c>
      <c r="M263">
        <v>1</v>
      </c>
      <c r="N263">
        <v>4355.6616456000002</v>
      </c>
      <c r="O263">
        <v>4355.6616456000002</v>
      </c>
      <c r="P263">
        <v>4355.6616456000002</v>
      </c>
      <c r="R263">
        <f t="shared" si="8"/>
        <v>1</v>
      </c>
      <c r="S263" s="4">
        <f t="shared" si="9"/>
        <v>1</v>
      </c>
    </row>
    <row r="264" spans="1:19" x14ac:dyDescent="0.3">
      <c r="A264" t="s">
        <v>1113</v>
      </c>
      <c r="B264" t="s">
        <v>803</v>
      </c>
      <c r="C264" t="s">
        <v>804</v>
      </c>
      <c r="F264">
        <v>6.9779052999999998</v>
      </c>
      <c r="G264" t="s">
        <v>805</v>
      </c>
      <c r="I264" t="b">
        <v>1</v>
      </c>
      <c r="J264">
        <v>25</v>
      </c>
      <c r="K264" s="3">
        <v>28.233434677123999</v>
      </c>
      <c r="L264">
        <v>846.96554900692365</v>
      </c>
      <c r="M264">
        <v>1</v>
      </c>
      <c r="N264">
        <v>4437.9477707999995</v>
      </c>
      <c r="O264">
        <v>4437.9477707999995</v>
      </c>
      <c r="P264">
        <v>4437.9477707999995</v>
      </c>
      <c r="R264">
        <f t="shared" si="8"/>
        <v>1</v>
      </c>
      <c r="S264" s="4">
        <f t="shared" si="9"/>
        <v>1</v>
      </c>
    </row>
    <row r="265" spans="1:19" x14ac:dyDescent="0.3">
      <c r="A265" t="s">
        <v>1114</v>
      </c>
      <c r="B265" t="s">
        <v>803</v>
      </c>
      <c r="C265" t="s">
        <v>804</v>
      </c>
      <c r="F265">
        <v>7.9035770000000003</v>
      </c>
      <c r="G265" t="s">
        <v>805</v>
      </c>
      <c r="I265" t="b">
        <v>1</v>
      </c>
      <c r="J265">
        <v>20</v>
      </c>
      <c r="K265" s="3">
        <v>24.1603698730469</v>
      </c>
      <c r="L265">
        <v>925.35449271070308</v>
      </c>
      <c r="M265">
        <v>1</v>
      </c>
      <c r="N265">
        <v>4860.6998549999998</v>
      </c>
      <c r="O265">
        <v>4860.6998549999998</v>
      </c>
      <c r="P265">
        <v>4860.6998549999998</v>
      </c>
      <c r="R265">
        <f t="shared" si="8"/>
        <v>1</v>
      </c>
      <c r="S265" s="4">
        <f t="shared" si="9"/>
        <v>1</v>
      </c>
    </row>
    <row r="266" spans="1:19" x14ac:dyDescent="0.3">
      <c r="A266" t="s">
        <v>1115</v>
      </c>
      <c r="B266" t="s">
        <v>803</v>
      </c>
      <c r="C266" t="s">
        <v>807</v>
      </c>
      <c r="E266" t="s">
        <v>876</v>
      </c>
      <c r="F266">
        <v>4.1358414000000003</v>
      </c>
      <c r="G266" t="s">
        <v>805</v>
      </c>
      <c r="I266" t="b">
        <v>1</v>
      </c>
      <c r="J266">
        <v>65</v>
      </c>
      <c r="K266" s="3">
        <v>276.19303741457401</v>
      </c>
      <c r="L266">
        <v>864.88890430378365</v>
      </c>
      <c r="M266">
        <v>0.62</v>
      </c>
      <c r="N266">
        <v>3511.3293486000002</v>
      </c>
      <c r="O266">
        <v>3511.3293486000002</v>
      </c>
      <c r="P266">
        <v>3511.3293486000002</v>
      </c>
      <c r="R266">
        <f t="shared" si="8"/>
        <v>77</v>
      </c>
      <c r="S266" s="4">
        <f t="shared" si="9"/>
        <v>0.6249350649350649</v>
      </c>
    </row>
    <row r="267" spans="1:19" x14ac:dyDescent="0.3">
      <c r="A267" t="s">
        <v>1116</v>
      </c>
      <c r="B267" t="s">
        <v>803</v>
      </c>
      <c r="C267" t="s">
        <v>804</v>
      </c>
      <c r="F267">
        <v>5.9115979999999997</v>
      </c>
      <c r="G267" t="s">
        <v>805</v>
      </c>
      <c r="I267" t="b">
        <v>1</v>
      </c>
      <c r="J267">
        <v>25</v>
      </c>
      <c r="K267" s="3">
        <v>28.6146850585938</v>
      </c>
      <c r="L267">
        <v>720.08211250499573</v>
      </c>
      <c r="M267">
        <v>1</v>
      </c>
      <c r="N267">
        <v>3759.7763279999999</v>
      </c>
      <c r="O267">
        <v>3759.7763279999999</v>
      </c>
      <c r="P267">
        <v>3759.7763279999999</v>
      </c>
      <c r="R267">
        <f t="shared" si="8"/>
        <v>1</v>
      </c>
      <c r="S267" s="4">
        <f t="shared" si="9"/>
        <v>1</v>
      </c>
    </row>
    <row r="268" spans="1:19" x14ac:dyDescent="0.3">
      <c r="A268" t="s">
        <v>1117</v>
      </c>
      <c r="B268" t="s">
        <v>803</v>
      </c>
      <c r="C268" t="s">
        <v>837</v>
      </c>
      <c r="E268" t="s">
        <v>815</v>
      </c>
      <c r="F268">
        <v>13.63274</v>
      </c>
      <c r="G268" t="s">
        <v>805</v>
      </c>
      <c r="I268" t="b">
        <v>1</v>
      </c>
      <c r="J268">
        <v>40</v>
      </c>
      <c r="K268" s="3">
        <v>126.042259597802</v>
      </c>
      <c r="L268">
        <v>2426.8171387878015</v>
      </c>
      <c r="M268">
        <v>0.68</v>
      </c>
      <c r="N268">
        <v>9665.6126600000007</v>
      </c>
      <c r="O268">
        <v>9665.6126600000007</v>
      </c>
      <c r="P268">
        <v>9665.6126600000007</v>
      </c>
      <c r="R268">
        <f t="shared" si="8"/>
        <v>6.3333333333333277</v>
      </c>
      <c r="S268" s="4">
        <f t="shared" si="9"/>
        <v>0.68</v>
      </c>
    </row>
    <row r="269" spans="1:19" x14ac:dyDescent="0.3">
      <c r="A269" t="s">
        <v>1118</v>
      </c>
      <c r="B269" t="s">
        <v>803</v>
      </c>
      <c r="C269" t="s">
        <v>804</v>
      </c>
      <c r="F269">
        <v>3.3614639999999998</v>
      </c>
      <c r="G269" t="s">
        <v>805</v>
      </c>
      <c r="I269" t="b">
        <v>1</v>
      </c>
      <c r="J269">
        <v>25</v>
      </c>
      <c r="K269" s="3">
        <v>28.883848190307599</v>
      </c>
      <c r="L269">
        <v>410.47533713079571</v>
      </c>
      <c r="M269">
        <v>1</v>
      </c>
      <c r="N269">
        <v>2137.8911039999998</v>
      </c>
      <c r="O269">
        <v>2137.8911039999998</v>
      </c>
      <c r="P269">
        <v>2137.8911039999998</v>
      </c>
      <c r="R269">
        <f t="shared" si="8"/>
        <v>1</v>
      </c>
      <c r="S269" s="4">
        <f t="shared" si="9"/>
        <v>1</v>
      </c>
    </row>
    <row r="270" spans="1:19" x14ac:dyDescent="0.3">
      <c r="A270" t="s">
        <v>1119</v>
      </c>
      <c r="B270" t="s">
        <v>803</v>
      </c>
      <c r="C270" t="s">
        <v>807</v>
      </c>
      <c r="E270" t="s">
        <v>815</v>
      </c>
      <c r="F270">
        <v>7.1409143999999998</v>
      </c>
      <c r="G270" t="s">
        <v>805</v>
      </c>
      <c r="I270" t="b">
        <v>1</v>
      </c>
      <c r="J270">
        <v>150</v>
      </c>
      <c r="K270" s="3">
        <v>3749.5786739349401</v>
      </c>
      <c r="L270">
        <v>2229.7987100860951</v>
      </c>
      <c r="M270">
        <v>0.62</v>
      </c>
      <c r="N270">
        <v>10268.634907199999</v>
      </c>
      <c r="O270">
        <v>10268.634907199999</v>
      </c>
      <c r="P270">
        <v>10268.634907199999</v>
      </c>
      <c r="R270">
        <f t="shared" si="8"/>
        <v>77</v>
      </c>
      <c r="S270" s="4">
        <f t="shared" si="9"/>
        <v>0.6249350649350649</v>
      </c>
    </row>
    <row r="271" spans="1:19" x14ac:dyDescent="0.3">
      <c r="A271" t="s">
        <v>1120</v>
      </c>
      <c r="B271" t="s">
        <v>803</v>
      </c>
      <c r="C271" t="s">
        <v>824</v>
      </c>
      <c r="E271" t="s">
        <v>1121</v>
      </c>
      <c r="F271">
        <v>4.2844069999999999</v>
      </c>
      <c r="G271" t="s">
        <v>805</v>
      </c>
      <c r="I271" t="b">
        <v>1</v>
      </c>
      <c r="J271">
        <v>25</v>
      </c>
      <c r="K271" s="3">
        <v>29.615903854370099</v>
      </c>
      <c r="L271">
        <v>526.7167274667338</v>
      </c>
      <c r="M271">
        <v>1</v>
      </c>
      <c r="N271">
        <v>2724.8828519999997</v>
      </c>
      <c r="O271">
        <v>2724.8828519999997</v>
      </c>
      <c r="P271">
        <v>2724.8828519999997</v>
      </c>
      <c r="R271">
        <f t="shared" si="8"/>
        <v>1</v>
      </c>
      <c r="S271" s="4">
        <f t="shared" si="9"/>
        <v>1</v>
      </c>
    </row>
    <row r="272" spans="1:19" x14ac:dyDescent="0.3">
      <c r="A272" t="s">
        <v>1122</v>
      </c>
      <c r="B272" t="s">
        <v>803</v>
      </c>
      <c r="C272" t="s">
        <v>807</v>
      </c>
      <c r="E272" t="s">
        <v>1123</v>
      </c>
      <c r="F272">
        <v>1.482289</v>
      </c>
      <c r="G272" t="s">
        <v>805</v>
      </c>
      <c r="I272" t="b">
        <v>1</v>
      </c>
      <c r="J272">
        <v>25</v>
      </c>
      <c r="K272" s="3">
        <v>42.699356079101598</v>
      </c>
      <c r="L272">
        <v>204.11187973437197</v>
      </c>
      <c r="M272">
        <v>1</v>
      </c>
      <c r="N272">
        <v>942.73580400000003</v>
      </c>
      <c r="O272">
        <v>942.73580400000003</v>
      </c>
      <c r="P272">
        <v>942.73580400000003</v>
      </c>
      <c r="R272">
        <f t="shared" si="8"/>
        <v>1</v>
      </c>
      <c r="S272" s="4">
        <f t="shared" si="9"/>
        <v>1</v>
      </c>
    </row>
    <row r="273" spans="1:19" x14ac:dyDescent="0.3">
      <c r="A273" t="s">
        <v>1124</v>
      </c>
      <c r="B273" t="s">
        <v>803</v>
      </c>
      <c r="C273" t="s">
        <v>837</v>
      </c>
      <c r="E273" t="s">
        <v>815</v>
      </c>
      <c r="F273">
        <v>6.2304849999999998</v>
      </c>
      <c r="G273" t="s">
        <v>805</v>
      </c>
      <c r="I273" t="b">
        <v>1</v>
      </c>
      <c r="J273">
        <v>50</v>
      </c>
      <c r="K273" s="3">
        <v>220.95023246767201</v>
      </c>
      <c r="L273">
        <v>1244.2729683617115</v>
      </c>
      <c r="M273">
        <v>0.67</v>
      </c>
      <c r="N273">
        <v>4753.8600550000001</v>
      </c>
      <c r="O273">
        <v>4753.8600550000001</v>
      </c>
      <c r="P273">
        <v>4753.8600550000001</v>
      </c>
      <c r="R273">
        <f t="shared" si="8"/>
        <v>7.5999999999999934</v>
      </c>
      <c r="S273" s="4">
        <f t="shared" si="9"/>
        <v>0.67</v>
      </c>
    </row>
    <row r="274" spans="1:19" x14ac:dyDescent="0.3">
      <c r="A274" t="s">
        <v>1125</v>
      </c>
      <c r="B274" t="s">
        <v>803</v>
      </c>
      <c r="C274" t="s">
        <v>819</v>
      </c>
      <c r="E274" t="s">
        <v>874</v>
      </c>
      <c r="F274">
        <v>20.314543</v>
      </c>
      <c r="G274" t="s">
        <v>805</v>
      </c>
      <c r="I274" t="b">
        <v>1</v>
      </c>
      <c r="J274">
        <v>100</v>
      </c>
      <c r="K274" s="3">
        <v>923.53599632263195</v>
      </c>
      <c r="L274">
        <v>5208.8990636795443</v>
      </c>
      <c r="M274">
        <v>0.63</v>
      </c>
      <c r="N274">
        <v>21817.819181999999</v>
      </c>
      <c r="O274">
        <v>21817.819181999999</v>
      </c>
      <c r="P274">
        <v>21817.819181999999</v>
      </c>
      <c r="R274">
        <f t="shared" si="8"/>
        <v>37.999999999999964</v>
      </c>
      <c r="S274" s="4">
        <f t="shared" si="9"/>
        <v>0.63</v>
      </c>
    </row>
    <row r="275" spans="1:19" x14ac:dyDescent="0.3">
      <c r="A275" t="s">
        <v>1126</v>
      </c>
      <c r="B275" t="s">
        <v>803</v>
      </c>
      <c r="C275" t="s">
        <v>807</v>
      </c>
      <c r="E275" t="s">
        <v>1013</v>
      </c>
      <c r="F275">
        <v>6.387613</v>
      </c>
      <c r="G275" t="s">
        <v>805</v>
      </c>
      <c r="I275" t="b">
        <v>1</v>
      </c>
      <c r="J275">
        <v>25</v>
      </c>
      <c r="K275" s="3">
        <v>39.987321453110802</v>
      </c>
      <c r="L275">
        <v>860.03079568160979</v>
      </c>
      <c r="M275">
        <v>0.81</v>
      </c>
      <c r="N275">
        <v>4062.5218679999998</v>
      </c>
      <c r="O275">
        <v>4062.5218679999998</v>
      </c>
      <c r="P275">
        <v>4062.5218679999998</v>
      </c>
      <c r="R275">
        <f t="shared" si="8"/>
        <v>1.9999999999999993</v>
      </c>
      <c r="S275" s="4">
        <f t="shared" si="9"/>
        <v>0.81</v>
      </c>
    </row>
    <row r="276" spans="1:19" x14ac:dyDescent="0.3">
      <c r="A276" t="s">
        <v>1127</v>
      </c>
      <c r="B276" t="s">
        <v>803</v>
      </c>
      <c r="C276" t="s">
        <v>807</v>
      </c>
      <c r="E276" t="s">
        <v>876</v>
      </c>
      <c r="F276">
        <v>5.80084</v>
      </c>
      <c r="G276" t="s">
        <v>805</v>
      </c>
      <c r="I276" t="b">
        <v>1</v>
      </c>
      <c r="J276">
        <v>20</v>
      </c>
      <c r="K276" s="3">
        <v>1.00000000001501</v>
      </c>
      <c r="L276">
        <v>679.16506102185815</v>
      </c>
      <c r="M276">
        <v>1</v>
      </c>
      <c r="N276">
        <v>3567.5165999999999</v>
      </c>
      <c r="O276">
        <v>3567.5165999999999</v>
      </c>
      <c r="P276">
        <v>3567.5165999999999</v>
      </c>
      <c r="R276">
        <f t="shared" ref="R276:R339" si="10">IF(M276=0.62,77,(1-0.62)/(M276-0.62))</f>
        <v>1</v>
      </c>
      <c r="S276" s="4">
        <f t="shared" si="9"/>
        <v>1</v>
      </c>
    </row>
    <row r="277" spans="1:19" x14ac:dyDescent="0.3">
      <c r="A277" t="s">
        <v>1128</v>
      </c>
      <c r="B277" t="s">
        <v>803</v>
      </c>
      <c r="C277" t="s">
        <v>804</v>
      </c>
      <c r="F277">
        <v>6.4364996000000003</v>
      </c>
      <c r="G277" t="s">
        <v>805</v>
      </c>
      <c r="I277" t="b">
        <v>1</v>
      </c>
      <c r="J277">
        <v>25</v>
      </c>
      <c r="K277" s="3">
        <v>29.188056945800799</v>
      </c>
      <c r="L277">
        <v>788.18361437861677</v>
      </c>
      <c r="M277">
        <v>1</v>
      </c>
      <c r="N277">
        <v>4093.6137456000001</v>
      </c>
      <c r="O277">
        <v>4093.6137456000001</v>
      </c>
      <c r="P277">
        <v>4093.6137456000001</v>
      </c>
      <c r="R277">
        <f t="shared" si="10"/>
        <v>1</v>
      </c>
      <c r="S277" s="4">
        <f t="shared" si="9"/>
        <v>1</v>
      </c>
    </row>
    <row r="278" spans="1:19" x14ac:dyDescent="0.3">
      <c r="A278" t="s">
        <v>1129</v>
      </c>
      <c r="B278" t="s">
        <v>803</v>
      </c>
      <c r="C278" t="s">
        <v>807</v>
      </c>
      <c r="E278" t="s">
        <v>876</v>
      </c>
      <c r="F278">
        <v>6.5143576000000003</v>
      </c>
      <c r="G278" t="s">
        <v>805</v>
      </c>
      <c r="I278" t="b">
        <v>1</v>
      </c>
      <c r="J278">
        <v>65</v>
      </c>
      <c r="K278" s="3">
        <v>360.64914428710898</v>
      </c>
      <c r="L278">
        <v>1420.4022994850675</v>
      </c>
      <c r="M278">
        <v>0.64</v>
      </c>
      <c r="N278">
        <v>5530.6896024000007</v>
      </c>
      <c r="O278">
        <v>5530.6896024000007</v>
      </c>
      <c r="P278">
        <v>5530.6896024000007</v>
      </c>
      <c r="R278">
        <f t="shared" si="10"/>
        <v>18.999999999999982</v>
      </c>
      <c r="S278" s="4">
        <f t="shared" si="9"/>
        <v>0.64</v>
      </c>
    </row>
    <row r="279" spans="1:19" x14ac:dyDescent="0.3">
      <c r="A279" t="s">
        <v>1130</v>
      </c>
      <c r="B279" t="s">
        <v>803</v>
      </c>
      <c r="C279" t="s">
        <v>804</v>
      </c>
      <c r="F279">
        <v>5.0235139999999996</v>
      </c>
      <c r="G279" t="s">
        <v>805</v>
      </c>
      <c r="I279" t="b">
        <v>1</v>
      </c>
      <c r="J279">
        <v>25</v>
      </c>
      <c r="K279" s="3">
        <v>31.4685878753662</v>
      </c>
      <c r="L279">
        <v>628.08242234235036</v>
      </c>
      <c r="M279">
        <v>1</v>
      </c>
      <c r="N279">
        <v>3194.9549039999997</v>
      </c>
      <c r="O279">
        <v>3194.9549039999997</v>
      </c>
      <c r="P279">
        <v>3194.9549039999997</v>
      </c>
      <c r="R279">
        <f t="shared" si="10"/>
        <v>1</v>
      </c>
      <c r="S279" s="4">
        <f t="shared" si="9"/>
        <v>1</v>
      </c>
    </row>
    <row r="280" spans="1:19" x14ac:dyDescent="0.3">
      <c r="A280" t="s">
        <v>1131</v>
      </c>
      <c r="B280" t="s">
        <v>803</v>
      </c>
      <c r="C280" t="s">
        <v>804</v>
      </c>
      <c r="F280">
        <v>8.0075439999999993</v>
      </c>
      <c r="G280" t="s">
        <v>805</v>
      </c>
      <c r="I280" t="b">
        <v>1</v>
      </c>
      <c r="J280">
        <v>20</v>
      </c>
      <c r="K280" s="3">
        <v>24.1271877288818</v>
      </c>
      <c r="L280">
        <v>937.52699770985123</v>
      </c>
      <c r="M280">
        <v>1</v>
      </c>
      <c r="N280">
        <v>4924.6395599999996</v>
      </c>
      <c r="O280">
        <v>4924.6395599999996</v>
      </c>
      <c r="P280">
        <v>4924.6395599999996</v>
      </c>
      <c r="R280">
        <f t="shared" si="10"/>
        <v>1</v>
      </c>
      <c r="S280" s="4">
        <f t="shared" si="9"/>
        <v>1</v>
      </c>
    </row>
    <row r="281" spans="1:19" x14ac:dyDescent="0.3">
      <c r="A281" t="s">
        <v>1132</v>
      </c>
      <c r="B281" t="s">
        <v>803</v>
      </c>
      <c r="C281" t="s">
        <v>824</v>
      </c>
      <c r="F281">
        <v>3.2105288999999999</v>
      </c>
      <c r="G281" t="s">
        <v>805</v>
      </c>
      <c r="I281" t="b">
        <v>1</v>
      </c>
      <c r="J281">
        <v>100</v>
      </c>
      <c r="K281" s="3">
        <v>1443.93188476562</v>
      </c>
      <c r="L281">
        <v>881.28702562729313</v>
      </c>
      <c r="M281">
        <v>1</v>
      </c>
      <c r="N281">
        <v>3448.1080385999999</v>
      </c>
      <c r="O281">
        <v>3448.1080385999999</v>
      </c>
      <c r="P281">
        <v>3448.1080385999999</v>
      </c>
      <c r="R281">
        <f t="shared" si="10"/>
        <v>1</v>
      </c>
      <c r="S281" s="4">
        <f t="shared" si="9"/>
        <v>1</v>
      </c>
    </row>
    <row r="282" spans="1:19" x14ac:dyDescent="0.3">
      <c r="A282" t="s">
        <v>1133</v>
      </c>
      <c r="B282" t="s">
        <v>803</v>
      </c>
      <c r="C282" t="s">
        <v>807</v>
      </c>
      <c r="E282" t="s">
        <v>885</v>
      </c>
      <c r="F282">
        <v>4.392245</v>
      </c>
      <c r="G282" t="s">
        <v>805</v>
      </c>
      <c r="I282" t="b">
        <v>1</v>
      </c>
      <c r="J282">
        <v>125</v>
      </c>
      <c r="K282" s="3">
        <v>2238.0123969268798</v>
      </c>
      <c r="L282">
        <v>1278.3307662909485</v>
      </c>
      <c r="M282">
        <v>0.62</v>
      </c>
      <c r="N282">
        <v>5494.6984949999996</v>
      </c>
      <c r="O282">
        <v>5494.6984949999996</v>
      </c>
      <c r="P282">
        <v>5494.6984949999996</v>
      </c>
      <c r="R282">
        <f t="shared" si="10"/>
        <v>77</v>
      </c>
      <c r="S282" s="4">
        <f t="shared" si="9"/>
        <v>0.6249350649350649</v>
      </c>
    </row>
    <row r="283" spans="1:19" x14ac:dyDescent="0.3">
      <c r="A283" t="s">
        <v>1134</v>
      </c>
      <c r="B283" t="s">
        <v>803</v>
      </c>
      <c r="C283" t="s">
        <v>908</v>
      </c>
      <c r="E283" t="s">
        <v>1135</v>
      </c>
      <c r="F283">
        <v>2.169271E-3</v>
      </c>
      <c r="G283" t="s">
        <v>805</v>
      </c>
      <c r="R283">
        <f t="shared" si="10"/>
        <v>-0.61290322580645162</v>
      </c>
      <c r="S283" s="4">
        <f t="shared" si="9"/>
        <v>0</v>
      </c>
    </row>
    <row r="284" spans="1:19" x14ac:dyDescent="0.3">
      <c r="A284" t="s">
        <v>1136</v>
      </c>
      <c r="B284" t="s">
        <v>803</v>
      </c>
      <c r="C284" t="s">
        <v>807</v>
      </c>
      <c r="E284" t="s">
        <v>815</v>
      </c>
      <c r="F284">
        <v>12.326726000000001</v>
      </c>
      <c r="G284" t="s">
        <v>805</v>
      </c>
      <c r="I284" t="b">
        <v>1</v>
      </c>
      <c r="J284">
        <v>150</v>
      </c>
      <c r="K284" s="3">
        <v>3178.1931765747099</v>
      </c>
      <c r="L284">
        <v>3762.8381252325512</v>
      </c>
      <c r="M284">
        <v>0.62</v>
      </c>
      <c r="N284">
        <v>17725.831988000002</v>
      </c>
      <c r="O284">
        <v>17725.831988000002</v>
      </c>
      <c r="P284">
        <v>17725.831988000002</v>
      </c>
      <c r="R284">
        <f t="shared" si="10"/>
        <v>77</v>
      </c>
      <c r="S284" s="4">
        <f t="shared" si="9"/>
        <v>0.6249350649350649</v>
      </c>
    </row>
    <row r="285" spans="1:19" x14ac:dyDescent="0.3">
      <c r="A285" t="s">
        <v>1137</v>
      </c>
      <c r="B285" t="s">
        <v>803</v>
      </c>
      <c r="C285" t="s">
        <v>824</v>
      </c>
      <c r="F285">
        <v>16.538853</v>
      </c>
      <c r="G285" t="s">
        <v>805</v>
      </c>
      <c r="I285" t="b">
        <v>1</v>
      </c>
      <c r="J285">
        <v>32</v>
      </c>
      <c r="K285" s="3">
        <v>68.976959228515597</v>
      </c>
      <c r="L285">
        <v>2556.1267868866348</v>
      </c>
      <c r="M285">
        <v>1</v>
      </c>
      <c r="N285">
        <v>11064.492656999999</v>
      </c>
      <c r="O285">
        <v>11064.492656999999</v>
      </c>
      <c r="P285">
        <v>11064.492656999999</v>
      </c>
      <c r="R285">
        <f t="shared" si="10"/>
        <v>1</v>
      </c>
      <c r="S285" s="4">
        <f t="shared" si="9"/>
        <v>1</v>
      </c>
    </row>
    <row r="286" spans="1:19" x14ac:dyDescent="0.3">
      <c r="A286" t="s">
        <v>1138</v>
      </c>
      <c r="B286" t="s">
        <v>803</v>
      </c>
      <c r="C286" t="s">
        <v>804</v>
      </c>
      <c r="F286">
        <v>6.0568010000000001</v>
      </c>
      <c r="G286" t="s">
        <v>805</v>
      </c>
      <c r="I286" t="b">
        <v>1</v>
      </c>
      <c r="J286">
        <v>25</v>
      </c>
      <c r="K286" s="3">
        <v>43.074729919433601</v>
      </c>
      <c r="L286">
        <v>836.5896151778137</v>
      </c>
      <c r="M286">
        <v>1</v>
      </c>
      <c r="N286">
        <v>3852.1254360000003</v>
      </c>
      <c r="O286">
        <v>3852.1254360000003</v>
      </c>
      <c r="P286">
        <v>3852.1254360000003</v>
      </c>
      <c r="R286">
        <f t="shared" si="10"/>
        <v>1</v>
      </c>
      <c r="S286" s="4">
        <f t="shared" si="9"/>
        <v>1</v>
      </c>
    </row>
    <row r="287" spans="1:19" x14ac:dyDescent="0.3">
      <c r="A287" t="s">
        <v>1139</v>
      </c>
      <c r="B287" t="s">
        <v>803</v>
      </c>
      <c r="C287" t="s">
        <v>807</v>
      </c>
      <c r="E287" t="s">
        <v>876</v>
      </c>
      <c r="F287">
        <v>4.1458596999999999</v>
      </c>
      <c r="G287" t="s">
        <v>805</v>
      </c>
      <c r="I287" t="b">
        <v>1</v>
      </c>
      <c r="J287">
        <v>50</v>
      </c>
      <c r="K287" s="3">
        <v>149.90494537354999</v>
      </c>
      <c r="L287">
        <v>770.61373056767411</v>
      </c>
      <c r="M287">
        <v>1</v>
      </c>
      <c r="N287">
        <v>3163.2909510999998</v>
      </c>
      <c r="O287">
        <v>3163.2909510999998</v>
      </c>
      <c r="P287">
        <v>3163.2909510999998</v>
      </c>
      <c r="R287">
        <f t="shared" si="10"/>
        <v>1</v>
      </c>
      <c r="S287" s="4">
        <f t="shared" si="9"/>
        <v>1</v>
      </c>
    </row>
    <row r="288" spans="1:19" x14ac:dyDescent="0.3">
      <c r="A288" t="s">
        <v>1140</v>
      </c>
      <c r="B288" t="s">
        <v>803</v>
      </c>
      <c r="C288" t="s">
        <v>807</v>
      </c>
      <c r="E288" t="s">
        <v>822</v>
      </c>
      <c r="F288">
        <v>7.0625377</v>
      </c>
      <c r="G288" t="s">
        <v>805</v>
      </c>
      <c r="I288" t="b">
        <v>1</v>
      </c>
      <c r="J288">
        <v>40</v>
      </c>
      <c r="K288" s="3">
        <v>118.225213050842</v>
      </c>
      <c r="L288">
        <v>1238.3907350597708</v>
      </c>
      <c r="M288">
        <v>0.75</v>
      </c>
      <c r="N288">
        <v>5007.3392292999997</v>
      </c>
      <c r="O288">
        <v>5007.3392292999997</v>
      </c>
      <c r="P288">
        <v>5007.3392292999997</v>
      </c>
      <c r="R288">
        <f t="shared" si="10"/>
        <v>2.9230769230769229</v>
      </c>
      <c r="S288" s="4">
        <f t="shared" si="9"/>
        <v>0.75</v>
      </c>
    </row>
    <row r="289" spans="1:19" x14ac:dyDescent="0.3">
      <c r="A289" t="s">
        <v>1141</v>
      </c>
      <c r="B289" t="s">
        <v>803</v>
      </c>
      <c r="C289" t="s">
        <v>804</v>
      </c>
      <c r="F289">
        <v>6.3469005000000003</v>
      </c>
      <c r="G289" t="s">
        <v>805</v>
      </c>
      <c r="I289" t="b">
        <v>1</v>
      </c>
      <c r="J289">
        <v>25</v>
      </c>
      <c r="K289" s="3">
        <v>28.5479831695557</v>
      </c>
      <c r="L289">
        <v>772.62792334061896</v>
      </c>
      <c r="M289">
        <v>1</v>
      </c>
      <c r="N289">
        <v>4036.6287180000004</v>
      </c>
      <c r="O289">
        <v>4036.6287180000004</v>
      </c>
      <c r="P289">
        <v>4036.6287180000004</v>
      </c>
      <c r="R289">
        <f t="shared" si="10"/>
        <v>1</v>
      </c>
      <c r="S289" s="4">
        <f t="shared" si="9"/>
        <v>1</v>
      </c>
    </row>
    <row r="290" spans="1:19" x14ac:dyDescent="0.3">
      <c r="A290" t="s">
        <v>1142</v>
      </c>
      <c r="B290" t="s">
        <v>803</v>
      </c>
      <c r="C290" t="s">
        <v>804</v>
      </c>
      <c r="F290">
        <v>3.2525529999999998</v>
      </c>
      <c r="G290" t="s">
        <v>805</v>
      </c>
      <c r="I290" t="b">
        <v>1</v>
      </c>
      <c r="J290">
        <v>32</v>
      </c>
      <c r="K290" s="3">
        <v>49.896324157714801</v>
      </c>
      <c r="L290">
        <v>464.39586947110553</v>
      </c>
      <c r="M290">
        <v>1</v>
      </c>
      <c r="N290">
        <v>2175.9579570000001</v>
      </c>
      <c r="O290">
        <v>2175.9579570000001</v>
      </c>
      <c r="P290">
        <v>2175.9579570000001</v>
      </c>
      <c r="R290">
        <f t="shared" si="10"/>
        <v>1</v>
      </c>
      <c r="S290" s="4">
        <f t="shared" si="9"/>
        <v>1</v>
      </c>
    </row>
    <row r="291" spans="1:19" x14ac:dyDescent="0.3">
      <c r="A291" t="s">
        <v>1143</v>
      </c>
      <c r="B291" t="s">
        <v>803</v>
      </c>
      <c r="C291" t="s">
        <v>807</v>
      </c>
      <c r="E291" t="s">
        <v>1083</v>
      </c>
      <c r="F291">
        <v>4.8229012000000004</v>
      </c>
      <c r="G291" t="s">
        <v>805</v>
      </c>
      <c r="I291" t="b">
        <v>1</v>
      </c>
      <c r="J291">
        <v>25</v>
      </c>
      <c r="K291" s="3">
        <v>28.085556030273398</v>
      </c>
      <c r="L291">
        <v>584.59031517530127</v>
      </c>
      <c r="M291">
        <v>1</v>
      </c>
      <c r="N291">
        <v>3067.3651632000001</v>
      </c>
      <c r="O291">
        <v>3067.3651632000001</v>
      </c>
      <c r="P291">
        <v>3067.3651632000001</v>
      </c>
      <c r="R291">
        <f t="shared" si="10"/>
        <v>1</v>
      </c>
      <c r="S291" s="4">
        <f t="shared" si="9"/>
        <v>1</v>
      </c>
    </row>
    <row r="292" spans="1:19" x14ac:dyDescent="0.3">
      <c r="A292" t="s">
        <v>1144</v>
      </c>
      <c r="B292" t="s">
        <v>803</v>
      </c>
      <c r="C292" t="s">
        <v>807</v>
      </c>
      <c r="E292" t="s">
        <v>876</v>
      </c>
      <c r="F292">
        <v>7.0448975999999996</v>
      </c>
      <c r="G292" t="s">
        <v>805</v>
      </c>
      <c r="I292" t="b">
        <v>1</v>
      </c>
      <c r="J292">
        <v>100</v>
      </c>
      <c r="K292" s="3">
        <v>1142.8109192848201</v>
      </c>
      <c r="L292">
        <v>1860.0879918354988</v>
      </c>
      <c r="M292">
        <v>0.63</v>
      </c>
      <c r="N292">
        <v>7566.2200223999998</v>
      </c>
      <c r="O292">
        <v>7566.2200223999998</v>
      </c>
      <c r="P292">
        <v>7566.2200223999998</v>
      </c>
      <c r="R292">
        <f t="shared" si="10"/>
        <v>37.999999999999964</v>
      </c>
      <c r="S292" s="4">
        <f t="shared" si="9"/>
        <v>0.63</v>
      </c>
    </row>
    <row r="293" spans="1:19" x14ac:dyDescent="0.3">
      <c r="A293" t="s">
        <v>1145</v>
      </c>
      <c r="B293" t="s">
        <v>803</v>
      </c>
      <c r="C293" t="s">
        <v>807</v>
      </c>
      <c r="E293" t="s">
        <v>1069</v>
      </c>
      <c r="F293">
        <v>8.2490424999999998</v>
      </c>
      <c r="G293" t="s">
        <v>805</v>
      </c>
      <c r="I293" t="b">
        <v>1</v>
      </c>
      <c r="J293">
        <v>65</v>
      </c>
      <c r="K293" s="3">
        <v>273.88054058074999</v>
      </c>
      <c r="L293">
        <v>1723.0282094970216</v>
      </c>
      <c r="M293">
        <v>0.62</v>
      </c>
      <c r="N293">
        <v>7003.4370824999996</v>
      </c>
      <c r="O293">
        <v>7003.4370824999996</v>
      </c>
      <c r="P293">
        <v>7003.4370824999996</v>
      </c>
      <c r="R293">
        <f t="shared" si="10"/>
        <v>77</v>
      </c>
      <c r="S293" s="4">
        <f t="shared" si="9"/>
        <v>0.6249350649350649</v>
      </c>
    </row>
    <row r="294" spans="1:19" x14ac:dyDescent="0.3">
      <c r="A294" t="s">
        <v>1146</v>
      </c>
      <c r="B294" t="s">
        <v>803</v>
      </c>
      <c r="C294" t="s">
        <v>804</v>
      </c>
      <c r="F294">
        <v>7.1541347999999996</v>
      </c>
      <c r="G294" t="s">
        <v>805</v>
      </c>
      <c r="I294" t="b">
        <v>1</v>
      </c>
      <c r="J294">
        <v>40</v>
      </c>
      <c r="K294" s="3">
        <v>84.985382080078097</v>
      </c>
      <c r="L294">
        <v>1173.3049117429546</v>
      </c>
      <c r="M294">
        <v>1</v>
      </c>
      <c r="N294">
        <v>5072.2815731999999</v>
      </c>
      <c r="O294">
        <v>5072.2815731999999</v>
      </c>
      <c r="P294">
        <v>5072.2815731999999</v>
      </c>
      <c r="R294">
        <f t="shared" si="10"/>
        <v>1</v>
      </c>
      <c r="S294" s="4">
        <f t="shared" si="9"/>
        <v>1</v>
      </c>
    </row>
    <row r="295" spans="1:19" x14ac:dyDescent="0.3">
      <c r="A295" t="s">
        <v>1147</v>
      </c>
      <c r="B295" t="s">
        <v>803</v>
      </c>
      <c r="C295" t="s">
        <v>804</v>
      </c>
      <c r="F295">
        <v>1.9187516</v>
      </c>
      <c r="G295" t="s">
        <v>805</v>
      </c>
      <c r="I295" t="b">
        <v>1</v>
      </c>
      <c r="J295">
        <v>25</v>
      </c>
      <c r="K295" s="3">
        <v>32.522747039794901</v>
      </c>
      <c r="L295">
        <v>242.18086477538782</v>
      </c>
      <c r="M295">
        <v>1</v>
      </c>
      <c r="N295">
        <v>1220.3260176000001</v>
      </c>
      <c r="O295">
        <v>1220.3260176000001</v>
      </c>
      <c r="P295">
        <v>1220.3260176000001</v>
      </c>
      <c r="R295">
        <f t="shared" si="10"/>
        <v>1</v>
      </c>
      <c r="S295" s="4">
        <f t="shared" si="9"/>
        <v>1</v>
      </c>
    </row>
    <row r="296" spans="1:19" x14ac:dyDescent="0.3">
      <c r="A296" t="s">
        <v>1148</v>
      </c>
      <c r="B296" t="s">
        <v>803</v>
      </c>
      <c r="C296" t="s">
        <v>807</v>
      </c>
      <c r="E296" t="s">
        <v>897</v>
      </c>
      <c r="F296">
        <v>15.325127999999999</v>
      </c>
      <c r="G296" t="s">
        <v>805</v>
      </c>
      <c r="I296" t="b">
        <v>1</v>
      </c>
      <c r="J296">
        <v>40</v>
      </c>
      <c r="K296" s="3">
        <v>85.230642700218596</v>
      </c>
      <c r="L296">
        <v>2514.6610035666858</v>
      </c>
      <c r="M296">
        <v>0.72</v>
      </c>
      <c r="N296">
        <v>10865.515751999999</v>
      </c>
      <c r="O296">
        <v>10865.515751999999</v>
      </c>
      <c r="P296">
        <v>10865.515751999999</v>
      </c>
      <c r="R296">
        <f t="shared" si="10"/>
        <v>3.8000000000000007</v>
      </c>
      <c r="S296" s="4">
        <f t="shared" si="9"/>
        <v>0.72</v>
      </c>
    </row>
    <row r="297" spans="1:19" x14ac:dyDescent="0.3">
      <c r="A297" t="s">
        <v>1149</v>
      </c>
      <c r="B297" t="s">
        <v>803</v>
      </c>
      <c r="C297" t="s">
        <v>804</v>
      </c>
      <c r="F297">
        <v>7.7642236000000002</v>
      </c>
      <c r="G297" t="s">
        <v>805</v>
      </c>
      <c r="I297" t="b">
        <v>1</v>
      </c>
      <c r="J297">
        <v>25</v>
      </c>
      <c r="K297" s="3">
        <v>30.033988952636701</v>
      </c>
      <c r="L297">
        <v>958.18132819825871</v>
      </c>
      <c r="M297">
        <v>1</v>
      </c>
      <c r="N297">
        <v>4938.0462096000001</v>
      </c>
      <c r="O297">
        <v>4938.0462096000001</v>
      </c>
      <c r="P297">
        <v>4938.0462096000001</v>
      </c>
      <c r="R297">
        <f t="shared" si="10"/>
        <v>1</v>
      </c>
      <c r="S297" s="4">
        <f t="shared" si="9"/>
        <v>1</v>
      </c>
    </row>
    <row r="298" spans="1:19" x14ac:dyDescent="0.3">
      <c r="A298" t="s">
        <v>1150</v>
      </c>
      <c r="B298" t="s">
        <v>803</v>
      </c>
      <c r="C298" t="s">
        <v>824</v>
      </c>
      <c r="F298">
        <v>55.385821999999997</v>
      </c>
      <c r="G298" t="s">
        <v>805</v>
      </c>
      <c r="I298" t="b">
        <v>1</v>
      </c>
      <c r="J298">
        <v>125</v>
      </c>
      <c r="K298" s="3">
        <v>1487.4094619750999</v>
      </c>
      <c r="L298">
        <v>15285.639905426844</v>
      </c>
      <c r="M298">
        <v>0.75</v>
      </c>
      <c r="N298">
        <v>69287.663321999993</v>
      </c>
      <c r="O298">
        <v>69287.663321999993</v>
      </c>
      <c r="P298">
        <v>69287.663321999993</v>
      </c>
      <c r="R298">
        <f t="shared" si="10"/>
        <v>2.9230769230769229</v>
      </c>
      <c r="S298" s="4">
        <f t="shared" si="9"/>
        <v>0.75</v>
      </c>
    </row>
    <row r="299" spans="1:19" x14ac:dyDescent="0.3">
      <c r="A299" t="s">
        <v>1151</v>
      </c>
      <c r="B299" t="s">
        <v>803</v>
      </c>
      <c r="C299" t="s">
        <v>804</v>
      </c>
      <c r="F299">
        <v>8.245431</v>
      </c>
      <c r="G299" t="s">
        <v>805</v>
      </c>
      <c r="I299" t="b">
        <v>1</v>
      </c>
      <c r="J299">
        <v>50</v>
      </c>
      <c r="K299" s="3">
        <v>152.93972778320301</v>
      </c>
      <c r="L299">
        <v>1537.4953048982929</v>
      </c>
      <c r="M299">
        <v>1</v>
      </c>
      <c r="N299">
        <v>6291.2638530000004</v>
      </c>
      <c r="O299">
        <v>6291.2638530000004</v>
      </c>
      <c r="P299">
        <v>6291.2638530000004</v>
      </c>
      <c r="R299">
        <f t="shared" si="10"/>
        <v>1</v>
      </c>
      <c r="S299" s="4">
        <f t="shared" si="9"/>
        <v>1</v>
      </c>
    </row>
    <row r="300" spans="1:19" x14ac:dyDescent="0.3">
      <c r="A300" t="s">
        <v>1152</v>
      </c>
      <c r="B300" t="s">
        <v>803</v>
      </c>
      <c r="C300" t="s">
        <v>804</v>
      </c>
      <c r="F300">
        <v>4.5883979999999998</v>
      </c>
      <c r="G300" t="s">
        <v>805</v>
      </c>
      <c r="I300" t="b">
        <v>1</v>
      </c>
      <c r="J300">
        <v>25</v>
      </c>
      <c r="K300" s="3">
        <v>36.225055694580099</v>
      </c>
      <c r="L300">
        <v>598.30573566263433</v>
      </c>
      <c r="M300">
        <v>1</v>
      </c>
      <c r="N300">
        <v>2918.2211279999997</v>
      </c>
      <c r="O300">
        <v>2918.2211279999997</v>
      </c>
      <c r="P300">
        <v>2918.2211279999997</v>
      </c>
      <c r="R300">
        <f t="shared" si="10"/>
        <v>1</v>
      </c>
      <c r="S300" s="4">
        <f t="shared" si="9"/>
        <v>1</v>
      </c>
    </row>
    <row r="301" spans="1:19" x14ac:dyDescent="0.3">
      <c r="A301" t="s">
        <v>1153</v>
      </c>
      <c r="B301" t="s">
        <v>803</v>
      </c>
      <c r="C301" t="s">
        <v>804</v>
      </c>
      <c r="F301">
        <v>9.8822510000000001</v>
      </c>
      <c r="G301" t="s">
        <v>805</v>
      </c>
      <c r="I301" t="b">
        <v>1</v>
      </c>
      <c r="J301">
        <v>25</v>
      </c>
      <c r="K301" s="3">
        <v>28.640394210815401</v>
      </c>
      <c r="L301">
        <v>1204.0275468077705</v>
      </c>
      <c r="M301">
        <v>1</v>
      </c>
      <c r="N301">
        <v>6285.1116359999996</v>
      </c>
      <c r="O301">
        <v>6285.1116359999996</v>
      </c>
      <c r="P301">
        <v>6285.1116359999996</v>
      </c>
      <c r="R301">
        <f t="shared" si="10"/>
        <v>1</v>
      </c>
      <c r="S301" s="4">
        <f t="shared" si="9"/>
        <v>1</v>
      </c>
    </row>
    <row r="302" spans="1:19" x14ac:dyDescent="0.3">
      <c r="A302" t="s">
        <v>1154</v>
      </c>
      <c r="B302" t="s">
        <v>803</v>
      </c>
      <c r="C302" t="s">
        <v>807</v>
      </c>
      <c r="E302" t="s">
        <v>885</v>
      </c>
      <c r="F302">
        <v>17.545862</v>
      </c>
      <c r="G302" t="s">
        <v>805</v>
      </c>
      <c r="I302" t="b">
        <v>1</v>
      </c>
      <c r="J302">
        <v>125</v>
      </c>
      <c r="K302" s="3">
        <v>1799.5452309036</v>
      </c>
      <c r="L302">
        <v>4952.2584403774508</v>
      </c>
      <c r="M302">
        <v>0.63</v>
      </c>
      <c r="N302">
        <v>21949.873361999998</v>
      </c>
      <c r="O302">
        <v>21949.873361999998</v>
      </c>
      <c r="P302">
        <v>21949.873361999998</v>
      </c>
      <c r="R302">
        <f t="shared" si="10"/>
        <v>37.999999999999964</v>
      </c>
      <c r="S302" s="4">
        <f t="shared" si="9"/>
        <v>0.63</v>
      </c>
    </row>
    <row r="303" spans="1:19" x14ac:dyDescent="0.3">
      <c r="A303" t="s">
        <v>1155</v>
      </c>
      <c r="B303" t="s">
        <v>803</v>
      </c>
      <c r="C303" t="s">
        <v>824</v>
      </c>
      <c r="F303">
        <v>21.30677</v>
      </c>
      <c r="G303" t="s">
        <v>805</v>
      </c>
      <c r="I303" t="b">
        <v>1</v>
      </c>
      <c r="J303">
        <v>32</v>
      </c>
      <c r="K303" s="3">
        <v>58.140722179436104</v>
      </c>
      <c r="L303">
        <v>3150.5510494084683</v>
      </c>
      <c r="M303">
        <v>0.81</v>
      </c>
      <c r="N303">
        <v>14254.22913</v>
      </c>
      <c r="O303">
        <v>14254.22913</v>
      </c>
      <c r="P303">
        <v>14254.22913</v>
      </c>
      <c r="R303">
        <f t="shared" si="10"/>
        <v>1.9999999999999993</v>
      </c>
      <c r="S303" s="4">
        <f t="shared" si="9"/>
        <v>0.81</v>
      </c>
    </row>
    <row r="304" spans="1:19" x14ac:dyDescent="0.3">
      <c r="A304" t="s">
        <v>1156</v>
      </c>
      <c r="B304" t="s">
        <v>803</v>
      </c>
      <c r="C304" t="s">
        <v>804</v>
      </c>
      <c r="F304">
        <v>4.6001744000000002</v>
      </c>
      <c r="G304" t="s">
        <v>805</v>
      </c>
      <c r="I304" t="b">
        <v>1</v>
      </c>
      <c r="J304">
        <v>32</v>
      </c>
      <c r="K304" s="3">
        <v>75.623023986816406</v>
      </c>
      <c r="L304">
        <v>729.83556450026526</v>
      </c>
      <c r="M304">
        <v>1</v>
      </c>
      <c r="N304">
        <v>3077.5166736000001</v>
      </c>
      <c r="O304">
        <v>3077.5166736000001</v>
      </c>
      <c r="P304">
        <v>3077.5166736000001</v>
      </c>
      <c r="R304">
        <f t="shared" si="10"/>
        <v>1</v>
      </c>
      <c r="S304" s="4">
        <f t="shared" si="9"/>
        <v>1</v>
      </c>
    </row>
    <row r="305" spans="1:19" x14ac:dyDescent="0.3">
      <c r="A305" t="s">
        <v>1157</v>
      </c>
      <c r="B305" t="s">
        <v>803</v>
      </c>
      <c r="C305" t="s">
        <v>807</v>
      </c>
      <c r="E305" t="s">
        <v>822</v>
      </c>
      <c r="F305">
        <v>12.619323</v>
      </c>
      <c r="G305" t="s">
        <v>805</v>
      </c>
      <c r="I305" t="b">
        <v>1</v>
      </c>
      <c r="J305">
        <v>80</v>
      </c>
      <c r="K305" s="3">
        <v>585.135126953125</v>
      </c>
      <c r="L305">
        <v>3004.6897510472909</v>
      </c>
      <c r="M305">
        <v>0.64</v>
      </c>
      <c r="N305">
        <v>11887.402265999999</v>
      </c>
      <c r="O305">
        <v>11887.402265999999</v>
      </c>
      <c r="P305">
        <v>11887.402265999999</v>
      </c>
      <c r="R305">
        <f t="shared" si="10"/>
        <v>18.999999999999982</v>
      </c>
      <c r="S305" s="4">
        <f t="shared" si="9"/>
        <v>0.64</v>
      </c>
    </row>
    <row r="306" spans="1:19" x14ac:dyDescent="0.3">
      <c r="A306" t="s">
        <v>1158</v>
      </c>
      <c r="B306" t="s">
        <v>803</v>
      </c>
      <c r="C306" t="s">
        <v>819</v>
      </c>
      <c r="E306" t="s">
        <v>820</v>
      </c>
      <c r="F306">
        <v>10.270566000000001</v>
      </c>
      <c r="G306" t="s">
        <v>805</v>
      </c>
      <c r="I306" t="b">
        <v>1</v>
      </c>
      <c r="J306">
        <v>50</v>
      </c>
      <c r="K306" s="3">
        <v>222.445041503932</v>
      </c>
      <c r="L306">
        <v>2054.0953690477345</v>
      </c>
      <c r="M306">
        <v>0.68</v>
      </c>
      <c r="N306">
        <v>7836.4418580000001</v>
      </c>
      <c r="O306">
        <v>7836.4418580000001</v>
      </c>
      <c r="P306">
        <v>7836.4418580000001</v>
      </c>
      <c r="R306">
        <f t="shared" si="10"/>
        <v>6.3333333333333277</v>
      </c>
      <c r="S306" s="4">
        <f t="shared" si="9"/>
        <v>0.68</v>
      </c>
    </row>
    <row r="307" spans="1:19" x14ac:dyDescent="0.3">
      <c r="A307" t="s">
        <v>1159</v>
      </c>
      <c r="B307" t="s">
        <v>803</v>
      </c>
      <c r="C307" t="s">
        <v>804</v>
      </c>
      <c r="F307">
        <v>4.4481400000000004</v>
      </c>
      <c r="G307" t="s">
        <v>805</v>
      </c>
      <c r="I307" t="b">
        <v>1</v>
      </c>
      <c r="J307">
        <v>32</v>
      </c>
      <c r="K307" s="3">
        <v>44.834625244140597</v>
      </c>
      <c r="L307">
        <v>621.20716217694758</v>
      </c>
      <c r="M307">
        <v>1</v>
      </c>
      <c r="N307">
        <v>2975.8056600000004</v>
      </c>
      <c r="O307">
        <v>2975.8056600000004</v>
      </c>
      <c r="P307">
        <v>2975.8056600000004</v>
      </c>
      <c r="R307">
        <f t="shared" si="10"/>
        <v>1</v>
      </c>
      <c r="S307" s="4">
        <f t="shared" si="9"/>
        <v>1</v>
      </c>
    </row>
    <row r="308" spans="1:19" x14ac:dyDescent="0.3">
      <c r="A308" t="s">
        <v>1160</v>
      </c>
      <c r="B308" t="s">
        <v>803</v>
      </c>
      <c r="C308" t="s">
        <v>804</v>
      </c>
      <c r="F308">
        <v>5.0177699999999996</v>
      </c>
      <c r="G308" t="s">
        <v>805</v>
      </c>
      <c r="I308" t="b">
        <v>1</v>
      </c>
      <c r="J308">
        <v>25</v>
      </c>
      <c r="K308" s="3">
        <v>42.699356079101598</v>
      </c>
      <c r="L308">
        <v>690.94924591273332</v>
      </c>
      <c r="M308">
        <v>1</v>
      </c>
      <c r="N308">
        <v>3191.3017199999999</v>
      </c>
      <c r="O308">
        <v>3191.3017199999999</v>
      </c>
      <c r="P308">
        <v>3191.3017199999999</v>
      </c>
      <c r="R308">
        <f t="shared" si="10"/>
        <v>1</v>
      </c>
      <c r="S308" s="4">
        <f t="shared" si="9"/>
        <v>1</v>
      </c>
    </row>
    <row r="309" spans="1:19" x14ac:dyDescent="0.3">
      <c r="A309" t="s">
        <v>1161</v>
      </c>
      <c r="B309" t="s">
        <v>803</v>
      </c>
      <c r="C309" t="s">
        <v>804</v>
      </c>
      <c r="F309">
        <v>9.8786690000000004</v>
      </c>
      <c r="G309" t="s">
        <v>805</v>
      </c>
      <c r="I309" t="b">
        <v>1</v>
      </c>
      <c r="J309">
        <v>32</v>
      </c>
      <c r="K309" s="3">
        <v>45.967445373535199</v>
      </c>
      <c r="L309">
        <v>1386.5157479164618</v>
      </c>
      <c r="M309">
        <v>1</v>
      </c>
      <c r="N309">
        <v>6608.8295610000005</v>
      </c>
      <c r="O309">
        <v>6608.8295610000005</v>
      </c>
      <c r="P309">
        <v>6608.8295610000005</v>
      </c>
      <c r="R309">
        <f t="shared" si="10"/>
        <v>1</v>
      </c>
      <c r="S309" s="4">
        <f t="shared" si="9"/>
        <v>1</v>
      </c>
    </row>
    <row r="310" spans="1:19" x14ac:dyDescent="0.3">
      <c r="A310" t="s">
        <v>1162</v>
      </c>
      <c r="B310" t="s">
        <v>803</v>
      </c>
      <c r="C310" t="s">
        <v>804</v>
      </c>
      <c r="F310">
        <v>9.0248659999999994</v>
      </c>
      <c r="G310" t="s">
        <v>805</v>
      </c>
      <c r="I310" t="b">
        <v>1</v>
      </c>
      <c r="J310">
        <v>25</v>
      </c>
      <c r="K310" s="3">
        <v>28.972650527954102</v>
      </c>
      <c r="L310">
        <v>1102.949368145654</v>
      </c>
      <c r="M310">
        <v>1</v>
      </c>
      <c r="N310">
        <v>5739.8147759999993</v>
      </c>
      <c r="O310">
        <v>5739.8147759999993</v>
      </c>
      <c r="P310">
        <v>5739.8147759999993</v>
      </c>
      <c r="R310">
        <f t="shared" si="10"/>
        <v>1</v>
      </c>
      <c r="S310" s="4">
        <f t="shared" si="9"/>
        <v>1</v>
      </c>
    </row>
    <row r="311" spans="1:19" x14ac:dyDescent="0.3">
      <c r="A311" t="s">
        <v>1163</v>
      </c>
      <c r="B311" t="s">
        <v>803</v>
      </c>
      <c r="C311" t="s">
        <v>807</v>
      </c>
      <c r="E311" t="s">
        <v>822</v>
      </c>
      <c r="F311">
        <v>21.384585999999999</v>
      </c>
      <c r="G311" t="s">
        <v>805</v>
      </c>
      <c r="I311" t="b">
        <v>1</v>
      </c>
      <c r="J311">
        <v>80</v>
      </c>
      <c r="K311" s="3">
        <v>640.42687377929701</v>
      </c>
      <c r="L311">
        <v>5161.8375162668644</v>
      </c>
      <c r="M311">
        <v>0.64</v>
      </c>
      <c r="N311">
        <v>20144.280011999999</v>
      </c>
      <c r="O311">
        <v>20144.280011999999</v>
      </c>
      <c r="P311">
        <v>20144.280011999999</v>
      </c>
      <c r="R311">
        <f t="shared" si="10"/>
        <v>18.999999999999982</v>
      </c>
      <c r="S311" s="4">
        <f t="shared" si="9"/>
        <v>0.64</v>
      </c>
    </row>
    <row r="312" spans="1:19" x14ac:dyDescent="0.3">
      <c r="A312" t="s">
        <v>1164</v>
      </c>
      <c r="B312" t="s">
        <v>803</v>
      </c>
      <c r="C312" t="s">
        <v>807</v>
      </c>
      <c r="E312" t="s">
        <v>942</v>
      </c>
      <c r="F312">
        <v>16.551559999999998</v>
      </c>
      <c r="G312" t="s">
        <v>805</v>
      </c>
      <c r="I312" t="b">
        <v>1</v>
      </c>
      <c r="J312">
        <v>50</v>
      </c>
      <c r="K312" s="3">
        <v>176.003942489624</v>
      </c>
      <c r="L312">
        <v>3160.6310673821208</v>
      </c>
      <c r="M312">
        <v>0.67</v>
      </c>
      <c r="N312">
        <v>12628.840279999999</v>
      </c>
      <c r="O312">
        <v>12628.840279999999</v>
      </c>
      <c r="P312">
        <v>12628.840279999999</v>
      </c>
      <c r="R312">
        <f t="shared" si="10"/>
        <v>7.5999999999999934</v>
      </c>
      <c r="S312" s="4">
        <f t="shared" si="9"/>
        <v>0.67</v>
      </c>
    </row>
    <row r="313" spans="1:19" x14ac:dyDescent="0.3">
      <c r="A313" t="s">
        <v>1165</v>
      </c>
      <c r="B313" t="s">
        <v>803</v>
      </c>
      <c r="C313" t="s">
        <v>893</v>
      </c>
      <c r="E313" t="s">
        <v>924</v>
      </c>
      <c r="F313">
        <v>18.349630000000001</v>
      </c>
      <c r="G313" t="s">
        <v>805</v>
      </c>
      <c r="I313" t="b">
        <v>1</v>
      </c>
      <c r="J313">
        <v>40</v>
      </c>
      <c r="K313" s="3">
        <v>106.16892379760699</v>
      </c>
      <c r="L313">
        <v>3142.0505652756988</v>
      </c>
      <c r="M313">
        <v>0.72</v>
      </c>
      <c r="N313">
        <v>13009.88767</v>
      </c>
      <c r="O313">
        <v>13009.88767</v>
      </c>
      <c r="P313">
        <v>13009.88767</v>
      </c>
      <c r="R313">
        <f t="shared" si="10"/>
        <v>3.8000000000000007</v>
      </c>
      <c r="S313" s="4">
        <f t="shared" si="9"/>
        <v>0.72</v>
      </c>
    </row>
    <row r="314" spans="1:19" x14ac:dyDescent="0.3">
      <c r="A314" t="s">
        <v>1166</v>
      </c>
      <c r="B314" t="s">
        <v>803</v>
      </c>
      <c r="C314" t="s">
        <v>804</v>
      </c>
      <c r="F314">
        <v>5.6588297000000001</v>
      </c>
      <c r="G314" t="s">
        <v>805</v>
      </c>
      <c r="I314" t="b">
        <v>1</v>
      </c>
      <c r="J314">
        <v>25</v>
      </c>
      <c r="K314" s="3">
        <v>38.213001251220703</v>
      </c>
      <c r="L314">
        <v>750.57808063564846</v>
      </c>
      <c r="M314">
        <v>1</v>
      </c>
      <c r="N314">
        <v>3599.0156892</v>
      </c>
      <c r="O314">
        <v>3599.0156892</v>
      </c>
      <c r="P314">
        <v>3599.0156892</v>
      </c>
      <c r="R314">
        <f t="shared" si="10"/>
        <v>1</v>
      </c>
      <c r="S314" s="4">
        <f t="shared" si="9"/>
        <v>1</v>
      </c>
    </row>
    <row r="315" spans="1:19" x14ac:dyDescent="0.3">
      <c r="A315" t="s">
        <v>1167</v>
      </c>
      <c r="B315" t="s">
        <v>803</v>
      </c>
      <c r="C315" t="s">
        <v>807</v>
      </c>
      <c r="E315" t="s">
        <v>813</v>
      </c>
      <c r="F315">
        <v>11.460224999999999</v>
      </c>
      <c r="G315" t="s">
        <v>805</v>
      </c>
      <c r="I315" t="b">
        <v>1</v>
      </c>
      <c r="J315">
        <v>50</v>
      </c>
      <c r="K315" s="3">
        <v>178.236638565063</v>
      </c>
      <c r="L315">
        <v>2193.3881510659126</v>
      </c>
      <c r="M315">
        <v>0.67</v>
      </c>
      <c r="N315">
        <v>8744.1516749999992</v>
      </c>
      <c r="O315">
        <v>8744.1516749999992</v>
      </c>
      <c r="P315">
        <v>8744.1516749999992</v>
      </c>
      <c r="R315">
        <f t="shared" si="10"/>
        <v>7.5999999999999934</v>
      </c>
      <c r="S315" s="4">
        <f t="shared" si="9"/>
        <v>0.67</v>
      </c>
    </row>
    <row r="316" spans="1:19" x14ac:dyDescent="0.3">
      <c r="A316" t="s">
        <v>1168</v>
      </c>
      <c r="B316" t="s">
        <v>803</v>
      </c>
      <c r="C316" t="s">
        <v>807</v>
      </c>
      <c r="E316" t="s">
        <v>942</v>
      </c>
      <c r="F316">
        <v>10.575275</v>
      </c>
      <c r="G316" t="s">
        <v>805</v>
      </c>
      <c r="I316" t="b">
        <v>1</v>
      </c>
      <c r="J316">
        <v>80</v>
      </c>
      <c r="K316" s="3">
        <v>788.59587902069302</v>
      </c>
      <c r="L316">
        <v>2645.5952796809829</v>
      </c>
      <c r="M316">
        <v>0.63</v>
      </c>
      <c r="N316">
        <v>9961.9090500000002</v>
      </c>
      <c r="O316">
        <v>9961.9090500000002</v>
      </c>
      <c r="P316">
        <v>9961.9090500000002</v>
      </c>
      <c r="R316">
        <f t="shared" si="10"/>
        <v>37.999999999999964</v>
      </c>
      <c r="S316" s="4">
        <f t="shared" si="9"/>
        <v>0.63</v>
      </c>
    </row>
    <row r="317" spans="1:19" x14ac:dyDescent="0.3">
      <c r="A317" t="s">
        <v>1169</v>
      </c>
      <c r="B317" t="s">
        <v>803</v>
      </c>
      <c r="C317" t="s">
        <v>804</v>
      </c>
      <c r="F317">
        <v>3.3386338000000002</v>
      </c>
      <c r="G317" t="s">
        <v>805</v>
      </c>
      <c r="I317" t="b">
        <v>1</v>
      </c>
      <c r="J317">
        <v>25</v>
      </c>
      <c r="K317" s="3">
        <v>39.645656585693402</v>
      </c>
      <c r="L317">
        <v>448.22793013974098</v>
      </c>
      <c r="M317">
        <v>1</v>
      </c>
      <c r="N317">
        <v>2123.3710968</v>
      </c>
      <c r="O317">
        <v>2123.3710968</v>
      </c>
      <c r="P317">
        <v>2123.3710968</v>
      </c>
      <c r="R317">
        <f t="shared" si="10"/>
        <v>1</v>
      </c>
      <c r="S317" s="4">
        <f t="shared" si="9"/>
        <v>1</v>
      </c>
    </row>
    <row r="318" spans="1:19" x14ac:dyDescent="0.3">
      <c r="A318" t="s">
        <v>1170</v>
      </c>
      <c r="B318" t="s">
        <v>803</v>
      </c>
      <c r="C318" t="s">
        <v>824</v>
      </c>
      <c r="F318">
        <v>22.456661</v>
      </c>
      <c r="G318" t="s">
        <v>805</v>
      </c>
      <c r="I318" t="b">
        <v>1</v>
      </c>
      <c r="J318">
        <v>25</v>
      </c>
      <c r="K318" s="3">
        <v>38.5470581054688</v>
      </c>
      <c r="L318">
        <v>2987.0799123591537</v>
      </c>
      <c r="M318">
        <v>1</v>
      </c>
      <c r="N318">
        <v>14282.436396000001</v>
      </c>
      <c r="O318">
        <v>14282.436396000001</v>
      </c>
      <c r="P318">
        <v>14282.436396000001</v>
      </c>
      <c r="R318">
        <f t="shared" si="10"/>
        <v>1</v>
      </c>
      <c r="S318" s="4">
        <f t="shared" si="9"/>
        <v>1</v>
      </c>
    </row>
    <row r="319" spans="1:19" x14ac:dyDescent="0.3">
      <c r="A319" t="s">
        <v>1171</v>
      </c>
      <c r="B319" t="s">
        <v>803</v>
      </c>
      <c r="C319" t="s">
        <v>804</v>
      </c>
      <c r="F319">
        <v>14.287165</v>
      </c>
      <c r="G319" t="s">
        <v>805</v>
      </c>
      <c r="I319" t="b">
        <v>1</v>
      </c>
      <c r="J319">
        <v>50</v>
      </c>
      <c r="K319" s="3">
        <v>165.48457336425801</v>
      </c>
      <c r="L319">
        <v>2698.9694899408596</v>
      </c>
      <c r="M319">
        <v>1</v>
      </c>
      <c r="N319">
        <v>10901.106895000001</v>
      </c>
      <c r="O319">
        <v>10901.106895000001</v>
      </c>
      <c r="P319">
        <v>10901.106895000001</v>
      </c>
      <c r="R319">
        <f t="shared" si="10"/>
        <v>1</v>
      </c>
      <c r="S319" s="4">
        <f t="shared" si="9"/>
        <v>1</v>
      </c>
    </row>
    <row r="320" spans="1:19" x14ac:dyDescent="0.3">
      <c r="A320" t="s">
        <v>1172</v>
      </c>
      <c r="B320" t="s">
        <v>803</v>
      </c>
      <c r="C320" t="s">
        <v>807</v>
      </c>
      <c r="E320" t="s">
        <v>885</v>
      </c>
      <c r="F320">
        <v>4.6653120000000001</v>
      </c>
      <c r="G320" t="s">
        <v>805</v>
      </c>
      <c r="I320" t="b">
        <v>1</v>
      </c>
      <c r="J320">
        <v>125</v>
      </c>
      <c r="K320" s="3">
        <v>1834.1212850189199</v>
      </c>
      <c r="L320">
        <v>1320.004092661334</v>
      </c>
      <c r="M320">
        <v>0.63</v>
      </c>
      <c r="N320">
        <v>5836.3053120000004</v>
      </c>
      <c r="O320">
        <v>5836.3053120000004</v>
      </c>
      <c r="P320">
        <v>5836.3053120000004</v>
      </c>
      <c r="R320">
        <f t="shared" si="10"/>
        <v>37.999999999999964</v>
      </c>
      <c r="S320" s="4">
        <f t="shared" si="9"/>
        <v>0.63</v>
      </c>
    </row>
    <row r="321" spans="1:19" x14ac:dyDescent="0.3">
      <c r="A321" t="s">
        <v>1173</v>
      </c>
      <c r="B321" t="s">
        <v>803</v>
      </c>
      <c r="C321" t="s">
        <v>807</v>
      </c>
      <c r="E321" t="s">
        <v>822</v>
      </c>
      <c r="F321">
        <v>9.3247119999999999</v>
      </c>
      <c r="G321" t="s">
        <v>805</v>
      </c>
      <c r="I321" t="b">
        <v>1</v>
      </c>
      <c r="J321">
        <v>40</v>
      </c>
      <c r="K321" s="3">
        <v>84.310381469726593</v>
      </c>
      <c r="L321">
        <v>1527.1398924733792</v>
      </c>
      <c r="M321">
        <v>0.68</v>
      </c>
      <c r="N321">
        <v>6611.220808</v>
      </c>
      <c r="O321">
        <v>6611.220808</v>
      </c>
      <c r="P321">
        <v>6611.220808</v>
      </c>
      <c r="R321">
        <f t="shared" si="10"/>
        <v>6.3333333333333277</v>
      </c>
      <c r="S321" s="4">
        <f t="shared" si="9"/>
        <v>0.68</v>
      </c>
    </row>
    <row r="322" spans="1:19" x14ac:dyDescent="0.3">
      <c r="A322" t="s">
        <v>1174</v>
      </c>
      <c r="B322" t="s">
        <v>803</v>
      </c>
      <c r="C322" t="s">
        <v>804</v>
      </c>
      <c r="F322">
        <v>14.070081999999999</v>
      </c>
      <c r="G322" t="s">
        <v>805</v>
      </c>
      <c r="I322" t="b">
        <v>1</v>
      </c>
      <c r="J322">
        <v>50</v>
      </c>
      <c r="K322" s="3">
        <v>227.484786987305</v>
      </c>
      <c r="L322">
        <v>2827.7973063236527</v>
      </c>
      <c r="M322">
        <v>1</v>
      </c>
      <c r="N322">
        <v>10735.472566</v>
      </c>
      <c r="O322">
        <v>10735.472566</v>
      </c>
      <c r="P322">
        <v>10735.472566</v>
      </c>
      <c r="R322">
        <f t="shared" si="10"/>
        <v>1</v>
      </c>
      <c r="S322" s="4">
        <f t="shared" si="9"/>
        <v>1</v>
      </c>
    </row>
    <row r="323" spans="1:19" x14ac:dyDescent="0.3">
      <c r="A323" t="s">
        <v>1175</v>
      </c>
      <c r="B323" t="s">
        <v>803</v>
      </c>
      <c r="C323" t="s">
        <v>804</v>
      </c>
      <c r="F323">
        <v>9.7763659999999994</v>
      </c>
      <c r="G323" t="s">
        <v>805</v>
      </c>
      <c r="I323" t="b">
        <v>1</v>
      </c>
      <c r="J323">
        <v>25</v>
      </c>
      <c r="K323" s="3">
        <v>29.696781158447301</v>
      </c>
      <c r="L323">
        <v>1202.7797184383157</v>
      </c>
      <c r="M323">
        <v>1</v>
      </c>
      <c r="N323">
        <v>6217.7687759999999</v>
      </c>
      <c r="O323">
        <v>6217.7687759999999</v>
      </c>
      <c r="P323">
        <v>6217.7687759999999</v>
      </c>
      <c r="R323">
        <f t="shared" si="10"/>
        <v>1</v>
      </c>
      <c r="S323" s="4">
        <f t="shared" si="9"/>
        <v>1</v>
      </c>
    </row>
    <row r="324" spans="1:19" x14ac:dyDescent="0.3">
      <c r="A324" t="s">
        <v>1176</v>
      </c>
      <c r="B324" t="s">
        <v>803</v>
      </c>
      <c r="C324" t="s">
        <v>804</v>
      </c>
      <c r="F324">
        <v>7.6537623000000004</v>
      </c>
      <c r="G324" t="s">
        <v>805</v>
      </c>
      <c r="I324" t="b">
        <v>1</v>
      </c>
      <c r="J324">
        <v>25</v>
      </c>
      <c r="K324" s="3">
        <v>31.611314773559599</v>
      </c>
      <c r="L324">
        <v>958.17100322560839</v>
      </c>
      <c r="M324">
        <v>1</v>
      </c>
      <c r="N324">
        <v>4867.7928228000001</v>
      </c>
      <c r="O324">
        <v>4867.7928228000001</v>
      </c>
      <c r="P324">
        <v>4867.7928228000001</v>
      </c>
      <c r="R324">
        <f t="shared" si="10"/>
        <v>1</v>
      </c>
      <c r="S324" s="4">
        <f t="shared" ref="S324:S387" si="11">0.62+(1-0.62)/R324</f>
        <v>1</v>
      </c>
    </row>
    <row r="325" spans="1:19" x14ac:dyDescent="0.3">
      <c r="A325" t="s">
        <v>1177</v>
      </c>
      <c r="B325" t="s">
        <v>803</v>
      </c>
      <c r="C325" t="s">
        <v>804</v>
      </c>
      <c r="F325">
        <v>4.1452749999999998</v>
      </c>
      <c r="G325" t="s">
        <v>805</v>
      </c>
      <c r="I325" t="b">
        <v>1</v>
      </c>
      <c r="J325">
        <v>40</v>
      </c>
      <c r="K325" s="3">
        <v>114.712074279785</v>
      </c>
      <c r="L325">
        <v>721.88973360009868</v>
      </c>
      <c r="M325">
        <v>1</v>
      </c>
      <c r="N325">
        <v>2938.9999749999997</v>
      </c>
      <c r="O325">
        <v>2938.9999749999997</v>
      </c>
      <c r="P325">
        <v>2938.9999749999997</v>
      </c>
      <c r="R325">
        <f t="shared" si="10"/>
        <v>1</v>
      </c>
      <c r="S325" s="4">
        <f t="shared" si="11"/>
        <v>1</v>
      </c>
    </row>
    <row r="326" spans="1:19" x14ac:dyDescent="0.3">
      <c r="A326" t="s">
        <v>1178</v>
      </c>
      <c r="B326" t="s">
        <v>803</v>
      </c>
      <c r="C326" t="s">
        <v>807</v>
      </c>
      <c r="E326" t="s">
        <v>822</v>
      </c>
      <c r="F326">
        <v>8.2180219999999995</v>
      </c>
      <c r="G326" t="s">
        <v>805</v>
      </c>
      <c r="I326" t="b">
        <v>1</v>
      </c>
      <c r="J326">
        <v>65</v>
      </c>
      <c r="K326" s="3">
        <v>470.99821872711198</v>
      </c>
      <c r="L326">
        <v>1887.6661034075437</v>
      </c>
      <c r="M326">
        <v>0.65</v>
      </c>
      <c r="N326">
        <v>6977.1006779999998</v>
      </c>
      <c r="O326">
        <v>6977.1006779999998</v>
      </c>
      <c r="P326">
        <v>6977.1006779999998</v>
      </c>
      <c r="R326">
        <f t="shared" si="10"/>
        <v>12.666666666666655</v>
      </c>
      <c r="S326" s="4">
        <f t="shared" si="11"/>
        <v>0.65</v>
      </c>
    </row>
    <row r="327" spans="1:19" x14ac:dyDescent="0.3">
      <c r="A327" t="s">
        <v>1179</v>
      </c>
      <c r="B327" t="s">
        <v>803</v>
      </c>
      <c r="C327" t="s">
        <v>807</v>
      </c>
      <c r="E327" t="s">
        <v>897</v>
      </c>
      <c r="F327">
        <v>4.4875974999999997</v>
      </c>
      <c r="G327" t="s">
        <v>805</v>
      </c>
      <c r="I327" t="b">
        <v>1</v>
      </c>
      <c r="J327">
        <v>65</v>
      </c>
      <c r="K327" s="3">
        <v>309.03066806793203</v>
      </c>
      <c r="L327">
        <v>954.01464088152477</v>
      </c>
      <c r="M327">
        <v>0.65</v>
      </c>
      <c r="N327">
        <v>3809.9702774999996</v>
      </c>
      <c r="O327">
        <v>3809.9702774999996</v>
      </c>
      <c r="P327">
        <v>3809.9702774999996</v>
      </c>
      <c r="R327">
        <f t="shared" si="10"/>
        <v>12.666666666666655</v>
      </c>
      <c r="S327" s="4">
        <f t="shared" si="11"/>
        <v>0.65</v>
      </c>
    </row>
    <row r="328" spans="1:19" x14ac:dyDescent="0.3">
      <c r="A328" t="s">
        <v>1180</v>
      </c>
      <c r="B328" t="s">
        <v>803</v>
      </c>
      <c r="C328" t="s">
        <v>807</v>
      </c>
      <c r="E328" t="s">
        <v>813</v>
      </c>
      <c r="F328">
        <v>3.4043906000000002</v>
      </c>
      <c r="G328" t="s">
        <v>805</v>
      </c>
      <c r="I328" t="b">
        <v>1</v>
      </c>
      <c r="J328">
        <v>125</v>
      </c>
      <c r="K328" s="3">
        <v>1516.4720674514499</v>
      </c>
      <c r="L328">
        <v>941.54460684177343</v>
      </c>
      <c r="M328">
        <v>0.62</v>
      </c>
      <c r="N328">
        <v>4258.8926406</v>
      </c>
      <c r="O328">
        <v>4258.8926406</v>
      </c>
      <c r="P328">
        <v>4258.8926406</v>
      </c>
      <c r="R328">
        <f t="shared" si="10"/>
        <v>77</v>
      </c>
      <c r="S328" s="4">
        <f t="shared" si="11"/>
        <v>0.6249350649350649</v>
      </c>
    </row>
    <row r="329" spans="1:19" x14ac:dyDescent="0.3">
      <c r="A329" t="s">
        <v>1181</v>
      </c>
      <c r="B329" t="s">
        <v>803</v>
      </c>
      <c r="C329" t="s">
        <v>807</v>
      </c>
      <c r="E329" t="s">
        <v>876</v>
      </c>
      <c r="F329">
        <v>5.2161803000000004</v>
      </c>
      <c r="G329" t="s">
        <v>805</v>
      </c>
      <c r="I329" t="b">
        <v>1</v>
      </c>
      <c r="J329">
        <v>50</v>
      </c>
      <c r="K329" s="3">
        <v>174.68493621826201</v>
      </c>
      <c r="L329">
        <v>994.72501538476604</v>
      </c>
      <c r="M329">
        <v>0.67</v>
      </c>
      <c r="N329">
        <v>3979.9455689000001</v>
      </c>
      <c r="O329">
        <v>3979.9455689000001</v>
      </c>
      <c r="P329">
        <v>3979.9455689000001</v>
      </c>
      <c r="R329">
        <f t="shared" si="10"/>
        <v>7.5999999999999934</v>
      </c>
      <c r="S329" s="4">
        <f t="shared" si="11"/>
        <v>0.67</v>
      </c>
    </row>
    <row r="330" spans="1:19" x14ac:dyDescent="0.3">
      <c r="A330" t="s">
        <v>1182</v>
      </c>
      <c r="B330" t="s">
        <v>803</v>
      </c>
      <c r="C330" t="s">
        <v>807</v>
      </c>
      <c r="E330" t="s">
        <v>841</v>
      </c>
      <c r="F330">
        <v>12.730623</v>
      </c>
      <c r="G330" t="s">
        <v>805</v>
      </c>
      <c r="I330" t="b">
        <v>1</v>
      </c>
      <c r="J330">
        <v>65</v>
      </c>
      <c r="K330" s="3">
        <v>362.71811645507103</v>
      </c>
      <c r="L330">
        <v>2778.5903466962977</v>
      </c>
      <c r="M330">
        <v>0.64</v>
      </c>
      <c r="N330">
        <v>10808.298927</v>
      </c>
      <c r="O330">
        <v>10808.298927</v>
      </c>
      <c r="P330">
        <v>10808.298927</v>
      </c>
      <c r="R330">
        <f t="shared" si="10"/>
        <v>18.999999999999982</v>
      </c>
      <c r="S330" s="4">
        <f t="shared" si="11"/>
        <v>0.64</v>
      </c>
    </row>
    <row r="331" spans="1:19" x14ac:dyDescent="0.3">
      <c r="A331" t="s">
        <v>1183</v>
      </c>
      <c r="B331" t="s">
        <v>803</v>
      </c>
      <c r="C331" t="s">
        <v>804</v>
      </c>
      <c r="F331">
        <v>8.5083739999999999</v>
      </c>
      <c r="G331" t="s">
        <v>805</v>
      </c>
      <c r="I331" t="b">
        <v>1</v>
      </c>
      <c r="J331">
        <v>32</v>
      </c>
      <c r="K331" s="3">
        <v>50.155269622802699</v>
      </c>
      <c r="L331">
        <v>1216.1756149149894</v>
      </c>
      <c r="M331">
        <v>1</v>
      </c>
      <c r="N331">
        <v>5692.1022059999996</v>
      </c>
      <c r="O331">
        <v>5692.1022059999996</v>
      </c>
      <c r="P331">
        <v>5692.1022059999996</v>
      </c>
      <c r="R331">
        <f t="shared" si="10"/>
        <v>1</v>
      </c>
      <c r="S331" s="4">
        <f t="shared" si="11"/>
        <v>1</v>
      </c>
    </row>
    <row r="332" spans="1:19" x14ac:dyDescent="0.3">
      <c r="A332" t="s">
        <v>1184</v>
      </c>
      <c r="B332" t="s">
        <v>803</v>
      </c>
      <c r="C332" t="s">
        <v>804</v>
      </c>
      <c r="F332">
        <v>2.9104044</v>
      </c>
      <c r="G332" t="s">
        <v>805</v>
      </c>
      <c r="I332" t="b">
        <v>1</v>
      </c>
      <c r="J332">
        <v>32</v>
      </c>
      <c r="K332" s="3">
        <v>46.364768981933601</v>
      </c>
      <c r="L332">
        <v>409.2019391329701</v>
      </c>
      <c r="M332">
        <v>1</v>
      </c>
      <c r="N332">
        <v>1947.0605436000001</v>
      </c>
      <c r="O332">
        <v>1947.0605436000001</v>
      </c>
      <c r="P332">
        <v>1947.0605436000001</v>
      </c>
      <c r="R332">
        <f t="shared" si="10"/>
        <v>1</v>
      </c>
      <c r="S332" s="4">
        <f t="shared" si="11"/>
        <v>1</v>
      </c>
    </row>
    <row r="333" spans="1:19" x14ac:dyDescent="0.3">
      <c r="A333" t="s">
        <v>1185</v>
      </c>
      <c r="B333" t="s">
        <v>803</v>
      </c>
      <c r="C333" t="s">
        <v>804</v>
      </c>
      <c r="F333">
        <v>6.3855789999999999</v>
      </c>
      <c r="G333" t="s">
        <v>805</v>
      </c>
      <c r="I333" t="b">
        <v>1</v>
      </c>
      <c r="J333">
        <v>25</v>
      </c>
      <c r="K333" s="3">
        <v>38.9637260437012</v>
      </c>
      <c r="L333">
        <v>852.38192077403812</v>
      </c>
      <c r="M333">
        <v>1</v>
      </c>
      <c r="N333">
        <v>4061.2282439999999</v>
      </c>
      <c r="O333">
        <v>4061.2282439999999</v>
      </c>
      <c r="P333">
        <v>4061.2282439999999</v>
      </c>
      <c r="R333">
        <f t="shared" si="10"/>
        <v>1</v>
      </c>
      <c r="S333" s="4">
        <f t="shared" si="11"/>
        <v>1</v>
      </c>
    </row>
    <row r="334" spans="1:19" x14ac:dyDescent="0.3">
      <c r="A334" t="s">
        <v>1186</v>
      </c>
      <c r="B334" t="s">
        <v>803</v>
      </c>
      <c r="C334" t="s">
        <v>804</v>
      </c>
      <c r="F334">
        <v>8.9973360000000007</v>
      </c>
      <c r="G334" t="s">
        <v>805</v>
      </c>
      <c r="I334" t="b">
        <v>1</v>
      </c>
      <c r="J334">
        <v>25</v>
      </c>
      <c r="K334" s="3">
        <v>27.8327331542969</v>
      </c>
      <c r="L334">
        <v>1088.0125109651008</v>
      </c>
      <c r="M334">
        <v>1</v>
      </c>
      <c r="N334">
        <v>5722.3056960000004</v>
      </c>
      <c r="O334">
        <v>5722.3056960000004</v>
      </c>
      <c r="P334">
        <v>5722.3056960000004</v>
      </c>
      <c r="R334">
        <f t="shared" si="10"/>
        <v>1</v>
      </c>
      <c r="S334" s="4">
        <f t="shared" si="11"/>
        <v>1</v>
      </c>
    </row>
    <row r="335" spans="1:19" x14ac:dyDescent="0.3">
      <c r="A335" t="s">
        <v>1187</v>
      </c>
      <c r="B335" t="s">
        <v>803</v>
      </c>
      <c r="C335" t="s">
        <v>804</v>
      </c>
      <c r="F335">
        <v>7.8795279999999996</v>
      </c>
      <c r="G335" t="s">
        <v>805</v>
      </c>
      <c r="I335" t="b">
        <v>1</v>
      </c>
      <c r="J335">
        <v>40</v>
      </c>
      <c r="K335" s="3">
        <v>86.183845520019503</v>
      </c>
      <c r="L335">
        <v>1295.4945317549868</v>
      </c>
      <c r="M335">
        <v>1</v>
      </c>
      <c r="N335">
        <v>5586.5853520000001</v>
      </c>
      <c r="O335">
        <v>5586.5853520000001</v>
      </c>
      <c r="P335">
        <v>5586.5853520000001</v>
      </c>
      <c r="R335">
        <f t="shared" si="10"/>
        <v>1</v>
      </c>
      <c r="S335" s="4">
        <f t="shared" si="11"/>
        <v>1</v>
      </c>
    </row>
    <row r="336" spans="1:19" x14ac:dyDescent="0.3">
      <c r="A336" t="s">
        <v>1188</v>
      </c>
      <c r="B336" t="s">
        <v>803</v>
      </c>
      <c r="C336" t="s">
        <v>807</v>
      </c>
      <c r="E336" t="s">
        <v>813</v>
      </c>
      <c r="F336">
        <v>6.2518729999999998</v>
      </c>
      <c r="G336" t="s">
        <v>805</v>
      </c>
      <c r="I336" t="b">
        <v>1</v>
      </c>
      <c r="J336">
        <v>100</v>
      </c>
      <c r="K336" s="3">
        <v>1433.9178765678701</v>
      </c>
      <c r="L336">
        <v>1713.95706701175</v>
      </c>
      <c r="M336">
        <v>0.63</v>
      </c>
      <c r="N336">
        <v>6714.5116019999996</v>
      </c>
      <c r="O336">
        <v>6714.5116019999996</v>
      </c>
      <c r="P336">
        <v>6714.5116019999996</v>
      </c>
      <c r="R336">
        <f t="shared" si="10"/>
        <v>37.999999999999964</v>
      </c>
      <c r="S336" s="4">
        <f t="shared" si="11"/>
        <v>0.63</v>
      </c>
    </row>
    <row r="337" spans="1:19" x14ac:dyDescent="0.3">
      <c r="A337" t="s">
        <v>1189</v>
      </c>
      <c r="B337" t="s">
        <v>803</v>
      </c>
      <c r="C337" t="s">
        <v>804</v>
      </c>
      <c r="F337">
        <v>7.5651519423769953</v>
      </c>
      <c r="G337" t="s">
        <v>805</v>
      </c>
      <c r="I337" t="b">
        <v>1</v>
      </c>
      <c r="J337">
        <v>32</v>
      </c>
      <c r="K337" s="3">
        <v>44.974952697753899</v>
      </c>
      <c r="L337">
        <v>1057.1700598121331</v>
      </c>
      <c r="M337">
        <v>1</v>
      </c>
      <c r="N337">
        <v>5061.0866494502097</v>
      </c>
      <c r="O337">
        <v>5061.0866494502097</v>
      </c>
      <c r="P337">
        <v>5061.0866494502097</v>
      </c>
      <c r="R337">
        <f t="shared" si="10"/>
        <v>1</v>
      </c>
      <c r="S337" s="4">
        <f t="shared" si="11"/>
        <v>1</v>
      </c>
    </row>
    <row r="338" spans="1:19" x14ac:dyDescent="0.3">
      <c r="A338" t="s">
        <v>1190</v>
      </c>
      <c r="B338" t="s">
        <v>803</v>
      </c>
      <c r="C338" t="s">
        <v>804</v>
      </c>
      <c r="F338">
        <v>5.4502009999999999</v>
      </c>
      <c r="G338" t="s">
        <v>805</v>
      </c>
      <c r="I338" t="b">
        <v>1</v>
      </c>
      <c r="J338">
        <v>32</v>
      </c>
      <c r="K338" s="3">
        <v>65.283218383789105</v>
      </c>
      <c r="L338">
        <v>829.9215737417403</v>
      </c>
      <c r="M338">
        <v>1</v>
      </c>
      <c r="N338">
        <v>3646.1844689999998</v>
      </c>
      <c r="O338">
        <v>3646.1844689999998</v>
      </c>
      <c r="P338">
        <v>3646.1844689999998</v>
      </c>
      <c r="R338">
        <f t="shared" si="10"/>
        <v>1</v>
      </c>
      <c r="S338" s="4">
        <f t="shared" si="11"/>
        <v>1</v>
      </c>
    </row>
    <row r="339" spans="1:19" x14ac:dyDescent="0.3">
      <c r="A339" t="s">
        <v>1191</v>
      </c>
      <c r="B339" t="s">
        <v>803</v>
      </c>
      <c r="C339" t="s">
        <v>819</v>
      </c>
      <c r="E339" t="s">
        <v>820</v>
      </c>
      <c r="F339">
        <v>23.815224000000001</v>
      </c>
      <c r="G339" t="s">
        <v>805</v>
      </c>
      <c r="I339" t="b">
        <v>1</v>
      </c>
      <c r="J339">
        <v>65</v>
      </c>
      <c r="K339" s="3">
        <v>479.857849845896</v>
      </c>
      <c r="L339">
        <v>5492.6057038023118</v>
      </c>
      <c r="M339">
        <v>0.66</v>
      </c>
      <c r="N339">
        <v>20219.125176000001</v>
      </c>
      <c r="O339">
        <v>20219.125176000001</v>
      </c>
      <c r="P339">
        <v>20219.125176000001</v>
      </c>
      <c r="R339">
        <f t="shared" si="10"/>
        <v>9.4999999999999911</v>
      </c>
      <c r="S339" s="4">
        <f t="shared" si="11"/>
        <v>0.66</v>
      </c>
    </row>
    <row r="340" spans="1:19" x14ac:dyDescent="0.3">
      <c r="A340" t="s">
        <v>1192</v>
      </c>
      <c r="B340" t="s">
        <v>803</v>
      </c>
      <c r="C340" t="s">
        <v>807</v>
      </c>
      <c r="E340" t="s">
        <v>876</v>
      </c>
      <c r="F340">
        <v>11.315594000000001</v>
      </c>
      <c r="G340" t="s">
        <v>805</v>
      </c>
      <c r="I340" t="b">
        <v>1</v>
      </c>
      <c r="J340">
        <v>65</v>
      </c>
      <c r="K340" s="3">
        <v>295.07643344881899</v>
      </c>
      <c r="L340">
        <v>2388.893212356892</v>
      </c>
      <c r="M340">
        <v>0.62</v>
      </c>
      <c r="N340">
        <v>9606.9393060000002</v>
      </c>
      <c r="O340">
        <v>9606.9393060000002</v>
      </c>
      <c r="P340">
        <v>9606.9393060000002</v>
      </c>
      <c r="R340">
        <f t="shared" ref="R340:R403" si="12">IF(M340=0.62,77,(1-0.62)/(M340-0.62))</f>
        <v>77</v>
      </c>
      <c r="S340" s="4">
        <f t="shared" si="11"/>
        <v>0.6249350649350649</v>
      </c>
    </row>
    <row r="341" spans="1:19" x14ac:dyDescent="0.3">
      <c r="A341" t="s">
        <v>1193</v>
      </c>
      <c r="B341" t="s">
        <v>803</v>
      </c>
      <c r="C341" t="s">
        <v>807</v>
      </c>
      <c r="E341" t="s">
        <v>822</v>
      </c>
      <c r="F341">
        <v>12.09876</v>
      </c>
      <c r="G341" t="s">
        <v>805</v>
      </c>
      <c r="I341" t="b">
        <v>1</v>
      </c>
      <c r="J341">
        <v>65</v>
      </c>
      <c r="K341" s="3">
        <v>277.79897724151601</v>
      </c>
      <c r="L341">
        <v>2532.1502564733196</v>
      </c>
      <c r="M341">
        <v>0.66</v>
      </c>
      <c r="N341">
        <v>10271.847240000001</v>
      </c>
      <c r="O341">
        <v>10271.847240000001</v>
      </c>
      <c r="P341">
        <v>10271.847240000001</v>
      </c>
      <c r="R341">
        <f t="shared" si="12"/>
        <v>9.4999999999999911</v>
      </c>
      <c r="S341" s="4">
        <f t="shared" si="11"/>
        <v>0.66</v>
      </c>
    </row>
    <row r="342" spans="1:19" x14ac:dyDescent="0.3">
      <c r="A342" t="s">
        <v>1194</v>
      </c>
      <c r="B342" t="s">
        <v>803</v>
      </c>
      <c r="C342" t="s">
        <v>824</v>
      </c>
      <c r="E342" t="s">
        <v>1121</v>
      </c>
      <c r="F342">
        <v>18.677220999999999</v>
      </c>
      <c r="G342" t="s">
        <v>805</v>
      </c>
      <c r="I342" t="b">
        <v>1</v>
      </c>
      <c r="J342">
        <v>32</v>
      </c>
      <c r="K342" s="3">
        <v>66.143270015716595</v>
      </c>
      <c r="L342">
        <v>2853.959279249862</v>
      </c>
      <c r="M342">
        <v>0.75</v>
      </c>
      <c r="N342">
        <v>12495.060849</v>
      </c>
      <c r="O342">
        <v>12495.060849</v>
      </c>
      <c r="P342">
        <v>12495.060849</v>
      </c>
      <c r="R342">
        <f t="shared" si="12"/>
        <v>2.9230769230769229</v>
      </c>
      <c r="S342" s="4">
        <f t="shared" si="11"/>
        <v>0.75</v>
      </c>
    </row>
    <row r="343" spans="1:19" x14ac:dyDescent="0.3">
      <c r="A343" t="s">
        <v>1195</v>
      </c>
      <c r="B343" t="s">
        <v>803</v>
      </c>
      <c r="C343" t="s">
        <v>819</v>
      </c>
      <c r="E343" t="s">
        <v>820</v>
      </c>
      <c r="F343">
        <v>13.079568999999999</v>
      </c>
      <c r="G343" t="s">
        <v>805</v>
      </c>
      <c r="I343" t="b">
        <v>1</v>
      </c>
      <c r="J343">
        <v>50</v>
      </c>
      <c r="K343" s="3">
        <v>258.74961212161003</v>
      </c>
      <c r="L343">
        <v>2708.3388567714337</v>
      </c>
      <c r="M343">
        <v>0.67</v>
      </c>
      <c r="N343">
        <v>9979.711147</v>
      </c>
      <c r="O343">
        <v>9979.711147</v>
      </c>
      <c r="P343">
        <v>9979.711147</v>
      </c>
      <c r="R343">
        <f t="shared" si="12"/>
        <v>7.5999999999999934</v>
      </c>
      <c r="S343" s="4">
        <f t="shared" si="11"/>
        <v>0.67</v>
      </c>
    </row>
    <row r="344" spans="1:19" x14ac:dyDescent="0.3">
      <c r="A344" t="s">
        <v>1196</v>
      </c>
      <c r="B344" t="s">
        <v>803</v>
      </c>
      <c r="C344" t="s">
        <v>804</v>
      </c>
      <c r="F344">
        <v>2.6144669999999999</v>
      </c>
      <c r="G344" t="s">
        <v>805</v>
      </c>
      <c r="I344" t="b">
        <v>1</v>
      </c>
      <c r="J344">
        <v>25</v>
      </c>
      <c r="K344" s="3">
        <v>29.850364685058601</v>
      </c>
      <c r="L344">
        <v>322.10917925214562</v>
      </c>
      <c r="M344">
        <v>1</v>
      </c>
      <c r="N344">
        <v>1662.8010119999999</v>
      </c>
      <c r="O344">
        <v>1662.8010119999999</v>
      </c>
      <c r="P344">
        <v>1662.8010119999999</v>
      </c>
      <c r="R344">
        <f t="shared" si="12"/>
        <v>1</v>
      </c>
      <c r="S344" s="4">
        <f t="shared" si="11"/>
        <v>1</v>
      </c>
    </row>
    <row r="345" spans="1:19" x14ac:dyDescent="0.3">
      <c r="A345" t="s">
        <v>1197</v>
      </c>
      <c r="B345" t="s">
        <v>803</v>
      </c>
      <c r="C345" t="s">
        <v>804</v>
      </c>
      <c r="F345">
        <v>6.5583277000000004</v>
      </c>
      <c r="G345" t="s">
        <v>805</v>
      </c>
      <c r="I345" t="b">
        <v>1</v>
      </c>
      <c r="J345">
        <v>25</v>
      </c>
      <c r="K345" s="3">
        <v>31.659141540527301</v>
      </c>
      <c r="L345">
        <v>821.38796108399299</v>
      </c>
      <c r="M345">
        <v>1</v>
      </c>
      <c r="N345">
        <v>4171.0964172000004</v>
      </c>
      <c r="O345">
        <v>4171.0964172000004</v>
      </c>
      <c r="P345">
        <v>4171.0964172000004</v>
      </c>
      <c r="R345">
        <f t="shared" si="12"/>
        <v>1</v>
      </c>
      <c r="S345" s="4">
        <f t="shared" si="11"/>
        <v>1</v>
      </c>
    </row>
    <row r="346" spans="1:19" x14ac:dyDescent="0.3">
      <c r="A346" t="s">
        <v>1198</v>
      </c>
      <c r="B346" t="s">
        <v>803</v>
      </c>
      <c r="C346" t="s">
        <v>807</v>
      </c>
      <c r="E346" t="s">
        <v>876</v>
      </c>
      <c r="F346">
        <v>13.621796</v>
      </c>
      <c r="G346" t="s">
        <v>805</v>
      </c>
      <c r="I346" t="b">
        <v>1</v>
      </c>
      <c r="J346">
        <v>20</v>
      </c>
      <c r="K346" s="3">
        <v>1</v>
      </c>
      <c r="L346">
        <v>1594.8462483997669</v>
      </c>
      <c r="M346">
        <v>1</v>
      </c>
      <c r="N346">
        <v>8377.4045399999995</v>
      </c>
      <c r="O346">
        <v>8377.4045399999995</v>
      </c>
      <c r="P346">
        <v>8377.4045399999995</v>
      </c>
      <c r="R346">
        <f t="shared" si="12"/>
        <v>1</v>
      </c>
      <c r="S346" s="4">
        <f t="shared" si="11"/>
        <v>1</v>
      </c>
    </row>
    <row r="347" spans="1:19" x14ac:dyDescent="0.3">
      <c r="A347" t="s">
        <v>1199</v>
      </c>
      <c r="B347" t="s">
        <v>803</v>
      </c>
      <c r="C347" t="s">
        <v>804</v>
      </c>
      <c r="F347">
        <v>5.6486739999999998</v>
      </c>
      <c r="G347" t="s">
        <v>805</v>
      </c>
      <c r="I347" t="b">
        <v>1</v>
      </c>
      <c r="J347">
        <v>25</v>
      </c>
      <c r="K347" s="3">
        <v>29.419843673706101</v>
      </c>
      <c r="L347">
        <v>693.18748145303243</v>
      </c>
      <c r="M347">
        <v>1</v>
      </c>
      <c r="N347">
        <v>3592.5566639999997</v>
      </c>
      <c r="O347">
        <v>3592.5566639999997</v>
      </c>
      <c r="P347">
        <v>3592.5566639999997</v>
      </c>
      <c r="R347">
        <f t="shared" si="12"/>
        <v>1</v>
      </c>
      <c r="S347" s="4">
        <f t="shared" si="11"/>
        <v>1</v>
      </c>
    </row>
    <row r="348" spans="1:19" x14ac:dyDescent="0.3">
      <c r="A348" t="s">
        <v>1200</v>
      </c>
      <c r="B348" t="s">
        <v>803</v>
      </c>
      <c r="C348" t="s">
        <v>807</v>
      </c>
      <c r="E348" t="s">
        <v>897</v>
      </c>
      <c r="F348">
        <v>12.568731</v>
      </c>
      <c r="G348" t="s">
        <v>805</v>
      </c>
      <c r="I348" t="b">
        <v>1</v>
      </c>
      <c r="J348">
        <v>65</v>
      </c>
      <c r="K348" s="3">
        <v>426.246358642578</v>
      </c>
      <c r="L348">
        <v>2827.6007531735927</v>
      </c>
      <c r="M348">
        <v>0.64</v>
      </c>
      <c r="N348">
        <v>10670.852618999999</v>
      </c>
      <c r="O348">
        <v>10670.852618999999</v>
      </c>
      <c r="P348">
        <v>10670.852618999999</v>
      </c>
      <c r="R348">
        <f t="shared" si="12"/>
        <v>18.999999999999982</v>
      </c>
      <c r="S348" s="4">
        <f t="shared" si="11"/>
        <v>0.64</v>
      </c>
    </row>
    <row r="349" spans="1:19" x14ac:dyDescent="0.3">
      <c r="A349" t="s">
        <v>1201</v>
      </c>
      <c r="B349" t="s">
        <v>803</v>
      </c>
      <c r="C349" t="s">
        <v>807</v>
      </c>
      <c r="E349" t="s">
        <v>942</v>
      </c>
      <c r="F349">
        <v>17.659998000000002</v>
      </c>
      <c r="G349" t="s">
        <v>805</v>
      </c>
      <c r="I349" t="b">
        <v>1</v>
      </c>
      <c r="J349">
        <v>50</v>
      </c>
      <c r="K349" s="3">
        <v>215.55471496580901</v>
      </c>
      <c r="L349">
        <v>3508.2785544786029</v>
      </c>
      <c r="M349">
        <v>0.66</v>
      </c>
      <c r="N349">
        <v>13474.578474000002</v>
      </c>
      <c r="O349">
        <v>13474.578474000002</v>
      </c>
      <c r="P349">
        <v>13474.578474000002</v>
      </c>
      <c r="R349">
        <f t="shared" si="12"/>
        <v>9.4999999999999911</v>
      </c>
      <c r="S349" s="4">
        <f t="shared" si="11"/>
        <v>0.66</v>
      </c>
    </row>
    <row r="350" spans="1:19" x14ac:dyDescent="0.3">
      <c r="A350" t="s">
        <v>1202</v>
      </c>
      <c r="B350" t="s">
        <v>803</v>
      </c>
      <c r="C350" t="s">
        <v>807</v>
      </c>
      <c r="E350" t="s">
        <v>942</v>
      </c>
      <c r="F350">
        <v>15.410565</v>
      </c>
      <c r="G350" t="s">
        <v>805</v>
      </c>
      <c r="I350" t="b">
        <v>1</v>
      </c>
      <c r="J350">
        <v>80</v>
      </c>
      <c r="K350" s="3">
        <v>846.85987449646905</v>
      </c>
      <c r="L350">
        <v>3908.4764897733858</v>
      </c>
      <c r="M350">
        <v>0.63</v>
      </c>
      <c r="N350">
        <v>14516.75223</v>
      </c>
      <c r="O350">
        <v>14516.75223</v>
      </c>
      <c r="P350">
        <v>14516.75223</v>
      </c>
      <c r="R350">
        <f t="shared" si="12"/>
        <v>37.999999999999964</v>
      </c>
      <c r="S350" s="4">
        <f t="shared" si="11"/>
        <v>0.63</v>
      </c>
    </row>
    <row r="351" spans="1:19" x14ac:dyDescent="0.3">
      <c r="A351" t="s">
        <v>1203</v>
      </c>
      <c r="B351" t="s">
        <v>803</v>
      </c>
      <c r="C351" t="s">
        <v>824</v>
      </c>
      <c r="F351">
        <v>9.056654</v>
      </c>
      <c r="G351" t="s">
        <v>805</v>
      </c>
      <c r="I351" t="b">
        <v>1</v>
      </c>
      <c r="J351">
        <v>32</v>
      </c>
      <c r="K351" s="3">
        <v>47.795555114746101</v>
      </c>
      <c r="L351">
        <v>1281.3586853706915</v>
      </c>
      <c r="M351">
        <v>1</v>
      </c>
      <c r="N351">
        <v>6058.9015259999996</v>
      </c>
      <c r="O351">
        <v>6058.9015259999996</v>
      </c>
      <c r="P351">
        <v>6058.9015259999996</v>
      </c>
      <c r="R351">
        <f t="shared" si="12"/>
        <v>1</v>
      </c>
      <c r="S351" s="4">
        <f t="shared" si="11"/>
        <v>1</v>
      </c>
    </row>
    <row r="352" spans="1:19" x14ac:dyDescent="0.3">
      <c r="A352" t="s">
        <v>1204</v>
      </c>
      <c r="B352" t="s">
        <v>803</v>
      </c>
      <c r="C352" t="s">
        <v>804</v>
      </c>
      <c r="F352">
        <v>5.5705489999999998</v>
      </c>
      <c r="G352" t="s">
        <v>805</v>
      </c>
      <c r="I352" t="b">
        <v>1</v>
      </c>
      <c r="J352">
        <v>25</v>
      </c>
      <c r="K352" s="3">
        <v>29.3528442382812</v>
      </c>
      <c r="L352">
        <v>683.1791098061708</v>
      </c>
      <c r="M352">
        <v>1</v>
      </c>
      <c r="N352">
        <v>3542.8691639999997</v>
      </c>
      <c r="O352">
        <v>3542.8691639999997</v>
      </c>
      <c r="P352">
        <v>3542.8691639999997</v>
      </c>
      <c r="R352">
        <f t="shared" si="12"/>
        <v>1</v>
      </c>
      <c r="S352" s="4">
        <f t="shared" si="11"/>
        <v>1</v>
      </c>
    </row>
    <row r="353" spans="1:19" x14ac:dyDescent="0.3">
      <c r="A353" t="s">
        <v>1205</v>
      </c>
      <c r="B353" t="s">
        <v>803</v>
      </c>
      <c r="C353" t="s">
        <v>807</v>
      </c>
      <c r="E353" t="s">
        <v>1083</v>
      </c>
      <c r="F353">
        <v>14.649305999999999</v>
      </c>
      <c r="G353" t="s">
        <v>805</v>
      </c>
      <c r="I353" t="b">
        <v>1</v>
      </c>
      <c r="J353">
        <v>50</v>
      </c>
      <c r="K353" s="3">
        <v>209.31537139893001</v>
      </c>
      <c r="L353">
        <v>2892.3891541531502</v>
      </c>
      <c r="M353">
        <v>0.72</v>
      </c>
      <c r="N353">
        <v>11177.420478</v>
      </c>
      <c r="O353">
        <v>11177.420478</v>
      </c>
      <c r="P353">
        <v>11177.420478</v>
      </c>
      <c r="R353">
        <f t="shared" si="12"/>
        <v>3.8000000000000007</v>
      </c>
      <c r="S353" s="4">
        <f t="shared" si="11"/>
        <v>0.72</v>
      </c>
    </row>
    <row r="354" spans="1:19" x14ac:dyDescent="0.3">
      <c r="A354" t="s">
        <v>1206</v>
      </c>
      <c r="B354" t="s">
        <v>803</v>
      </c>
      <c r="C354" t="s">
        <v>807</v>
      </c>
      <c r="E354" t="s">
        <v>815</v>
      </c>
      <c r="F354">
        <v>3.3109996000000002</v>
      </c>
      <c r="G354" t="s">
        <v>805</v>
      </c>
      <c r="I354" t="b">
        <v>1</v>
      </c>
      <c r="J354">
        <v>200</v>
      </c>
      <c r="K354" s="3">
        <v>4534.7378269958499</v>
      </c>
      <c r="L354">
        <v>1057.0487508545075</v>
      </c>
      <c r="M354">
        <v>0.62</v>
      </c>
      <c r="N354">
        <v>6095.5502636000001</v>
      </c>
      <c r="O354">
        <v>6095.5502636000001</v>
      </c>
      <c r="P354">
        <v>6095.5502636000001</v>
      </c>
      <c r="R354">
        <f t="shared" si="12"/>
        <v>77</v>
      </c>
      <c r="S354" s="4">
        <f t="shared" si="11"/>
        <v>0.6249350649350649</v>
      </c>
    </row>
    <row r="355" spans="1:19" x14ac:dyDescent="0.3">
      <c r="A355" t="s">
        <v>1207</v>
      </c>
      <c r="B355" t="s">
        <v>803</v>
      </c>
      <c r="C355" t="s">
        <v>807</v>
      </c>
      <c r="E355" t="s">
        <v>942</v>
      </c>
      <c r="F355">
        <v>3.5775578000000001</v>
      </c>
      <c r="G355" t="s">
        <v>805</v>
      </c>
      <c r="I355" t="b">
        <v>1</v>
      </c>
      <c r="J355">
        <v>80</v>
      </c>
      <c r="K355" s="3">
        <v>715.01173530577205</v>
      </c>
      <c r="L355">
        <v>879.3790131121433</v>
      </c>
      <c r="M355">
        <v>0.63</v>
      </c>
      <c r="N355">
        <v>3370.0594476000001</v>
      </c>
      <c r="O355">
        <v>3370.0594476000001</v>
      </c>
      <c r="P355">
        <v>3370.0594476000001</v>
      </c>
      <c r="R355">
        <f t="shared" si="12"/>
        <v>37.999999999999964</v>
      </c>
      <c r="S355" s="4">
        <f t="shared" si="11"/>
        <v>0.63</v>
      </c>
    </row>
    <row r="356" spans="1:19" x14ac:dyDescent="0.3">
      <c r="A356" t="s">
        <v>1208</v>
      </c>
      <c r="B356" t="s">
        <v>803</v>
      </c>
      <c r="C356" t="s">
        <v>807</v>
      </c>
      <c r="E356" t="s">
        <v>942</v>
      </c>
      <c r="F356">
        <v>13.569317</v>
      </c>
      <c r="G356" t="s">
        <v>805</v>
      </c>
      <c r="I356" t="b">
        <v>1</v>
      </c>
      <c r="J356">
        <v>32</v>
      </c>
      <c r="K356" s="3">
        <v>47.479784374241703</v>
      </c>
      <c r="L356">
        <v>1917.1778548113214</v>
      </c>
      <c r="M356">
        <v>0.81</v>
      </c>
      <c r="N356">
        <v>9077.8730730000007</v>
      </c>
      <c r="O356">
        <v>9077.8730730000007</v>
      </c>
      <c r="P356">
        <v>9077.8730730000007</v>
      </c>
      <c r="R356">
        <f t="shared" si="12"/>
        <v>1.9999999999999993</v>
      </c>
      <c r="S356" s="4">
        <f t="shared" si="11"/>
        <v>0.81</v>
      </c>
    </row>
    <row r="357" spans="1:19" x14ac:dyDescent="0.3">
      <c r="A357" t="s">
        <v>1209</v>
      </c>
      <c r="B357" t="s">
        <v>803</v>
      </c>
      <c r="C357" t="s">
        <v>804</v>
      </c>
      <c r="F357">
        <v>8.2953615000000003</v>
      </c>
      <c r="G357" t="s">
        <v>805</v>
      </c>
      <c r="I357" t="b">
        <v>1</v>
      </c>
      <c r="J357">
        <v>25</v>
      </c>
      <c r="K357" s="3">
        <v>30.1319389343262</v>
      </c>
      <c r="L357">
        <v>1024.6457522248033</v>
      </c>
      <c r="M357">
        <v>1</v>
      </c>
      <c r="N357">
        <v>5275.8499140000004</v>
      </c>
      <c r="O357">
        <v>5275.8499140000004</v>
      </c>
      <c r="P357">
        <v>5275.8499140000004</v>
      </c>
      <c r="R357">
        <f t="shared" si="12"/>
        <v>1</v>
      </c>
      <c r="S357" s="4">
        <f t="shared" si="11"/>
        <v>1</v>
      </c>
    </row>
    <row r="358" spans="1:19" x14ac:dyDescent="0.3">
      <c r="A358" t="s">
        <v>1210</v>
      </c>
      <c r="B358" t="s">
        <v>803</v>
      </c>
      <c r="C358" t="s">
        <v>807</v>
      </c>
      <c r="E358" t="s">
        <v>808</v>
      </c>
      <c r="F358">
        <v>15.612349</v>
      </c>
      <c r="G358" t="s">
        <v>805</v>
      </c>
      <c r="I358" t="b">
        <v>1</v>
      </c>
      <c r="J358">
        <v>50</v>
      </c>
      <c r="K358" s="3">
        <v>205.705801620497</v>
      </c>
      <c r="L358">
        <v>3071.5628640745958</v>
      </c>
      <c r="M358">
        <v>0.66</v>
      </c>
      <c r="N358">
        <v>11912.222287000001</v>
      </c>
      <c r="O358">
        <v>11912.222287000001</v>
      </c>
      <c r="P358">
        <v>11912.222287000001</v>
      </c>
      <c r="R358">
        <f t="shared" si="12"/>
        <v>9.4999999999999911</v>
      </c>
      <c r="S358" s="4">
        <f t="shared" si="11"/>
        <v>0.66</v>
      </c>
    </row>
    <row r="359" spans="1:19" x14ac:dyDescent="0.3">
      <c r="A359" t="s">
        <v>1211</v>
      </c>
      <c r="B359" t="s">
        <v>803</v>
      </c>
      <c r="C359" t="s">
        <v>807</v>
      </c>
      <c r="E359" t="s">
        <v>822</v>
      </c>
      <c r="F359">
        <v>4.1558222999999996</v>
      </c>
      <c r="G359" t="s">
        <v>805</v>
      </c>
      <c r="I359" t="b">
        <v>1</v>
      </c>
      <c r="J359">
        <v>25</v>
      </c>
      <c r="K359" s="3">
        <v>33.922542572021499</v>
      </c>
      <c r="L359">
        <v>531.103118204618</v>
      </c>
      <c r="M359">
        <v>1</v>
      </c>
      <c r="N359">
        <v>2643.1029827999996</v>
      </c>
      <c r="O359">
        <v>2643.1029827999996</v>
      </c>
      <c r="P359">
        <v>2643.1029827999996</v>
      </c>
      <c r="R359">
        <f t="shared" si="12"/>
        <v>1</v>
      </c>
      <c r="S359" s="4">
        <f t="shared" si="11"/>
        <v>1</v>
      </c>
    </row>
    <row r="360" spans="1:19" x14ac:dyDescent="0.3">
      <c r="A360" t="s">
        <v>1212</v>
      </c>
      <c r="B360" t="s">
        <v>803</v>
      </c>
      <c r="C360" t="s">
        <v>804</v>
      </c>
      <c r="F360">
        <v>8.1806920000000005</v>
      </c>
      <c r="G360" t="s">
        <v>805</v>
      </c>
      <c r="I360" t="b">
        <v>1</v>
      </c>
      <c r="J360">
        <v>25</v>
      </c>
      <c r="K360" s="3">
        <v>27.483640670776399</v>
      </c>
      <c r="L360">
        <v>986.0366667566467</v>
      </c>
      <c r="M360">
        <v>1</v>
      </c>
      <c r="N360">
        <v>5202.9201120000007</v>
      </c>
      <c r="O360">
        <v>5202.9201120000007</v>
      </c>
      <c r="P360">
        <v>5202.9201120000007</v>
      </c>
      <c r="R360">
        <f t="shared" si="12"/>
        <v>1</v>
      </c>
      <c r="S360" s="4">
        <f t="shared" si="11"/>
        <v>1</v>
      </c>
    </row>
    <row r="361" spans="1:19" x14ac:dyDescent="0.3">
      <c r="A361" t="s">
        <v>1213</v>
      </c>
      <c r="B361" t="s">
        <v>803</v>
      </c>
      <c r="C361" t="s">
        <v>807</v>
      </c>
      <c r="E361" t="s">
        <v>815</v>
      </c>
      <c r="F361">
        <v>17.70533</v>
      </c>
      <c r="G361" t="s">
        <v>805</v>
      </c>
      <c r="I361" t="b">
        <v>1</v>
      </c>
      <c r="J361">
        <v>150</v>
      </c>
      <c r="K361" s="3">
        <v>3659.16511936188</v>
      </c>
      <c r="L361">
        <v>5509.0024334189902</v>
      </c>
      <c r="M361">
        <v>0.62</v>
      </c>
      <c r="N361">
        <v>25460.26454</v>
      </c>
      <c r="O361">
        <v>25460.26454</v>
      </c>
      <c r="P361">
        <v>25460.26454</v>
      </c>
      <c r="R361">
        <f t="shared" si="12"/>
        <v>77</v>
      </c>
      <c r="S361" s="4">
        <f t="shared" si="11"/>
        <v>0.6249350649350649</v>
      </c>
    </row>
    <row r="362" spans="1:19" x14ac:dyDescent="0.3">
      <c r="A362" t="s">
        <v>1214</v>
      </c>
      <c r="B362" t="s">
        <v>803</v>
      </c>
      <c r="C362" t="s">
        <v>804</v>
      </c>
      <c r="F362">
        <v>2.8300185</v>
      </c>
      <c r="G362" t="s">
        <v>805</v>
      </c>
      <c r="I362" t="b">
        <v>1</v>
      </c>
      <c r="J362">
        <v>25</v>
      </c>
      <c r="K362" s="3">
        <v>43.802921295166001</v>
      </c>
      <c r="L362">
        <v>393.21873857916853</v>
      </c>
      <c r="M362">
        <v>1</v>
      </c>
      <c r="N362">
        <v>1799.891766</v>
      </c>
      <c r="O362">
        <v>1799.891766</v>
      </c>
      <c r="P362">
        <v>1799.891766</v>
      </c>
      <c r="R362">
        <f t="shared" si="12"/>
        <v>1</v>
      </c>
      <c r="S362" s="4">
        <f t="shared" si="11"/>
        <v>1</v>
      </c>
    </row>
    <row r="363" spans="1:19" x14ac:dyDescent="0.3">
      <c r="A363" t="s">
        <v>1215</v>
      </c>
      <c r="B363" t="s">
        <v>803</v>
      </c>
      <c r="C363" t="s">
        <v>819</v>
      </c>
      <c r="E363" t="s">
        <v>820</v>
      </c>
      <c r="F363">
        <v>16.099758000000001</v>
      </c>
      <c r="G363" t="s">
        <v>805</v>
      </c>
      <c r="I363" t="b">
        <v>1</v>
      </c>
      <c r="J363">
        <v>300</v>
      </c>
      <c r="K363" s="3">
        <v>15127.275838089001</v>
      </c>
      <c r="L363">
        <v>5932.4436463961365</v>
      </c>
      <c r="M363">
        <v>0.62</v>
      </c>
      <c r="N363">
        <v>44048.937888</v>
      </c>
      <c r="O363">
        <v>44048.937888</v>
      </c>
      <c r="P363">
        <v>44048.937888</v>
      </c>
      <c r="R363">
        <f t="shared" si="12"/>
        <v>77</v>
      </c>
      <c r="S363" s="4">
        <f t="shared" si="11"/>
        <v>0.6249350649350649</v>
      </c>
    </row>
    <row r="364" spans="1:19" x14ac:dyDescent="0.3">
      <c r="A364" t="s">
        <v>1216</v>
      </c>
      <c r="B364" t="s">
        <v>803</v>
      </c>
      <c r="C364" t="s">
        <v>893</v>
      </c>
      <c r="E364" t="s">
        <v>894</v>
      </c>
      <c r="F364">
        <v>15.016638</v>
      </c>
      <c r="G364" t="s">
        <v>805</v>
      </c>
      <c r="I364" t="b">
        <v>1</v>
      </c>
      <c r="J364">
        <v>300</v>
      </c>
      <c r="K364" s="3">
        <v>18141.626816444401</v>
      </c>
      <c r="L364">
        <v>5635.5521876084804</v>
      </c>
      <c r="M364">
        <v>0.62</v>
      </c>
      <c r="N364">
        <v>41085.521568000004</v>
      </c>
      <c r="O364">
        <v>41085.521568000004</v>
      </c>
      <c r="P364">
        <v>41085.521568000004</v>
      </c>
      <c r="R364">
        <f t="shared" si="12"/>
        <v>77</v>
      </c>
      <c r="S364" s="4">
        <f t="shared" si="11"/>
        <v>0.6249350649350649</v>
      </c>
    </row>
    <row r="365" spans="1:19" x14ac:dyDescent="0.3">
      <c r="A365" t="s">
        <v>1217</v>
      </c>
      <c r="B365" t="s">
        <v>803</v>
      </c>
      <c r="C365" t="s">
        <v>807</v>
      </c>
      <c r="E365" t="s">
        <v>838</v>
      </c>
      <c r="F365">
        <v>2.1989809999999999</v>
      </c>
      <c r="G365" t="s">
        <v>805</v>
      </c>
      <c r="I365" t="b">
        <v>1</v>
      </c>
      <c r="J365">
        <v>250</v>
      </c>
      <c r="K365" s="3">
        <v>9737.4795674133293</v>
      </c>
      <c r="L365">
        <v>769.52516156680781</v>
      </c>
      <c r="M365">
        <v>0.62</v>
      </c>
      <c r="N365">
        <v>5002.681775</v>
      </c>
      <c r="O365">
        <v>5002.681775</v>
      </c>
      <c r="P365">
        <v>5002.681775</v>
      </c>
      <c r="R365">
        <f t="shared" si="12"/>
        <v>77</v>
      </c>
      <c r="S365" s="4">
        <f t="shared" si="11"/>
        <v>0.6249350649350649</v>
      </c>
    </row>
    <row r="366" spans="1:19" x14ac:dyDescent="0.3">
      <c r="A366" t="s">
        <v>1218</v>
      </c>
      <c r="B366" t="s">
        <v>803</v>
      </c>
      <c r="C366" t="s">
        <v>804</v>
      </c>
      <c r="F366">
        <v>9.0048569999999994</v>
      </c>
      <c r="G366" t="s">
        <v>805</v>
      </c>
      <c r="I366" t="b">
        <v>1</v>
      </c>
      <c r="J366">
        <v>50</v>
      </c>
      <c r="K366" s="3">
        <v>194.28022766113301</v>
      </c>
      <c r="L366">
        <v>1751.5786889872115</v>
      </c>
      <c r="M366">
        <v>1</v>
      </c>
      <c r="N366">
        <v>6870.7058909999996</v>
      </c>
      <c r="O366">
        <v>6870.7058909999996</v>
      </c>
      <c r="P366">
        <v>6870.7058909999996</v>
      </c>
      <c r="R366">
        <f t="shared" si="12"/>
        <v>1</v>
      </c>
      <c r="S366" s="4">
        <f t="shared" si="11"/>
        <v>1</v>
      </c>
    </row>
    <row r="367" spans="1:19" x14ac:dyDescent="0.3">
      <c r="A367" t="s">
        <v>1219</v>
      </c>
      <c r="B367" t="s">
        <v>803</v>
      </c>
      <c r="C367" t="s">
        <v>807</v>
      </c>
      <c r="E367" t="s">
        <v>885</v>
      </c>
      <c r="F367">
        <v>13.976902000000001</v>
      </c>
      <c r="G367" t="s">
        <v>805</v>
      </c>
      <c r="I367" t="b">
        <v>1</v>
      </c>
      <c r="J367">
        <v>125</v>
      </c>
      <c r="K367" s="3">
        <v>1597.45786554337</v>
      </c>
      <c r="L367">
        <v>3888.2680211786387</v>
      </c>
      <c r="M367">
        <v>0.63</v>
      </c>
      <c r="N367">
        <v>17485.104402000001</v>
      </c>
      <c r="O367">
        <v>17485.104402000001</v>
      </c>
      <c r="P367">
        <v>17485.104402000001</v>
      </c>
      <c r="R367">
        <f t="shared" si="12"/>
        <v>37.999999999999964</v>
      </c>
      <c r="S367" s="4">
        <f t="shared" si="11"/>
        <v>0.63</v>
      </c>
    </row>
    <row r="368" spans="1:19" x14ac:dyDescent="0.3">
      <c r="A368" t="s">
        <v>1220</v>
      </c>
      <c r="B368" t="s">
        <v>803</v>
      </c>
      <c r="C368" t="s">
        <v>847</v>
      </c>
      <c r="E368" t="s">
        <v>959</v>
      </c>
      <c r="F368">
        <v>9.0117779999999996</v>
      </c>
      <c r="G368" t="s">
        <v>805</v>
      </c>
      <c r="I368" t="b">
        <v>1</v>
      </c>
      <c r="J368">
        <v>125</v>
      </c>
      <c r="K368" s="3">
        <v>1600.5240307617401</v>
      </c>
      <c r="L368">
        <v>2507.5625427979289</v>
      </c>
      <c r="M368">
        <v>0.72</v>
      </c>
      <c r="N368">
        <v>11273.734278</v>
      </c>
      <c r="O368">
        <v>11273.734278</v>
      </c>
      <c r="P368">
        <v>11273.734278</v>
      </c>
      <c r="R368">
        <f t="shared" si="12"/>
        <v>3.8000000000000007</v>
      </c>
      <c r="S368" s="4">
        <f t="shared" si="11"/>
        <v>0.72</v>
      </c>
    </row>
    <row r="369" spans="1:19" x14ac:dyDescent="0.3">
      <c r="A369" t="s">
        <v>1221</v>
      </c>
      <c r="B369" t="s">
        <v>803</v>
      </c>
      <c r="C369" t="s">
        <v>807</v>
      </c>
      <c r="E369" t="s">
        <v>897</v>
      </c>
      <c r="F369">
        <v>5.8160895999999997</v>
      </c>
      <c r="G369" t="s">
        <v>805</v>
      </c>
      <c r="I369" t="b">
        <v>1</v>
      </c>
      <c r="J369">
        <v>25</v>
      </c>
      <c r="K369" s="3">
        <v>32.338851928710902</v>
      </c>
      <c r="L369">
        <v>732.88801826664485</v>
      </c>
      <c r="M369">
        <v>1</v>
      </c>
      <c r="N369">
        <v>3699.0329855999998</v>
      </c>
      <c r="O369">
        <v>3699.0329855999998</v>
      </c>
      <c r="P369">
        <v>3699.0329855999998</v>
      </c>
      <c r="R369">
        <f t="shared" si="12"/>
        <v>1</v>
      </c>
      <c r="S369" s="4">
        <f t="shared" si="11"/>
        <v>1</v>
      </c>
    </row>
    <row r="370" spans="1:19" x14ac:dyDescent="0.3">
      <c r="A370" t="s">
        <v>1222</v>
      </c>
      <c r="B370" t="s">
        <v>803</v>
      </c>
      <c r="C370" t="s">
        <v>804</v>
      </c>
      <c r="F370">
        <v>6.7900720000000003</v>
      </c>
      <c r="G370" t="s">
        <v>805</v>
      </c>
      <c r="I370" t="b">
        <v>1</v>
      </c>
      <c r="J370">
        <v>25</v>
      </c>
      <c r="K370" s="3">
        <v>30.9688396453857</v>
      </c>
      <c r="L370">
        <v>845.12374349313473</v>
      </c>
      <c r="M370">
        <v>1</v>
      </c>
      <c r="N370">
        <v>4318.4857920000004</v>
      </c>
      <c r="O370">
        <v>4318.4857920000004</v>
      </c>
      <c r="P370">
        <v>4318.4857920000004</v>
      </c>
      <c r="R370">
        <f t="shared" si="12"/>
        <v>1</v>
      </c>
      <c r="S370" s="4">
        <f t="shared" si="11"/>
        <v>1</v>
      </c>
    </row>
    <row r="371" spans="1:19" x14ac:dyDescent="0.3">
      <c r="A371" t="s">
        <v>1223</v>
      </c>
      <c r="B371" t="s">
        <v>803</v>
      </c>
      <c r="C371" t="s">
        <v>807</v>
      </c>
      <c r="E371" t="s">
        <v>852</v>
      </c>
      <c r="F371">
        <v>17.835353999999999</v>
      </c>
      <c r="G371" t="s">
        <v>805</v>
      </c>
      <c r="I371" t="b">
        <v>1</v>
      </c>
      <c r="J371">
        <v>65</v>
      </c>
      <c r="K371" s="3">
        <v>456.62026529310998</v>
      </c>
      <c r="L371">
        <v>4069.6632193301512</v>
      </c>
      <c r="M371">
        <v>0.65</v>
      </c>
      <c r="N371">
        <v>15142.215545999999</v>
      </c>
      <c r="O371">
        <v>15142.215545999999</v>
      </c>
      <c r="P371">
        <v>15142.215545999999</v>
      </c>
      <c r="R371">
        <f t="shared" si="12"/>
        <v>12.666666666666655</v>
      </c>
      <c r="S371" s="4">
        <f t="shared" si="11"/>
        <v>0.65</v>
      </c>
    </row>
    <row r="372" spans="1:19" x14ac:dyDescent="0.3">
      <c r="A372" t="s">
        <v>1224</v>
      </c>
      <c r="B372" t="s">
        <v>803</v>
      </c>
      <c r="C372" t="s">
        <v>807</v>
      </c>
      <c r="E372" t="s">
        <v>852</v>
      </c>
      <c r="F372">
        <v>65.422629999999998</v>
      </c>
      <c r="G372" t="s">
        <v>805</v>
      </c>
      <c r="R372">
        <f t="shared" si="12"/>
        <v>-0.61290322580645162</v>
      </c>
      <c r="S372" s="4">
        <f t="shared" si="11"/>
        <v>0</v>
      </c>
    </row>
    <row r="373" spans="1:19" x14ac:dyDescent="0.3">
      <c r="A373" t="s">
        <v>1225</v>
      </c>
      <c r="B373" t="s">
        <v>803</v>
      </c>
      <c r="C373" t="s">
        <v>804</v>
      </c>
      <c r="F373">
        <v>8.3478960000000004</v>
      </c>
      <c r="G373" t="s">
        <v>805</v>
      </c>
      <c r="I373" t="b">
        <v>1</v>
      </c>
      <c r="J373">
        <v>25</v>
      </c>
      <c r="K373" s="3">
        <v>30.140932083129901</v>
      </c>
      <c r="L373">
        <v>1031.2195385195869</v>
      </c>
      <c r="M373">
        <v>1</v>
      </c>
      <c r="N373">
        <v>5309.2618560000001</v>
      </c>
      <c r="O373">
        <v>5309.2618560000001</v>
      </c>
      <c r="P373">
        <v>5309.2618560000001</v>
      </c>
      <c r="R373">
        <f t="shared" si="12"/>
        <v>1</v>
      </c>
      <c r="S373" s="4">
        <f t="shared" si="11"/>
        <v>1</v>
      </c>
    </row>
    <row r="374" spans="1:19" x14ac:dyDescent="0.3">
      <c r="A374" t="s">
        <v>1226</v>
      </c>
      <c r="B374" t="s">
        <v>803</v>
      </c>
      <c r="C374" t="s">
        <v>807</v>
      </c>
      <c r="E374" t="s">
        <v>876</v>
      </c>
      <c r="F374">
        <v>1.6481485</v>
      </c>
      <c r="G374" t="s">
        <v>805</v>
      </c>
      <c r="I374" t="b">
        <v>1</v>
      </c>
      <c r="J374">
        <v>65</v>
      </c>
      <c r="K374" s="3">
        <v>278.38610410690302</v>
      </c>
      <c r="L374">
        <v>345.04332376781201</v>
      </c>
      <c r="M374">
        <v>0.65</v>
      </c>
      <c r="N374">
        <v>1399.2780765</v>
      </c>
      <c r="O374">
        <v>1399.2780765</v>
      </c>
      <c r="P374">
        <v>1399.2780765</v>
      </c>
      <c r="R374">
        <f t="shared" si="12"/>
        <v>12.666666666666655</v>
      </c>
      <c r="S374" s="4">
        <f t="shared" si="11"/>
        <v>0.65</v>
      </c>
    </row>
    <row r="375" spans="1:19" x14ac:dyDescent="0.3">
      <c r="A375" t="s">
        <v>1227</v>
      </c>
      <c r="B375" t="s">
        <v>803</v>
      </c>
      <c r="C375" t="s">
        <v>804</v>
      </c>
      <c r="F375">
        <v>6.4484969999999997</v>
      </c>
      <c r="G375" t="s">
        <v>805</v>
      </c>
      <c r="I375" t="b">
        <v>1</v>
      </c>
      <c r="J375">
        <v>25</v>
      </c>
      <c r="K375" s="3">
        <v>29.233005523681602</v>
      </c>
      <c r="L375">
        <v>789.97980582043954</v>
      </c>
      <c r="M375">
        <v>1</v>
      </c>
      <c r="N375">
        <v>4101.2440919999999</v>
      </c>
      <c r="O375">
        <v>4101.2440919999999</v>
      </c>
      <c r="P375">
        <v>4101.2440919999999</v>
      </c>
      <c r="R375">
        <f t="shared" si="12"/>
        <v>1</v>
      </c>
      <c r="S375" s="4">
        <f t="shared" si="11"/>
        <v>1</v>
      </c>
    </row>
    <row r="376" spans="1:19" x14ac:dyDescent="0.3">
      <c r="A376" t="s">
        <v>1228</v>
      </c>
      <c r="B376" t="s">
        <v>803</v>
      </c>
      <c r="C376" t="s">
        <v>807</v>
      </c>
      <c r="E376" t="s">
        <v>885</v>
      </c>
      <c r="F376">
        <v>5.6144280000000002</v>
      </c>
      <c r="G376" t="s">
        <v>805</v>
      </c>
      <c r="I376" t="b">
        <v>1</v>
      </c>
      <c r="J376">
        <v>125</v>
      </c>
      <c r="K376" s="3">
        <v>2382.1780409622002</v>
      </c>
      <c r="L376">
        <v>1650.275850440571</v>
      </c>
      <c r="M376">
        <v>0.62</v>
      </c>
      <c r="N376">
        <v>7023.6494280000006</v>
      </c>
      <c r="O376">
        <v>7023.6494280000006</v>
      </c>
      <c r="P376">
        <v>7023.6494280000006</v>
      </c>
      <c r="R376">
        <f t="shared" si="12"/>
        <v>77</v>
      </c>
      <c r="S376" s="4">
        <f t="shared" si="11"/>
        <v>0.6249350649350649</v>
      </c>
    </row>
    <row r="377" spans="1:19" x14ac:dyDescent="0.3">
      <c r="A377" t="s">
        <v>1229</v>
      </c>
      <c r="B377" t="s">
        <v>803</v>
      </c>
      <c r="C377" t="s">
        <v>807</v>
      </c>
      <c r="E377" t="s">
        <v>897</v>
      </c>
      <c r="F377">
        <v>12.525603</v>
      </c>
      <c r="G377" t="s">
        <v>805</v>
      </c>
      <c r="I377" t="b">
        <v>1</v>
      </c>
      <c r="J377">
        <v>65</v>
      </c>
      <c r="K377" s="3">
        <v>323.56654663085902</v>
      </c>
      <c r="L377">
        <v>2682.040317773552</v>
      </c>
      <c r="M377">
        <v>0.64</v>
      </c>
      <c r="N377">
        <v>10634.236946999999</v>
      </c>
      <c r="O377">
        <v>10634.236946999999</v>
      </c>
      <c r="P377">
        <v>10634.236946999999</v>
      </c>
      <c r="R377">
        <f t="shared" si="12"/>
        <v>18.999999999999982</v>
      </c>
      <c r="S377" s="4">
        <f t="shared" si="11"/>
        <v>0.64</v>
      </c>
    </row>
    <row r="378" spans="1:19" x14ac:dyDescent="0.3">
      <c r="A378" t="s">
        <v>1230</v>
      </c>
      <c r="B378" t="s">
        <v>803</v>
      </c>
      <c r="C378" t="s">
        <v>804</v>
      </c>
      <c r="F378">
        <v>7.578748</v>
      </c>
      <c r="G378" t="s">
        <v>805</v>
      </c>
      <c r="I378" t="b">
        <v>1</v>
      </c>
      <c r="J378">
        <v>20</v>
      </c>
      <c r="K378" s="3">
        <v>24.138650894165</v>
      </c>
      <c r="L378">
        <v>887.32336142511872</v>
      </c>
      <c r="M378">
        <v>1</v>
      </c>
      <c r="N378">
        <v>4660.9300199999998</v>
      </c>
      <c r="O378">
        <v>4660.9300199999998</v>
      </c>
      <c r="P378">
        <v>4660.9300199999998</v>
      </c>
      <c r="R378">
        <f t="shared" si="12"/>
        <v>1</v>
      </c>
      <c r="S378" s="4">
        <f t="shared" si="11"/>
        <v>1</v>
      </c>
    </row>
    <row r="379" spans="1:19" x14ac:dyDescent="0.3">
      <c r="A379" t="s">
        <v>1231</v>
      </c>
      <c r="B379" t="s">
        <v>803</v>
      </c>
      <c r="C379" t="s">
        <v>807</v>
      </c>
      <c r="E379" t="s">
        <v>942</v>
      </c>
      <c r="F379">
        <v>10.768599500000001</v>
      </c>
      <c r="G379" t="s">
        <v>805</v>
      </c>
      <c r="I379" t="b">
        <v>1</v>
      </c>
      <c r="J379">
        <v>40</v>
      </c>
      <c r="K379" s="3">
        <v>137.992908630345</v>
      </c>
      <c r="L379">
        <v>1960.8747909127349</v>
      </c>
      <c r="M379">
        <v>0.68</v>
      </c>
      <c r="N379">
        <v>7634.9370455000007</v>
      </c>
      <c r="O379">
        <v>7634.9370455000007</v>
      </c>
      <c r="P379">
        <v>7634.9370455000007</v>
      </c>
      <c r="R379">
        <f t="shared" si="12"/>
        <v>6.3333333333333277</v>
      </c>
      <c r="S379" s="4">
        <f t="shared" si="11"/>
        <v>0.68</v>
      </c>
    </row>
    <row r="380" spans="1:19" x14ac:dyDescent="0.3">
      <c r="A380" t="s">
        <v>1232</v>
      </c>
      <c r="B380" t="s">
        <v>803</v>
      </c>
      <c r="C380" t="s">
        <v>804</v>
      </c>
      <c r="F380">
        <v>5.7695590000000001</v>
      </c>
      <c r="G380" t="s">
        <v>805</v>
      </c>
      <c r="I380" t="b">
        <v>1</v>
      </c>
      <c r="J380">
        <v>25</v>
      </c>
      <c r="K380" s="3">
        <v>31.667848587036101</v>
      </c>
      <c r="L380">
        <v>722.65648524981066</v>
      </c>
      <c r="M380">
        <v>1</v>
      </c>
      <c r="N380">
        <v>3669.4395239999999</v>
      </c>
      <c r="O380">
        <v>3669.4395239999999</v>
      </c>
      <c r="P380">
        <v>3669.4395239999999</v>
      </c>
      <c r="R380">
        <f t="shared" si="12"/>
        <v>1</v>
      </c>
      <c r="S380" s="4">
        <f t="shared" si="11"/>
        <v>1</v>
      </c>
    </row>
    <row r="381" spans="1:19" x14ac:dyDescent="0.3">
      <c r="A381" t="s">
        <v>1233</v>
      </c>
      <c r="B381" t="s">
        <v>803</v>
      </c>
      <c r="C381" t="s">
        <v>804</v>
      </c>
      <c r="F381">
        <v>4.8657564999999998</v>
      </c>
      <c r="G381" t="s">
        <v>805</v>
      </c>
      <c r="I381" t="b">
        <v>1</v>
      </c>
      <c r="J381">
        <v>25</v>
      </c>
      <c r="K381" s="3">
        <v>29.4731540679932</v>
      </c>
      <c r="L381">
        <v>597.40299425790204</v>
      </c>
      <c r="M381">
        <v>1</v>
      </c>
      <c r="N381">
        <v>3094.621134</v>
      </c>
      <c r="O381">
        <v>3094.621134</v>
      </c>
      <c r="P381">
        <v>3094.621134</v>
      </c>
      <c r="R381">
        <f t="shared" si="12"/>
        <v>1</v>
      </c>
      <c r="S381" s="4">
        <f t="shared" si="11"/>
        <v>1</v>
      </c>
    </row>
    <row r="382" spans="1:19" x14ac:dyDescent="0.3">
      <c r="A382" t="s">
        <v>1234</v>
      </c>
      <c r="B382" t="s">
        <v>803</v>
      </c>
      <c r="C382" t="s">
        <v>893</v>
      </c>
      <c r="E382" t="s">
        <v>1121</v>
      </c>
      <c r="F382">
        <v>28.355667</v>
      </c>
      <c r="G382" t="s">
        <v>805</v>
      </c>
      <c r="I382" t="b">
        <v>1</v>
      </c>
      <c r="J382">
        <v>40</v>
      </c>
      <c r="K382" s="3">
        <v>147.69715429307001</v>
      </c>
      <c r="L382">
        <v>5257.2358600511079</v>
      </c>
      <c r="M382">
        <v>0.67</v>
      </c>
      <c r="N382">
        <v>20104.167903000001</v>
      </c>
      <c r="O382">
        <v>20104.167903000001</v>
      </c>
      <c r="P382">
        <v>20104.167903000001</v>
      </c>
      <c r="R382">
        <f t="shared" si="12"/>
        <v>7.5999999999999934</v>
      </c>
      <c r="S382" s="4">
        <f t="shared" si="11"/>
        <v>0.67</v>
      </c>
    </row>
    <row r="383" spans="1:19" x14ac:dyDescent="0.3">
      <c r="A383" t="s">
        <v>1235</v>
      </c>
      <c r="B383" t="s">
        <v>803</v>
      </c>
      <c r="C383" t="s">
        <v>804</v>
      </c>
      <c r="F383">
        <v>6.7347130000000002</v>
      </c>
      <c r="G383" t="s">
        <v>805</v>
      </c>
      <c r="I383" t="b">
        <v>1</v>
      </c>
      <c r="J383">
        <v>25</v>
      </c>
      <c r="K383" s="3">
        <v>28.529993057251001</v>
      </c>
      <c r="L383">
        <v>819.70083831839452</v>
      </c>
      <c r="M383">
        <v>1</v>
      </c>
      <c r="N383">
        <v>4283.2774680000002</v>
      </c>
      <c r="O383">
        <v>4283.2774680000002</v>
      </c>
      <c r="P383">
        <v>4283.2774680000002</v>
      </c>
      <c r="R383">
        <f t="shared" si="12"/>
        <v>1</v>
      </c>
      <c r="S383" s="4">
        <f t="shared" si="11"/>
        <v>1</v>
      </c>
    </row>
    <row r="384" spans="1:19" x14ac:dyDescent="0.3">
      <c r="A384" t="s">
        <v>1236</v>
      </c>
      <c r="B384" t="s">
        <v>803</v>
      </c>
      <c r="C384" t="s">
        <v>807</v>
      </c>
      <c r="E384" t="s">
        <v>822</v>
      </c>
      <c r="F384">
        <v>13.222550999999999</v>
      </c>
      <c r="G384" t="s">
        <v>805</v>
      </c>
      <c r="I384" t="b">
        <v>1</v>
      </c>
      <c r="J384">
        <v>80</v>
      </c>
      <c r="K384" s="3">
        <v>607.682352294922</v>
      </c>
      <c r="L384">
        <v>3165.9996320443342</v>
      </c>
      <c r="M384">
        <v>0.64</v>
      </c>
      <c r="N384">
        <v>12455.643042</v>
      </c>
      <c r="O384">
        <v>12455.643042</v>
      </c>
      <c r="P384">
        <v>12455.643042</v>
      </c>
      <c r="R384">
        <f t="shared" si="12"/>
        <v>18.999999999999982</v>
      </c>
      <c r="S384" s="4">
        <f t="shared" si="11"/>
        <v>0.64</v>
      </c>
    </row>
    <row r="385" spans="1:19" x14ac:dyDescent="0.3">
      <c r="A385" t="s">
        <v>1237</v>
      </c>
      <c r="B385" t="s">
        <v>803</v>
      </c>
      <c r="C385" t="s">
        <v>807</v>
      </c>
      <c r="E385" t="s">
        <v>852</v>
      </c>
      <c r="F385">
        <v>17.081517999999999</v>
      </c>
      <c r="G385" t="s">
        <v>805</v>
      </c>
      <c r="I385" t="b">
        <v>1</v>
      </c>
      <c r="J385">
        <v>100</v>
      </c>
      <c r="K385" s="3">
        <v>1154.8874545669501</v>
      </c>
      <c r="L385">
        <v>4517.2601989269515</v>
      </c>
      <c r="M385">
        <v>0.63</v>
      </c>
      <c r="N385">
        <v>18345.550331999999</v>
      </c>
      <c r="O385">
        <v>18345.550331999999</v>
      </c>
      <c r="P385">
        <v>18345.550331999999</v>
      </c>
      <c r="R385">
        <f t="shared" si="12"/>
        <v>37.999999999999964</v>
      </c>
      <c r="S385" s="4">
        <f t="shared" si="11"/>
        <v>0.63</v>
      </c>
    </row>
    <row r="386" spans="1:19" x14ac:dyDescent="0.3">
      <c r="A386" t="s">
        <v>1238</v>
      </c>
      <c r="B386" t="s">
        <v>803</v>
      </c>
      <c r="C386" t="s">
        <v>847</v>
      </c>
      <c r="E386" t="s">
        <v>959</v>
      </c>
      <c r="F386">
        <v>54.849220000000003</v>
      </c>
      <c r="G386" t="s">
        <v>805</v>
      </c>
      <c r="R386">
        <f t="shared" si="12"/>
        <v>-0.61290322580645162</v>
      </c>
      <c r="S386" s="4">
        <f t="shared" si="11"/>
        <v>0</v>
      </c>
    </row>
    <row r="387" spans="1:19" x14ac:dyDescent="0.3">
      <c r="A387" t="s">
        <v>1239</v>
      </c>
      <c r="B387" t="s">
        <v>803</v>
      </c>
      <c r="C387" t="s">
        <v>804</v>
      </c>
      <c r="F387">
        <v>2.0561497000000002</v>
      </c>
      <c r="G387" t="s">
        <v>805</v>
      </c>
      <c r="I387" t="b">
        <v>1</v>
      </c>
      <c r="J387">
        <v>25</v>
      </c>
      <c r="K387" s="3">
        <v>42.501438140869098</v>
      </c>
      <c r="L387">
        <v>282.67359229867907</v>
      </c>
      <c r="M387">
        <v>1</v>
      </c>
      <c r="N387">
        <v>1307.7112092000002</v>
      </c>
      <c r="O387">
        <v>1307.7112092000002</v>
      </c>
      <c r="P387">
        <v>1307.7112092000002</v>
      </c>
      <c r="R387">
        <f t="shared" si="12"/>
        <v>1</v>
      </c>
      <c r="S387" s="4">
        <f t="shared" si="11"/>
        <v>1</v>
      </c>
    </row>
    <row r="388" spans="1:19" x14ac:dyDescent="0.3">
      <c r="A388" t="s">
        <v>1240</v>
      </c>
      <c r="B388" t="s">
        <v>803</v>
      </c>
      <c r="C388" t="s">
        <v>807</v>
      </c>
      <c r="E388" t="s">
        <v>897</v>
      </c>
      <c r="F388">
        <v>14.612275</v>
      </c>
      <c r="G388" t="s">
        <v>805</v>
      </c>
      <c r="I388" t="b">
        <v>1</v>
      </c>
      <c r="J388">
        <v>65</v>
      </c>
      <c r="K388" s="3">
        <v>289.687038612366</v>
      </c>
      <c r="L388">
        <v>3076.5537161620578</v>
      </c>
      <c r="M388">
        <v>0.65</v>
      </c>
      <c r="N388">
        <v>12405.821475000001</v>
      </c>
      <c r="O388">
        <v>12405.821475000001</v>
      </c>
      <c r="P388">
        <v>12405.821475000001</v>
      </c>
      <c r="R388">
        <f t="shared" si="12"/>
        <v>12.666666666666655</v>
      </c>
      <c r="S388" s="4">
        <f t="shared" ref="S388:S451" si="13">0.62+(1-0.62)/R388</f>
        <v>0.65</v>
      </c>
    </row>
    <row r="389" spans="1:19" x14ac:dyDescent="0.3">
      <c r="A389" t="s">
        <v>1241</v>
      </c>
      <c r="B389" t="s">
        <v>803</v>
      </c>
      <c r="C389" t="s">
        <v>804</v>
      </c>
      <c r="F389">
        <v>7.4260086999999997</v>
      </c>
      <c r="G389" t="s">
        <v>805</v>
      </c>
      <c r="I389" t="b">
        <v>1</v>
      </c>
      <c r="J389">
        <v>25</v>
      </c>
      <c r="K389" s="3">
        <v>30.455482482910199</v>
      </c>
      <c r="L389">
        <v>919.97396808282008</v>
      </c>
      <c r="M389">
        <v>1</v>
      </c>
      <c r="N389">
        <v>4722.9415331999999</v>
      </c>
      <c r="O389">
        <v>4722.9415331999999</v>
      </c>
      <c r="P389">
        <v>4722.9415331999999</v>
      </c>
      <c r="R389">
        <f t="shared" si="12"/>
        <v>1</v>
      </c>
      <c r="S389" s="4">
        <f t="shared" si="13"/>
        <v>1</v>
      </c>
    </row>
    <row r="390" spans="1:19" x14ac:dyDescent="0.3">
      <c r="A390" t="s">
        <v>1242</v>
      </c>
      <c r="B390" t="s">
        <v>803</v>
      </c>
      <c r="C390" t="s">
        <v>807</v>
      </c>
      <c r="E390" t="s">
        <v>822</v>
      </c>
      <c r="F390">
        <v>1.9906428</v>
      </c>
      <c r="G390" t="s">
        <v>805</v>
      </c>
      <c r="I390" t="b">
        <v>1</v>
      </c>
      <c r="J390">
        <v>65</v>
      </c>
      <c r="K390" s="3">
        <v>330.17413454055799</v>
      </c>
      <c r="L390">
        <v>427.63511877358661</v>
      </c>
      <c r="M390">
        <v>0.65</v>
      </c>
      <c r="N390">
        <v>1690.0557372000001</v>
      </c>
      <c r="O390">
        <v>1690.0557372000001</v>
      </c>
      <c r="P390">
        <v>1690.0557372000001</v>
      </c>
      <c r="R390">
        <f t="shared" si="12"/>
        <v>12.666666666666655</v>
      </c>
      <c r="S390" s="4">
        <f t="shared" si="13"/>
        <v>0.65</v>
      </c>
    </row>
    <row r="391" spans="1:19" x14ac:dyDescent="0.3">
      <c r="A391" t="s">
        <v>1243</v>
      </c>
      <c r="B391" t="s">
        <v>803</v>
      </c>
      <c r="C391" t="s">
        <v>847</v>
      </c>
      <c r="E391" t="s">
        <v>995</v>
      </c>
      <c r="F391">
        <v>25.050093</v>
      </c>
      <c r="G391" t="s">
        <v>805</v>
      </c>
      <c r="I391" t="b">
        <v>1</v>
      </c>
      <c r="J391">
        <v>32</v>
      </c>
      <c r="K391" s="3">
        <v>54.404094696044901</v>
      </c>
      <c r="L391">
        <v>3646.3030574144154</v>
      </c>
      <c r="M391">
        <v>1</v>
      </c>
      <c r="N391">
        <v>16758.512217</v>
      </c>
      <c r="O391">
        <v>16758.512217</v>
      </c>
      <c r="P391">
        <v>16758.512217</v>
      </c>
      <c r="R391">
        <f t="shared" si="12"/>
        <v>1</v>
      </c>
      <c r="S391" s="4">
        <f t="shared" si="13"/>
        <v>1</v>
      </c>
    </row>
    <row r="392" spans="1:19" x14ac:dyDescent="0.3">
      <c r="A392" t="s">
        <v>1244</v>
      </c>
      <c r="B392" t="s">
        <v>803</v>
      </c>
      <c r="C392" t="s">
        <v>807</v>
      </c>
      <c r="E392" t="s">
        <v>808</v>
      </c>
      <c r="F392">
        <v>15.573122</v>
      </c>
      <c r="G392" t="s">
        <v>805</v>
      </c>
      <c r="I392" t="b">
        <v>1</v>
      </c>
      <c r="J392">
        <v>65</v>
      </c>
      <c r="K392" s="3">
        <v>378.01010009762803</v>
      </c>
      <c r="L392">
        <v>3424.1511446301406</v>
      </c>
      <c r="M392">
        <v>0.64</v>
      </c>
      <c r="N392">
        <v>13221.580577999999</v>
      </c>
      <c r="O392">
        <v>13221.580577999999</v>
      </c>
      <c r="P392">
        <v>13221.580577999999</v>
      </c>
      <c r="R392">
        <f t="shared" si="12"/>
        <v>18.999999999999982</v>
      </c>
      <c r="S392" s="4">
        <f t="shared" si="13"/>
        <v>0.64</v>
      </c>
    </row>
    <row r="393" spans="1:19" x14ac:dyDescent="0.3">
      <c r="A393" t="s">
        <v>1245</v>
      </c>
      <c r="B393" t="s">
        <v>803</v>
      </c>
      <c r="C393" t="s">
        <v>807</v>
      </c>
      <c r="E393" t="s">
        <v>815</v>
      </c>
      <c r="F393">
        <v>15.73742</v>
      </c>
      <c r="G393" t="s">
        <v>805</v>
      </c>
      <c r="I393" t="b">
        <v>1</v>
      </c>
      <c r="J393">
        <v>200</v>
      </c>
      <c r="K393" s="3">
        <v>4274.9998763275098</v>
      </c>
      <c r="L393">
        <v>4996.3957824236622</v>
      </c>
      <c r="M393">
        <v>0.62</v>
      </c>
      <c r="N393">
        <v>28972.590220000002</v>
      </c>
      <c r="O393">
        <v>28972.590220000002</v>
      </c>
      <c r="P393">
        <v>28972.590220000002</v>
      </c>
      <c r="R393">
        <f t="shared" si="12"/>
        <v>77</v>
      </c>
      <c r="S393" s="4">
        <f t="shared" si="13"/>
        <v>0.6249350649350649</v>
      </c>
    </row>
    <row r="394" spans="1:19" x14ac:dyDescent="0.3">
      <c r="A394" t="s">
        <v>1246</v>
      </c>
      <c r="B394" t="s">
        <v>803</v>
      </c>
      <c r="C394" t="s">
        <v>1086</v>
      </c>
      <c r="F394">
        <v>95.004649999999998</v>
      </c>
      <c r="G394" t="s">
        <v>805</v>
      </c>
      <c r="I394" t="b">
        <v>1</v>
      </c>
      <c r="J394">
        <v>100</v>
      </c>
      <c r="K394" s="3">
        <v>1443.93188476562</v>
      </c>
      <c r="L394">
        <v>26078.682991846614</v>
      </c>
      <c r="M394">
        <v>1</v>
      </c>
      <c r="N394">
        <v>102034.9941</v>
      </c>
      <c r="O394">
        <v>102034.9941</v>
      </c>
      <c r="P394">
        <v>102034.9941</v>
      </c>
      <c r="R394">
        <f t="shared" si="12"/>
        <v>1</v>
      </c>
      <c r="S394" s="4">
        <f t="shared" si="13"/>
        <v>1</v>
      </c>
    </row>
    <row r="395" spans="1:19" x14ac:dyDescent="0.3">
      <c r="A395" t="s">
        <v>1247</v>
      </c>
      <c r="B395" t="s">
        <v>803</v>
      </c>
      <c r="C395" t="s">
        <v>804</v>
      </c>
      <c r="F395">
        <v>6.8370350000000002</v>
      </c>
      <c r="G395" t="s">
        <v>805</v>
      </c>
      <c r="I395" t="b">
        <v>1</v>
      </c>
      <c r="J395">
        <v>25</v>
      </c>
      <c r="K395" s="3">
        <v>30.540840148925799</v>
      </c>
      <c r="L395">
        <v>847.66721603113115</v>
      </c>
      <c r="M395">
        <v>1</v>
      </c>
      <c r="N395">
        <v>4348.3542600000001</v>
      </c>
      <c r="O395">
        <v>4348.3542600000001</v>
      </c>
      <c r="P395">
        <v>4348.3542600000001</v>
      </c>
      <c r="R395">
        <f t="shared" si="12"/>
        <v>1</v>
      </c>
      <c r="S395" s="4">
        <f t="shared" si="13"/>
        <v>1</v>
      </c>
    </row>
    <row r="396" spans="1:19" x14ac:dyDescent="0.3">
      <c r="A396" t="s">
        <v>1248</v>
      </c>
      <c r="B396" t="s">
        <v>803</v>
      </c>
      <c r="C396" t="s">
        <v>804</v>
      </c>
      <c r="F396">
        <v>22.384365449704848</v>
      </c>
      <c r="G396" t="s">
        <v>805</v>
      </c>
      <c r="I396" t="b">
        <v>1</v>
      </c>
      <c r="J396">
        <v>125</v>
      </c>
      <c r="K396" s="3">
        <v>1539.78625488281</v>
      </c>
      <c r="L396">
        <v>6201.2627043729908</v>
      </c>
      <c r="M396">
        <v>1</v>
      </c>
      <c r="N396">
        <v>28002.841177580765</v>
      </c>
      <c r="O396">
        <v>28002.841177580765</v>
      </c>
      <c r="P396">
        <v>28002.841177580765</v>
      </c>
      <c r="R396">
        <f t="shared" si="12"/>
        <v>1</v>
      </c>
      <c r="S396" s="4">
        <f t="shared" si="13"/>
        <v>1</v>
      </c>
    </row>
    <row r="397" spans="1:19" x14ac:dyDescent="0.3">
      <c r="A397" t="s">
        <v>1249</v>
      </c>
      <c r="B397" t="s">
        <v>803</v>
      </c>
      <c r="C397" t="s">
        <v>807</v>
      </c>
      <c r="E397" t="s">
        <v>885</v>
      </c>
      <c r="F397">
        <v>4.4123726000000003</v>
      </c>
      <c r="G397" t="s">
        <v>805</v>
      </c>
      <c r="I397" t="b">
        <v>1</v>
      </c>
      <c r="J397">
        <v>125</v>
      </c>
      <c r="K397" s="3">
        <v>2337.2219567108</v>
      </c>
      <c r="L397">
        <v>1292.9705257918849</v>
      </c>
      <c r="M397">
        <v>0.62</v>
      </c>
      <c r="N397">
        <v>5519.8781226000001</v>
      </c>
      <c r="O397">
        <v>5519.8781226000001</v>
      </c>
      <c r="P397">
        <v>5519.8781226000001</v>
      </c>
      <c r="R397">
        <f t="shared" si="12"/>
        <v>77</v>
      </c>
      <c r="S397" s="4">
        <f t="shared" si="13"/>
        <v>0.6249350649350649</v>
      </c>
    </row>
    <row r="398" spans="1:19" x14ac:dyDescent="0.3">
      <c r="A398" t="s">
        <v>1250</v>
      </c>
      <c r="B398" t="s">
        <v>803</v>
      </c>
      <c r="C398" t="s">
        <v>837</v>
      </c>
      <c r="E398" t="s">
        <v>815</v>
      </c>
      <c r="F398">
        <v>13.431739</v>
      </c>
      <c r="G398" t="s">
        <v>805</v>
      </c>
      <c r="I398" t="b">
        <v>1</v>
      </c>
      <c r="J398">
        <v>50</v>
      </c>
      <c r="K398" s="3">
        <v>150.83274902345099</v>
      </c>
      <c r="L398">
        <v>2499.057375799604</v>
      </c>
      <c r="M398">
        <v>0.68</v>
      </c>
      <c r="N398">
        <v>10248.416857</v>
      </c>
      <c r="O398">
        <v>10248.416857</v>
      </c>
      <c r="P398">
        <v>10248.416857</v>
      </c>
      <c r="R398">
        <f t="shared" si="12"/>
        <v>6.3333333333333277</v>
      </c>
      <c r="S398" s="4">
        <f t="shared" si="13"/>
        <v>0.68</v>
      </c>
    </row>
    <row r="399" spans="1:19" x14ac:dyDescent="0.3">
      <c r="A399" t="s">
        <v>1251</v>
      </c>
      <c r="B399" t="s">
        <v>803</v>
      </c>
      <c r="C399" t="s">
        <v>807</v>
      </c>
      <c r="E399" t="s">
        <v>952</v>
      </c>
      <c r="F399">
        <v>9.8454490000000003</v>
      </c>
      <c r="G399" t="s">
        <v>805</v>
      </c>
      <c r="I399" t="b">
        <v>1</v>
      </c>
      <c r="J399">
        <v>100</v>
      </c>
      <c r="K399" s="3">
        <v>1314.2834981155499</v>
      </c>
      <c r="L399">
        <v>2658.2023349528413</v>
      </c>
      <c r="M399">
        <v>0.62</v>
      </c>
      <c r="N399">
        <v>10574.012226000001</v>
      </c>
      <c r="O399">
        <v>10574.012226000001</v>
      </c>
      <c r="P399">
        <v>10574.012226000001</v>
      </c>
      <c r="R399">
        <f t="shared" si="12"/>
        <v>77</v>
      </c>
      <c r="S399" s="4">
        <f t="shared" si="13"/>
        <v>0.6249350649350649</v>
      </c>
    </row>
    <row r="400" spans="1:19" x14ac:dyDescent="0.3">
      <c r="A400" t="s">
        <v>1252</v>
      </c>
      <c r="B400" t="s">
        <v>803</v>
      </c>
      <c r="C400" t="s">
        <v>804</v>
      </c>
      <c r="F400">
        <v>10.897265000000001</v>
      </c>
      <c r="G400" t="s">
        <v>805</v>
      </c>
      <c r="I400" t="b">
        <v>1</v>
      </c>
      <c r="J400">
        <v>20</v>
      </c>
      <c r="K400" s="3">
        <v>24.055788040161101</v>
      </c>
      <c r="L400">
        <v>1275.8568842954398</v>
      </c>
      <c r="M400">
        <v>1</v>
      </c>
      <c r="N400">
        <v>6701.8179750000008</v>
      </c>
      <c r="O400">
        <v>6701.8179750000008</v>
      </c>
      <c r="P400">
        <v>6701.8179750000008</v>
      </c>
      <c r="R400">
        <f t="shared" si="12"/>
        <v>1</v>
      </c>
      <c r="S400" s="4">
        <f t="shared" si="13"/>
        <v>1</v>
      </c>
    </row>
    <row r="401" spans="1:19" x14ac:dyDescent="0.3">
      <c r="A401" t="s">
        <v>1253</v>
      </c>
      <c r="B401" t="s">
        <v>803</v>
      </c>
      <c r="C401" t="s">
        <v>807</v>
      </c>
      <c r="E401" t="s">
        <v>885</v>
      </c>
      <c r="F401">
        <v>2.3236430000000001</v>
      </c>
      <c r="G401" t="s">
        <v>805</v>
      </c>
      <c r="I401" t="b">
        <v>1</v>
      </c>
      <c r="J401">
        <v>125</v>
      </c>
      <c r="K401" s="3">
        <v>2352.22825725557</v>
      </c>
      <c r="L401">
        <v>681.60346402001198</v>
      </c>
      <c r="M401">
        <v>0.62</v>
      </c>
      <c r="N401">
        <v>2906.8773930000002</v>
      </c>
      <c r="O401">
        <v>2906.8773930000002</v>
      </c>
      <c r="P401">
        <v>2906.8773930000002</v>
      </c>
      <c r="R401">
        <f t="shared" si="12"/>
        <v>77</v>
      </c>
      <c r="S401" s="4">
        <f t="shared" si="13"/>
        <v>0.6249350649350649</v>
      </c>
    </row>
    <row r="402" spans="1:19" x14ac:dyDescent="0.3">
      <c r="A402" t="s">
        <v>1254</v>
      </c>
      <c r="B402" t="s">
        <v>803</v>
      </c>
      <c r="C402" t="s">
        <v>804</v>
      </c>
      <c r="F402">
        <v>41.116753000000003</v>
      </c>
      <c r="G402" t="s">
        <v>805</v>
      </c>
      <c r="I402" t="b">
        <v>1</v>
      </c>
      <c r="J402">
        <v>32</v>
      </c>
      <c r="K402" s="3">
        <v>68.976959228515597</v>
      </c>
      <c r="L402">
        <v>6354.7111600243024</v>
      </c>
      <c r="M402">
        <v>1</v>
      </c>
      <c r="N402">
        <v>27507.107757000002</v>
      </c>
      <c r="O402">
        <v>27507.107757000002</v>
      </c>
      <c r="P402">
        <v>27507.107757000002</v>
      </c>
      <c r="R402">
        <f t="shared" si="12"/>
        <v>1</v>
      </c>
      <c r="S402" s="4">
        <f t="shared" si="13"/>
        <v>1</v>
      </c>
    </row>
    <row r="403" spans="1:19" x14ac:dyDescent="0.3">
      <c r="A403" t="s">
        <v>1255</v>
      </c>
      <c r="B403" t="s">
        <v>803</v>
      </c>
      <c r="C403" t="s">
        <v>804</v>
      </c>
      <c r="F403">
        <v>2.8807551999999998</v>
      </c>
      <c r="G403" t="s">
        <v>805</v>
      </c>
      <c r="I403" t="b">
        <v>1</v>
      </c>
      <c r="J403">
        <v>25</v>
      </c>
      <c r="K403" s="3">
        <v>29.024499893188501</v>
      </c>
      <c r="L403">
        <v>352.23216750655035</v>
      </c>
      <c r="M403">
        <v>1</v>
      </c>
      <c r="N403">
        <v>1832.1603071999998</v>
      </c>
      <c r="O403">
        <v>1832.1603071999998</v>
      </c>
      <c r="P403">
        <v>1832.1603071999998</v>
      </c>
      <c r="R403">
        <f t="shared" si="12"/>
        <v>1</v>
      </c>
      <c r="S403" s="4">
        <f t="shared" si="13"/>
        <v>1</v>
      </c>
    </row>
    <row r="404" spans="1:19" x14ac:dyDescent="0.3">
      <c r="A404" t="s">
        <v>1256</v>
      </c>
      <c r="B404" t="s">
        <v>803</v>
      </c>
      <c r="C404" t="s">
        <v>824</v>
      </c>
      <c r="F404">
        <v>9.2795550000000002</v>
      </c>
      <c r="G404" t="s">
        <v>805</v>
      </c>
      <c r="I404" t="b">
        <v>1</v>
      </c>
      <c r="J404">
        <v>40</v>
      </c>
      <c r="K404" s="3">
        <v>110.83518127439299</v>
      </c>
      <c r="L404">
        <v>1603.7360165190662</v>
      </c>
      <c r="M404">
        <v>0.81</v>
      </c>
      <c r="N404">
        <v>6579.204495</v>
      </c>
      <c r="O404">
        <v>6579.204495</v>
      </c>
      <c r="P404">
        <v>6579.204495</v>
      </c>
      <c r="R404">
        <f t="shared" ref="R404:R467" si="14">IF(M404=0.62,77,(1-0.62)/(M404-0.62))</f>
        <v>1.9999999999999993</v>
      </c>
      <c r="S404" s="4">
        <f t="shared" si="13"/>
        <v>0.81</v>
      </c>
    </row>
    <row r="405" spans="1:19" x14ac:dyDescent="0.3">
      <c r="A405" t="s">
        <v>1257</v>
      </c>
      <c r="B405" t="s">
        <v>803</v>
      </c>
      <c r="C405" t="s">
        <v>807</v>
      </c>
      <c r="E405" t="s">
        <v>808</v>
      </c>
      <c r="F405">
        <v>9.2518259999999994</v>
      </c>
      <c r="G405" t="s">
        <v>805</v>
      </c>
      <c r="I405" t="b">
        <v>1</v>
      </c>
      <c r="J405">
        <v>65</v>
      </c>
      <c r="K405" s="3">
        <v>263.35218362807097</v>
      </c>
      <c r="L405">
        <v>1922.1963830194775</v>
      </c>
      <c r="M405">
        <v>0.65</v>
      </c>
      <c r="N405">
        <v>7854.8002739999993</v>
      </c>
      <c r="O405">
        <v>7854.8002739999993</v>
      </c>
      <c r="P405">
        <v>7854.8002739999993</v>
      </c>
      <c r="R405">
        <f t="shared" si="14"/>
        <v>12.666666666666655</v>
      </c>
      <c r="S405" s="4">
        <f t="shared" si="13"/>
        <v>0.65</v>
      </c>
    </row>
    <row r="406" spans="1:19" x14ac:dyDescent="0.3">
      <c r="A406" t="s">
        <v>1258</v>
      </c>
      <c r="B406" t="s">
        <v>803</v>
      </c>
      <c r="C406" t="s">
        <v>804</v>
      </c>
      <c r="F406">
        <v>6.3104659999999999</v>
      </c>
      <c r="G406" t="s">
        <v>805</v>
      </c>
      <c r="I406" t="b">
        <v>1</v>
      </c>
      <c r="J406">
        <v>25</v>
      </c>
      <c r="K406" s="3">
        <v>29.645290374755898</v>
      </c>
      <c r="L406">
        <v>776.00575017764595</v>
      </c>
      <c r="M406">
        <v>1</v>
      </c>
      <c r="N406">
        <v>4013.4563760000001</v>
      </c>
      <c r="O406">
        <v>4013.4563760000001</v>
      </c>
      <c r="P406">
        <v>4013.4563760000001</v>
      </c>
      <c r="R406">
        <f t="shared" si="14"/>
        <v>1</v>
      </c>
      <c r="S406" s="4">
        <f t="shared" si="13"/>
        <v>1</v>
      </c>
    </row>
    <row r="407" spans="1:19" x14ac:dyDescent="0.3">
      <c r="A407" t="s">
        <v>1259</v>
      </c>
      <c r="B407" t="s">
        <v>803</v>
      </c>
      <c r="C407" t="s">
        <v>807</v>
      </c>
      <c r="E407" t="s">
        <v>942</v>
      </c>
      <c r="F407">
        <v>11.022555000000001</v>
      </c>
      <c r="G407" t="s">
        <v>805</v>
      </c>
      <c r="I407" t="b">
        <v>1</v>
      </c>
      <c r="J407">
        <v>65</v>
      </c>
      <c r="K407" s="3">
        <v>421.42056274414102</v>
      </c>
      <c r="L407">
        <v>2474.1369836907802</v>
      </c>
      <c r="M407">
        <v>0.64</v>
      </c>
      <c r="N407">
        <v>9358.149195</v>
      </c>
      <c r="O407">
        <v>9358.149195</v>
      </c>
      <c r="P407">
        <v>9358.149195</v>
      </c>
      <c r="R407">
        <f t="shared" si="14"/>
        <v>18.999999999999982</v>
      </c>
      <c r="S407" s="4">
        <f t="shared" si="13"/>
        <v>0.64</v>
      </c>
    </row>
    <row r="408" spans="1:19" x14ac:dyDescent="0.3">
      <c r="A408" t="s">
        <v>1260</v>
      </c>
      <c r="B408" t="s">
        <v>803</v>
      </c>
      <c r="C408" t="s">
        <v>807</v>
      </c>
      <c r="E408" t="s">
        <v>885</v>
      </c>
      <c r="F408">
        <v>5.3406563</v>
      </c>
      <c r="G408" t="s">
        <v>805</v>
      </c>
      <c r="I408" t="b">
        <v>1</v>
      </c>
      <c r="J408">
        <v>125</v>
      </c>
      <c r="K408" s="3">
        <v>2412.1322817230198</v>
      </c>
      <c r="L408">
        <v>1573.0141087716584</v>
      </c>
      <c r="M408">
        <v>0.62</v>
      </c>
      <c r="N408">
        <v>6681.1610313000001</v>
      </c>
      <c r="O408">
        <v>6681.1610313000001</v>
      </c>
      <c r="P408">
        <v>6681.1610313000001</v>
      </c>
      <c r="R408">
        <f t="shared" si="14"/>
        <v>77</v>
      </c>
      <c r="S408" s="4">
        <f t="shared" si="13"/>
        <v>0.6249350649350649</v>
      </c>
    </row>
    <row r="409" spans="1:19" x14ac:dyDescent="0.3">
      <c r="A409" t="s">
        <v>1261</v>
      </c>
      <c r="B409" t="s">
        <v>803</v>
      </c>
      <c r="C409" t="s">
        <v>804</v>
      </c>
      <c r="F409">
        <v>13.765136999999999</v>
      </c>
      <c r="G409" t="s">
        <v>805</v>
      </c>
      <c r="I409" t="b">
        <v>1</v>
      </c>
      <c r="J409">
        <v>25</v>
      </c>
      <c r="K409" s="3">
        <v>38.5470581054688</v>
      </c>
      <c r="L409">
        <v>1830.9740804107853</v>
      </c>
      <c r="M409">
        <v>1</v>
      </c>
      <c r="N409">
        <v>8754.6271319999996</v>
      </c>
      <c r="O409">
        <v>8754.6271319999996</v>
      </c>
      <c r="P409">
        <v>8754.6271319999996</v>
      </c>
      <c r="R409">
        <f t="shared" si="14"/>
        <v>1</v>
      </c>
      <c r="S409" s="4">
        <f t="shared" si="13"/>
        <v>1</v>
      </c>
    </row>
    <row r="410" spans="1:19" x14ac:dyDescent="0.3">
      <c r="A410" t="s">
        <v>1262</v>
      </c>
      <c r="B410" t="s">
        <v>803</v>
      </c>
      <c r="C410" t="s">
        <v>804</v>
      </c>
      <c r="F410">
        <v>8.4658189999999998</v>
      </c>
      <c r="G410" t="s">
        <v>805</v>
      </c>
      <c r="I410" t="b">
        <v>1</v>
      </c>
      <c r="J410">
        <v>25</v>
      </c>
      <c r="K410" s="3">
        <v>27.525733947753899</v>
      </c>
      <c r="L410">
        <v>1020.8057299034418</v>
      </c>
      <c r="M410">
        <v>1</v>
      </c>
      <c r="N410">
        <v>5384.2608840000003</v>
      </c>
      <c r="O410">
        <v>5384.2608840000003</v>
      </c>
      <c r="P410">
        <v>5384.2608840000003</v>
      </c>
      <c r="R410">
        <f t="shared" si="14"/>
        <v>1</v>
      </c>
      <c r="S410" s="4">
        <f t="shared" si="13"/>
        <v>1</v>
      </c>
    </row>
    <row r="411" spans="1:19" x14ac:dyDescent="0.3">
      <c r="A411" t="s">
        <v>1263</v>
      </c>
      <c r="B411" t="s">
        <v>803</v>
      </c>
      <c r="C411" t="s">
        <v>804</v>
      </c>
      <c r="F411">
        <v>3.4514344000000001</v>
      </c>
      <c r="G411" t="s">
        <v>805</v>
      </c>
      <c r="I411" t="b">
        <v>1</v>
      </c>
      <c r="J411">
        <v>25</v>
      </c>
      <c r="K411" s="3">
        <v>30.581449508666999</v>
      </c>
      <c r="L411">
        <v>428.07284790847547</v>
      </c>
      <c r="M411">
        <v>1</v>
      </c>
      <c r="N411">
        <v>2195.1122783999999</v>
      </c>
      <c r="O411">
        <v>2195.1122783999999</v>
      </c>
      <c r="P411">
        <v>2195.1122783999999</v>
      </c>
      <c r="R411">
        <f t="shared" si="14"/>
        <v>1</v>
      </c>
      <c r="S411" s="4">
        <f t="shared" si="13"/>
        <v>1</v>
      </c>
    </row>
    <row r="412" spans="1:19" x14ac:dyDescent="0.3">
      <c r="A412" t="s">
        <v>1264</v>
      </c>
      <c r="B412" t="s">
        <v>803</v>
      </c>
      <c r="C412" t="s">
        <v>807</v>
      </c>
      <c r="E412" t="s">
        <v>808</v>
      </c>
      <c r="F412">
        <v>4.1611190000000002</v>
      </c>
      <c r="G412" t="s">
        <v>805</v>
      </c>
      <c r="I412" t="b">
        <v>1</v>
      </c>
      <c r="J412">
        <v>50</v>
      </c>
      <c r="K412" s="3">
        <v>148.981691131601</v>
      </c>
      <c r="L412">
        <v>772.70210957351981</v>
      </c>
      <c r="M412">
        <v>0.67</v>
      </c>
      <c r="N412">
        <v>3174.9337970000001</v>
      </c>
      <c r="O412">
        <v>3174.9337970000001</v>
      </c>
      <c r="P412">
        <v>3174.9337970000001</v>
      </c>
      <c r="R412">
        <f t="shared" si="14"/>
        <v>7.5999999999999934</v>
      </c>
      <c r="S412" s="4">
        <f t="shared" si="13"/>
        <v>0.67</v>
      </c>
    </row>
    <row r="413" spans="1:19" x14ac:dyDescent="0.3">
      <c r="A413" t="s">
        <v>1265</v>
      </c>
      <c r="B413" t="s">
        <v>803</v>
      </c>
      <c r="C413" t="s">
        <v>804</v>
      </c>
      <c r="F413">
        <v>7.2659297</v>
      </c>
      <c r="G413" t="s">
        <v>805</v>
      </c>
      <c r="I413" t="b">
        <v>1</v>
      </c>
      <c r="J413">
        <v>25</v>
      </c>
      <c r="K413" s="3">
        <v>29.622840881347699</v>
      </c>
      <c r="L413">
        <v>893.31624578003368</v>
      </c>
      <c r="M413">
        <v>1</v>
      </c>
      <c r="N413">
        <v>4621.1312891999996</v>
      </c>
      <c r="O413">
        <v>4621.1312891999996</v>
      </c>
      <c r="P413">
        <v>4621.1312891999996</v>
      </c>
      <c r="R413">
        <f t="shared" si="14"/>
        <v>1</v>
      </c>
      <c r="S413" s="4">
        <f t="shared" si="13"/>
        <v>1</v>
      </c>
    </row>
    <row r="414" spans="1:19" x14ac:dyDescent="0.3">
      <c r="A414" t="s">
        <v>1266</v>
      </c>
      <c r="B414" t="s">
        <v>803</v>
      </c>
      <c r="C414" t="s">
        <v>804</v>
      </c>
      <c r="F414">
        <v>6.8039630000000004</v>
      </c>
      <c r="G414" t="s">
        <v>805</v>
      </c>
      <c r="I414" t="b">
        <v>1</v>
      </c>
      <c r="J414">
        <v>25</v>
      </c>
      <c r="K414" s="3">
        <v>28.529880523681602</v>
      </c>
      <c r="L414">
        <v>828.12858642508684</v>
      </c>
      <c r="M414">
        <v>1</v>
      </c>
      <c r="N414">
        <v>4327.3204679999999</v>
      </c>
      <c r="O414">
        <v>4327.3204679999999</v>
      </c>
      <c r="P414">
        <v>4327.3204679999999</v>
      </c>
      <c r="R414">
        <f t="shared" si="14"/>
        <v>1</v>
      </c>
      <c r="S414" s="4">
        <f t="shared" si="13"/>
        <v>1</v>
      </c>
    </row>
    <row r="415" spans="1:19" x14ac:dyDescent="0.3">
      <c r="A415" t="s">
        <v>1267</v>
      </c>
      <c r="B415" t="s">
        <v>803</v>
      </c>
      <c r="C415" t="s">
        <v>807</v>
      </c>
      <c r="E415" t="s">
        <v>1083</v>
      </c>
      <c r="F415">
        <v>5.7539340000000001</v>
      </c>
      <c r="G415" t="s">
        <v>805</v>
      </c>
      <c r="I415" t="b">
        <v>1</v>
      </c>
      <c r="J415">
        <v>40</v>
      </c>
      <c r="K415" s="3">
        <v>116.944594268803</v>
      </c>
      <c r="L415">
        <v>1006.4173133857852</v>
      </c>
      <c r="M415">
        <v>0.68</v>
      </c>
      <c r="N415">
        <v>4079.5392059999999</v>
      </c>
      <c r="O415">
        <v>4079.5392059999999</v>
      </c>
      <c r="P415">
        <v>4079.5392059999999</v>
      </c>
      <c r="R415">
        <f t="shared" si="14"/>
        <v>6.3333333333333277</v>
      </c>
      <c r="S415" s="4">
        <f t="shared" si="13"/>
        <v>0.68</v>
      </c>
    </row>
    <row r="416" spans="1:19" x14ac:dyDescent="0.3">
      <c r="A416" t="s">
        <v>1268</v>
      </c>
      <c r="B416" t="s">
        <v>803</v>
      </c>
      <c r="C416" t="s">
        <v>819</v>
      </c>
      <c r="E416" t="s">
        <v>820</v>
      </c>
      <c r="F416">
        <v>11.61050198363546</v>
      </c>
      <c r="G416" t="s">
        <v>805</v>
      </c>
      <c r="I416" t="b">
        <v>1</v>
      </c>
      <c r="J416">
        <v>250</v>
      </c>
      <c r="K416" s="3">
        <v>12612.393233070399</v>
      </c>
      <c r="L416">
        <v>4185.9660678389737</v>
      </c>
      <c r="M416">
        <v>0.62</v>
      </c>
      <c r="N416">
        <v>26413.892012770673</v>
      </c>
      <c r="O416">
        <v>26413.892012770673</v>
      </c>
      <c r="P416">
        <v>26413.892012770673</v>
      </c>
      <c r="R416">
        <f t="shared" si="14"/>
        <v>77</v>
      </c>
      <c r="S416" s="4">
        <f t="shared" si="13"/>
        <v>0.6249350649350649</v>
      </c>
    </row>
    <row r="417" spans="1:19" x14ac:dyDescent="0.3">
      <c r="A417" t="s">
        <v>1269</v>
      </c>
      <c r="B417" t="s">
        <v>803</v>
      </c>
      <c r="C417" t="s">
        <v>824</v>
      </c>
      <c r="F417">
        <v>23.434408000000001</v>
      </c>
      <c r="G417" t="s">
        <v>805</v>
      </c>
      <c r="R417">
        <f t="shared" si="14"/>
        <v>-0.61290322580645162</v>
      </c>
      <c r="S417" s="4">
        <f t="shared" si="13"/>
        <v>0</v>
      </c>
    </row>
    <row r="418" spans="1:19" x14ac:dyDescent="0.3">
      <c r="A418" t="s">
        <v>1270</v>
      </c>
      <c r="B418" t="s">
        <v>803</v>
      </c>
      <c r="C418" t="s">
        <v>804</v>
      </c>
      <c r="F418">
        <v>9.3768329999999995</v>
      </c>
      <c r="G418" t="s">
        <v>805</v>
      </c>
      <c r="I418" t="b">
        <v>1</v>
      </c>
      <c r="J418">
        <v>25</v>
      </c>
      <c r="K418" s="3">
        <v>28.626907348632798</v>
      </c>
      <c r="L418">
        <v>1142.3060504786979</v>
      </c>
      <c r="M418">
        <v>1</v>
      </c>
      <c r="N418">
        <v>5963.6657879999993</v>
      </c>
      <c r="O418">
        <v>5963.6657879999993</v>
      </c>
      <c r="P418">
        <v>5963.6657879999993</v>
      </c>
      <c r="R418">
        <f t="shared" si="14"/>
        <v>1</v>
      </c>
      <c r="S418" s="4">
        <f t="shared" si="13"/>
        <v>1</v>
      </c>
    </row>
    <row r="419" spans="1:19" x14ac:dyDescent="0.3">
      <c r="A419" t="s">
        <v>1271</v>
      </c>
      <c r="B419" t="s">
        <v>803</v>
      </c>
      <c r="C419" t="s">
        <v>804</v>
      </c>
      <c r="F419">
        <v>6.5423403000000002</v>
      </c>
      <c r="G419" t="s">
        <v>805</v>
      </c>
      <c r="I419" t="b">
        <v>1</v>
      </c>
      <c r="J419">
        <v>25</v>
      </c>
      <c r="K419" s="3">
        <v>31.469751358032202</v>
      </c>
      <c r="L419">
        <v>817.98758575482111</v>
      </c>
      <c r="M419">
        <v>1</v>
      </c>
      <c r="N419">
        <v>4160.9284308000006</v>
      </c>
      <c r="O419">
        <v>4160.9284308000006</v>
      </c>
      <c r="P419">
        <v>4160.9284308000006</v>
      </c>
      <c r="R419">
        <f t="shared" si="14"/>
        <v>1</v>
      </c>
      <c r="S419" s="4">
        <f t="shared" si="13"/>
        <v>1</v>
      </c>
    </row>
    <row r="420" spans="1:19" x14ac:dyDescent="0.3">
      <c r="A420" t="s">
        <v>1272</v>
      </c>
      <c r="B420" t="s">
        <v>803</v>
      </c>
      <c r="C420" t="s">
        <v>859</v>
      </c>
      <c r="F420">
        <v>31.549893999999998</v>
      </c>
      <c r="G420" t="s">
        <v>805</v>
      </c>
      <c r="R420">
        <f t="shared" si="14"/>
        <v>-0.61290322580645162</v>
      </c>
      <c r="S420" s="4">
        <f t="shared" si="13"/>
        <v>0</v>
      </c>
    </row>
    <row r="421" spans="1:19" x14ac:dyDescent="0.3">
      <c r="A421" t="s">
        <v>1273</v>
      </c>
      <c r="B421" t="s">
        <v>803</v>
      </c>
      <c r="C421" t="s">
        <v>847</v>
      </c>
      <c r="E421" t="s">
        <v>1274</v>
      </c>
      <c r="F421">
        <v>34.596209999999999</v>
      </c>
      <c r="G421" t="s">
        <v>805</v>
      </c>
      <c r="I421" t="b">
        <v>1</v>
      </c>
      <c r="J421">
        <v>100</v>
      </c>
      <c r="K421" s="3">
        <v>969.25200206757302</v>
      </c>
      <c r="L421">
        <v>8925.8639644613049</v>
      </c>
      <c r="M421">
        <v>0.67</v>
      </c>
      <c r="N421">
        <v>37156.329539999999</v>
      </c>
      <c r="O421">
        <v>37156.329539999999</v>
      </c>
      <c r="P421">
        <v>37156.329539999999</v>
      </c>
      <c r="R421">
        <f t="shared" si="14"/>
        <v>7.5999999999999934</v>
      </c>
      <c r="S421" s="4">
        <f t="shared" si="13"/>
        <v>0.67</v>
      </c>
    </row>
    <row r="422" spans="1:19" x14ac:dyDescent="0.3">
      <c r="A422" t="s">
        <v>1275</v>
      </c>
      <c r="B422" t="s">
        <v>803</v>
      </c>
      <c r="C422" t="s">
        <v>804</v>
      </c>
      <c r="F422">
        <v>6.1118499999999996</v>
      </c>
      <c r="G422" t="s">
        <v>805</v>
      </c>
      <c r="I422" t="b">
        <v>1</v>
      </c>
      <c r="J422">
        <v>25</v>
      </c>
      <c r="K422" s="3">
        <v>29.729555130004901</v>
      </c>
      <c r="L422">
        <v>752.16279973085204</v>
      </c>
      <c r="M422">
        <v>1</v>
      </c>
      <c r="N422">
        <v>3887.1365999999998</v>
      </c>
      <c r="O422">
        <v>3887.1365999999998</v>
      </c>
      <c r="P422">
        <v>3887.1365999999998</v>
      </c>
      <c r="R422">
        <f t="shared" si="14"/>
        <v>1</v>
      </c>
      <c r="S422" s="4">
        <f t="shared" si="13"/>
        <v>1</v>
      </c>
    </row>
    <row r="423" spans="1:19" x14ac:dyDescent="0.3">
      <c r="A423" t="s">
        <v>1276</v>
      </c>
      <c r="B423" t="s">
        <v>803</v>
      </c>
      <c r="C423" t="s">
        <v>804</v>
      </c>
      <c r="F423">
        <v>8.2932349999999992</v>
      </c>
      <c r="G423" t="s">
        <v>805</v>
      </c>
      <c r="I423" t="b">
        <v>1</v>
      </c>
      <c r="J423">
        <v>20</v>
      </c>
      <c r="K423" s="3">
        <v>24.172060012817401</v>
      </c>
      <c r="L423">
        <v>970.97583364540469</v>
      </c>
      <c r="M423">
        <v>1</v>
      </c>
      <c r="N423">
        <v>5100.3395249999994</v>
      </c>
      <c r="O423">
        <v>5100.3395249999994</v>
      </c>
      <c r="P423">
        <v>5100.3395249999994</v>
      </c>
      <c r="R423">
        <f t="shared" si="14"/>
        <v>1</v>
      </c>
      <c r="S423" s="4">
        <f t="shared" si="13"/>
        <v>1</v>
      </c>
    </row>
    <row r="424" spans="1:19" x14ac:dyDescent="0.3">
      <c r="A424" t="s">
        <v>1277</v>
      </c>
      <c r="B424" t="s">
        <v>803</v>
      </c>
      <c r="C424" t="s">
        <v>807</v>
      </c>
      <c r="E424" t="s">
        <v>844</v>
      </c>
      <c r="F424">
        <v>194.18809999999999</v>
      </c>
      <c r="G424" t="s">
        <v>805</v>
      </c>
      <c r="R424">
        <f t="shared" si="14"/>
        <v>-0.61290322580645162</v>
      </c>
      <c r="S424" s="4">
        <f t="shared" si="13"/>
        <v>0</v>
      </c>
    </row>
    <row r="425" spans="1:19" x14ac:dyDescent="0.3">
      <c r="A425" t="s">
        <v>1278</v>
      </c>
      <c r="B425" t="s">
        <v>803</v>
      </c>
      <c r="C425" t="s">
        <v>807</v>
      </c>
      <c r="E425" t="s">
        <v>822</v>
      </c>
      <c r="F425">
        <v>13.975619</v>
      </c>
      <c r="G425" t="s">
        <v>805</v>
      </c>
      <c r="I425" t="b">
        <v>1</v>
      </c>
      <c r="J425">
        <v>50</v>
      </c>
      <c r="K425" s="3">
        <v>192.48567077633899</v>
      </c>
      <c r="L425">
        <v>2713.5830570753765</v>
      </c>
      <c r="M425">
        <v>0.72</v>
      </c>
      <c r="N425">
        <v>10663.397297</v>
      </c>
      <c r="O425">
        <v>10663.397297</v>
      </c>
      <c r="P425">
        <v>10663.397297</v>
      </c>
      <c r="R425">
        <f t="shared" si="14"/>
        <v>3.8000000000000007</v>
      </c>
      <c r="S425" s="4">
        <f t="shared" si="13"/>
        <v>0.72</v>
      </c>
    </row>
    <row r="426" spans="1:19" x14ac:dyDescent="0.3">
      <c r="A426" t="s">
        <v>1279</v>
      </c>
      <c r="B426" t="s">
        <v>803</v>
      </c>
      <c r="C426" t="s">
        <v>807</v>
      </c>
      <c r="E426" t="s">
        <v>1083</v>
      </c>
      <c r="F426">
        <v>14.411549000000001</v>
      </c>
      <c r="G426" t="s">
        <v>805</v>
      </c>
      <c r="I426" t="b">
        <v>1</v>
      </c>
      <c r="J426">
        <v>50</v>
      </c>
      <c r="K426" s="3">
        <v>250.84529821394199</v>
      </c>
      <c r="L426">
        <v>2961.9694178436685</v>
      </c>
      <c r="M426">
        <v>0.67</v>
      </c>
      <c r="N426">
        <v>10996.011887000001</v>
      </c>
      <c r="O426">
        <v>10996.011887000001</v>
      </c>
      <c r="P426">
        <v>10996.011887000001</v>
      </c>
      <c r="R426">
        <f t="shared" si="14"/>
        <v>7.5999999999999934</v>
      </c>
      <c r="S426" s="4">
        <f t="shared" si="13"/>
        <v>0.67</v>
      </c>
    </row>
    <row r="427" spans="1:19" x14ac:dyDescent="0.3">
      <c r="A427" t="s">
        <v>1280</v>
      </c>
      <c r="B427" t="s">
        <v>803</v>
      </c>
      <c r="C427" t="s">
        <v>804</v>
      </c>
      <c r="F427">
        <v>3.5165663</v>
      </c>
      <c r="G427" t="s">
        <v>805</v>
      </c>
      <c r="I427" t="b">
        <v>1</v>
      </c>
      <c r="J427">
        <v>32</v>
      </c>
      <c r="K427" s="3">
        <v>61.705833435058601</v>
      </c>
      <c r="L427">
        <v>527.71738157800814</v>
      </c>
      <c r="M427">
        <v>1</v>
      </c>
      <c r="N427">
        <v>2352.5828547000001</v>
      </c>
      <c r="O427">
        <v>2352.5828547000001</v>
      </c>
      <c r="P427">
        <v>2352.5828547000001</v>
      </c>
      <c r="R427">
        <f t="shared" si="14"/>
        <v>1</v>
      </c>
      <c r="S427" s="4">
        <f t="shared" si="13"/>
        <v>1</v>
      </c>
    </row>
    <row r="428" spans="1:19" x14ac:dyDescent="0.3">
      <c r="A428" t="s">
        <v>1281</v>
      </c>
      <c r="B428" t="s">
        <v>803</v>
      </c>
      <c r="C428" t="s">
        <v>804</v>
      </c>
      <c r="F428">
        <v>22.377687000000002</v>
      </c>
      <c r="G428" t="s">
        <v>805</v>
      </c>
      <c r="I428" t="b">
        <v>1</v>
      </c>
      <c r="J428">
        <v>25</v>
      </c>
      <c r="K428" s="3">
        <v>38.276859283447301</v>
      </c>
      <c r="L428">
        <v>2969.7528259253004</v>
      </c>
      <c r="M428">
        <v>1</v>
      </c>
      <c r="N428">
        <v>14232.208932000001</v>
      </c>
      <c r="O428">
        <v>14232.208932000001</v>
      </c>
      <c r="P428">
        <v>14232.208932000001</v>
      </c>
      <c r="R428">
        <f t="shared" si="14"/>
        <v>1</v>
      </c>
      <c r="S428" s="4">
        <f t="shared" si="13"/>
        <v>1</v>
      </c>
    </row>
    <row r="429" spans="1:19" x14ac:dyDescent="0.3">
      <c r="A429" t="s">
        <v>1282</v>
      </c>
      <c r="B429" t="s">
        <v>803</v>
      </c>
      <c r="C429" t="s">
        <v>859</v>
      </c>
      <c r="F429">
        <v>10.073224</v>
      </c>
      <c r="G429" t="s">
        <v>805</v>
      </c>
      <c r="I429" t="b">
        <v>1</v>
      </c>
      <c r="J429">
        <v>50</v>
      </c>
      <c r="K429" s="3">
        <v>241.49406280517599</v>
      </c>
      <c r="L429">
        <v>2051.9852443154277</v>
      </c>
      <c r="M429">
        <v>0.65</v>
      </c>
      <c r="N429">
        <v>7685.8699120000001</v>
      </c>
      <c r="O429">
        <v>7685.8699120000001</v>
      </c>
      <c r="P429">
        <v>7685.8699120000001</v>
      </c>
      <c r="R429">
        <f t="shared" si="14"/>
        <v>12.666666666666655</v>
      </c>
      <c r="S429" s="4">
        <f t="shared" si="13"/>
        <v>0.65</v>
      </c>
    </row>
    <row r="430" spans="1:19" x14ac:dyDescent="0.3">
      <c r="A430" t="s">
        <v>1283</v>
      </c>
      <c r="B430" t="s">
        <v>803</v>
      </c>
      <c r="C430" t="s">
        <v>804</v>
      </c>
      <c r="F430">
        <v>3.0416037999999999</v>
      </c>
      <c r="G430" t="s">
        <v>805</v>
      </c>
      <c r="I430" t="b">
        <v>1</v>
      </c>
      <c r="J430">
        <v>32</v>
      </c>
      <c r="K430" s="3">
        <v>73.296356201171903</v>
      </c>
      <c r="L430">
        <v>478.19543838916752</v>
      </c>
      <c r="M430">
        <v>1</v>
      </c>
      <c r="N430">
        <v>2034.8329421999999</v>
      </c>
      <c r="O430">
        <v>2034.8329421999999</v>
      </c>
      <c r="P430">
        <v>2034.8329421999999</v>
      </c>
      <c r="R430">
        <f t="shared" si="14"/>
        <v>1</v>
      </c>
      <c r="S430" s="4">
        <f t="shared" si="13"/>
        <v>1</v>
      </c>
    </row>
    <row r="431" spans="1:19" x14ac:dyDescent="0.3">
      <c r="A431" t="s">
        <v>1284</v>
      </c>
      <c r="B431" t="s">
        <v>803</v>
      </c>
      <c r="C431" t="s">
        <v>837</v>
      </c>
      <c r="E431" t="s">
        <v>815</v>
      </c>
      <c r="F431">
        <v>12.712564</v>
      </c>
      <c r="G431" t="s">
        <v>805</v>
      </c>
      <c r="I431" t="b">
        <v>1</v>
      </c>
      <c r="J431">
        <v>25</v>
      </c>
      <c r="K431" s="3">
        <v>28.656709671020501</v>
      </c>
      <c r="L431">
        <v>1549.0994880466628</v>
      </c>
      <c r="M431">
        <v>1</v>
      </c>
      <c r="N431">
        <v>8085.1907040000006</v>
      </c>
      <c r="O431">
        <v>8085.1907040000006</v>
      </c>
      <c r="P431">
        <v>8085.1907040000006</v>
      </c>
      <c r="R431">
        <f t="shared" si="14"/>
        <v>1</v>
      </c>
      <c r="S431" s="4">
        <f t="shared" si="13"/>
        <v>1</v>
      </c>
    </row>
    <row r="432" spans="1:19" x14ac:dyDescent="0.3">
      <c r="A432" t="s">
        <v>1285</v>
      </c>
      <c r="B432" t="s">
        <v>803</v>
      </c>
      <c r="C432" t="s">
        <v>859</v>
      </c>
      <c r="E432" t="s">
        <v>863</v>
      </c>
      <c r="F432">
        <v>6.9341650000000001</v>
      </c>
      <c r="G432" t="s">
        <v>805</v>
      </c>
      <c r="I432" t="b">
        <v>1</v>
      </c>
      <c r="J432">
        <v>32</v>
      </c>
      <c r="K432" s="3">
        <v>60.482108345022397</v>
      </c>
      <c r="L432">
        <v>1035.3469806507042</v>
      </c>
      <c r="M432">
        <v>0.81</v>
      </c>
      <c r="N432">
        <v>4638.9563850000004</v>
      </c>
      <c r="O432">
        <v>4638.9563850000004</v>
      </c>
      <c r="P432">
        <v>4638.9563850000004</v>
      </c>
      <c r="R432">
        <f t="shared" si="14"/>
        <v>1.9999999999999993</v>
      </c>
      <c r="S432" s="4">
        <f t="shared" si="13"/>
        <v>0.81</v>
      </c>
    </row>
    <row r="433" spans="1:19" x14ac:dyDescent="0.3">
      <c r="A433" t="s">
        <v>1286</v>
      </c>
      <c r="B433" t="s">
        <v>803</v>
      </c>
      <c r="C433" t="s">
        <v>807</v>
      </c>
      <c r="E433" t="s">
        <v>1051</v>
      </c>
      <c r="F433">
        <v>16.647628999999998</v>
      </c>
      <c r="G433" t="s">
        <v>805</v>
      </c>
      <c r="I433" t="b">
        <v>1</v>
      </c>
      <c r="J433">
        <v>40</v>
      </c>
      <c r="K433" s="3">
        <v>138.13352966308599</v>
      </c>
      <c r="L433">
        <v>3032.1973081048318</v>
      </c>
      <c r="M433">
        <v>1</v>
      </c>
      <c r="N433">
        <v>11803.168960999999</v>
      </c>
      <c r="O433">
        <v>11803.168960999999</v>
      </c>
      <c r="P433">
        <v>11803.168960999999</v>
      </c>
      <c r="R433">
        <f t="shared" si="14"/>
        <v>1</v>
      </c>
      <c r="S433" s="4">
        <f t="shared" si="13"/>
        <v>1</v>
      </c>
    </row>
    <row r="434" spans="1:19" x14ac:dyDescent="0.3">
      <c r="A434" t="s">
        <v>1287</v>
      </c>
      <c r="B434" t="s">
        <v>803</v>
      </c>
      <c r="C434" t="s">
        <v>804</v>
      </c>
      <c r="F434">
        <v>21.277933820725721</v>
      </c>
      <c r="G434" t="s">
        <v>805</v>
      </c>
      <c r="I434" t="b">
        <v>1</v>
      </c>
      <c r="J434">
        <v>250</v>
      </c>
      <c r="K434" s="3">
        <v>11065.390263175999</v>
      </c>
      <c r="L434">
        <v>7550.1791908449813</v>
      </c>
      <c r="M434">
        <v>0.62</v>
      </c>
      <c r="N434">
        <v>48407.299442151016</v>
      </c>
      <c r="O434">
        <v>48407.299442151016</v>
      </c>
      <c r="P434">
        <v>48407.299442151016</v>
      </c>
      <c r="R434">
        <f t="shared" si="14"/>
        <v>77</v>
      </c>
      <c r="S434" s="4">
        <f t="shared" si="13"/>
        <v>0.6249350649350649</v>
      </c>
    </row>
    <row r="435" spans="1:19" x14ac:dyDescent="0.3">
      <c r="A435" t="s">
        <v>1288</v>
      </c>
      <c r="B435" t="s">
        <v>803</v>
      </c>
      <c r="C435" t="s">
        <v>819</v>
      </c>
      <c r="E435" t="s">
        <v>820</v>
      </c>
      <c r="F435">
        <v>9.8797560000000004</v>
      </c>
      <c r="G435" t="s">
        <v>805</v>
      </c>
      <c r="I435" t="b">
        <v>1</v>
      </c>
      <c r="J435">
        <v>65</v>
      </c>
      <c r="K435" s="3">
        <v>394.23508199694299</v>
      </c>
      <c r="L435">
        <v>2189.2512031456677</v>
      </c>
      <c r="M435">
        <v>0.67</v>
      </c>
      <c r="N435">
        <v>8387.9128440000004</v>
      </c>
      <c r="O435">
        <v>8387.9128440000004</v>
      </c>
      <c r="P435">
        <v>8387.9128440000004</v>
      </c>
      <c r="R435">
        <f t="shared" si="14"/>
        <v>7.5999999999999934</v>
      </c>
      <c r="S435" s="4">
        <f t="shared" si="13"/>
        <v>0.67</v>
      </c>
    </row>
    <row r="436" spans="1:19" x14ac:dyDescent="0.3">
      <c r="A436" t="s">
        <v>1289</v>
      </c>
      <c r="B436" t="s">
        <v>803</v>
      </c>
      <c r="C436" t="s">
        <v>807</v>
      </c>
      <c r="E436" t="s">
        <v>897</v>
      </c>
      <c r="F436">
        <v>19.353757999999999</v>
      </c>
      <c r="G436" t="s">
        <v>805</v>
      </c>
      <c r="I436" t="b">
        <v>1</v>
      </c>
      <c r="J436">
        <v>50</v>
      </c>
      <c r="K436" s="3">
        <v>240.14707403181799</v>
      </c>
      <c r="L436">
        <v>3937.4186572804497</v>
      </c>
      <c r="M436">
        <v>0.65</v>
      </c>
      <c r="N436">
        <v>14766.917353999999</v>
      </c>
      <c r="O436">
        <v>14766.917353999999</v>
      </c>
      <c r="P436">
        <v>14766.917353999999</v>
      </c>
      <c r="R436">
        <f t="shared" si="14"/>
        <v>12.666666666666655</v>
      </c>
      <c r="S436" s="4">
        <f t="shared" si="13"/>
        <v>0.65</v>
      </c>
    </row>
    <row r="437" spans="1:19" x14ac:dyDescent="0.3">
      <c r="A437" t="s">
        <v>1290</v>
      </c>
      <c r="B437" t="s">
        <v>803</v>
      </c>
      <c r="C437" t="s">
        <v>807</v>
      </c>
      <c r="E437" t="s">
        <v>822</v>
      </c>
      <c r="F437">
        <v>1.3578881</v>
      </c>
      <c r="G437" t="s">
        <v>805</v>
      </c>
      <c r="I437" t="b">
        <v>1</v>
      </c>
      <c r="J437">
        <v>80</v>
      </c>
      <c r="K437" s="3">
        <v>549.31389404296897</v>
      </c>
      <c r="L437">
        <v>320.43173347343856</v>
      </c>
      <c r="M437">
        <v>0.64</v>
      </c>
      <c r="N437">
        <v>1279.1305902000001</v>
      </c>
      <c r="O437">
        <v>1279.1305902000001</v>
      </c>
      <c r="P437">
        <v>1279.1305902000001</v>
      </c>
      <c r="R437">
        <f t="shared" si="14"/>
        <v>18.999999999999982</v>
      </c>
      <c r="S437" s="4">
        <f t="shared" si="13"/>
        <v>0.64</v>
      </c>
    </row>
    <row r="438" spans="1:19" x14ac:dyDescent="0.3">
      <c r="A438" t="s">
        <v>1291</v>
      </c>
      <c r="B438" t="s">
        <v>803</v>
      </c>
      <c r="C438" t="s">
        <v>807</v>
      </c>
      <c r="E438" t="s">
        <v>1083</v>
      </c>
      <c r="F438">
        <v>13.518772</v>
      </c>
      <c r="G438" t="s">
        <v>805</v>
      </c>
      <c r="I438" t="b">
        <v>1</v>
      </c>
      <c r="J438">
        <v>40</v>
      </c>
      <c r="K438" s="3">
        <v>99.991864013660205</v>
      </c>
      <c r="L438">
        <v>2286.3558474697193</v>
      </c>
      <c r="M438">
        <v>0.7</v>
      </c>
      <c r="N438">
        <v>9584.8093480000007</v>
      </c>
      <c r="O438">
        <v>9584.8093480000007</v>
      </c>
      <c r="P438">
        <v>9584.8093480000007</v>
      </c>
      <c r="R438">
        <f t="shared" si="14"/>
        <v>4.7500000000000027</v>
      </c>
      <c r="S438" s="4">
        <f t="shared" si="13"/>
        <v>0.7</v>
      </c>
    </row>
    <row r="439" spans="1:19" x14ac:dyDescent="0.3">
      <c r="A439" t="s">
        <v>1292</v>
      </c>
      <c r="B439" t="s">
        <v>803</v>
      </c>
      <c r="C439" t="s">
        <v>804</v>
      </c>
      <c r="F439">
        <v>31.95534</v>
      </c>
      <c r="G439" t="s">
        <v>805</v>
      </c>
      <c r="I439" t="b">
        <v>1</v>
      </c>
      <c r="J439">
        <v>25</v>
      </c>
      <c r="K439" s="3">
        <v>32.338851928710902</v>
      </c>
      <c r="L439">
        <v>4026.7065015017697</v>
      </c>
      <c r="M439">
        <v>1</v>
      </c>
      <c r="N439">
        <v>20323.596239999999</v>
      </c>
      <c r="O439">
        <v>20323.596239999999</v>
      </c>
      <c r="P439">
        <v>20323.596239999999</v>
      </c>
      <c r="R439">
        <f t="shared" si="14"/>
        <v>1</v>
      </c>
      <c r="S439" s="4">
        <f t="shared" si="13"/>
        <v>1</v>
      </c>
    </row>
    <row r="440" spans="1:19" x14ac:dyDescent="0.3">
      <c r="A440" t="s">
        <v>1293</v>
      </c>
      <c r="B440" t="s">
        <v>803</v>
      </c>
      <c r="C440" t="s">
        <v>804</v>
      </c>
      <c r="F440">
        <v>13.613537000000001</v>
      </c>
      <c r="G440" t="s">
        <v>805</v>
      </c>
      <c r="I440" t="b">
        <v>1</v>
      </c>
      <c r="J440">
        <v>25</v>
      </c>
      <c r="K440" s="3">
        <v>40.7034721374512</v>
      </c>
      <c r="L440">
        <v>1843.9325557106349</v>
      </c>
      <c r="M440">
        <v>1</v>
      </c>
      <c r="N440">
        <v>8658.2095320000008</v>
      </c>
      <c r="O440">
        <v>8658.2095320000008</v>
      </c>
      <c r="P440">
        <v>8658.2095320000008</v>
      </c>
      <c r="R440">
        <f t="shared" si="14"/>
        <v>1</v>
      </c>
      <c r="S440" s="4">
        <f t="shared" si="13"/>
        <v>1</v>
      </c>
    </row>
    <row r="441" spans="1:19" x14ac:dyDescent="0.3">
      <c r="A441" t="s">
        <v>1294</v>
      </c>
      <c r="B441" t="s">
        <v>803</v>
      </c>
      <c r="C441" t="s">
        <v>919</v>
      </c>
      <c r="E441" t="s">
        <v>863</v>
      </c>
      <c r="F441">
        <v>1.3841249</v>
      </c>
      <c r="G441" t="s">
        <v>805</v>
      </c>
      <c r="I441" t="b">
        <v>1</v>
      </c>
      <c r="J441">
        <v>32</v>
      </c>
      <c r="K441" s="3">
        <v>60.482108345022397</v>
      </c>
      <c r="L441">
        <v>206.66504706168053</v>
      </c>
      <c r="M441">
        <v>0.81</v>
      </c>
      <c r="N441">
        <v>925.97955809999996</v>
      </c>
      <c r="O441">
        <v>925.97955809999996</v>
      </c>
      <c r="P441">
        <v>925.97955809999996</v>
      </c>
      <c r="R441">
        <f t="shared" si="14"/>
        <v>1.9999999999999993</v>
      </c>
      <c r="S441" s="4">
        <f t="shared" si="13"/>
        <v>0.81</v>
      </c>
    </row>
    <row r="442" spans="1:19" x14ac:dyDescent="0.3">
      <c r="A442" t="s">
        <v>1295</v>
      </c>
      <c r="B442" t="s">
        <v>803</v>
      </c>
      <c r="C442" t="s">
        <v>807</v>
      </c>
      <c r="E442" t="s">
        <v>815</v>
      </c>
      <c r="F442">
        <v>13.555199999999999</v>
      </c>
      <c r="G442" t="s">
        <v>805</v>
      </c>
      <c r="I442" t="b">
        <v>1</v>
      </c>
      <c r="J442">
        <v>200</v>
      </c>
      <c r="K442" s="3">
        <v>4107.5820623016398</v>
      </c>
      <c r="L442">
        <v>4288.1209195094998</v>
      </c>
      <c r="M442">
        <v>0.62</v>
      </c>
      <c r="N442">
        <v>24955.123199999998</v>
      </c>
      <c r="O442">
        <v>24955.123199999998</v>
      </c>
      <c r="P442">
        <v>24955.123199999998</v>
      </c>
      <c r="R442">
        <f t="shared" si="14"/>
        <v>77</v>
      </c>
      <c r="S442" s="4">
        <f t="shared" si="13"/>
        <v>0.6249350649350649</v>
      </c>
    </row>
    <row r="443" spans="1:19" x14ac:dyDescent="0.3">
      <c r="A443" t="s">
        <v>1296</v>
      </c>
      <c r="B443" t="s">
        <v>803</v>
      </c>
      <c r="C443" t="s">
        <v>804</v>
      </c>
      <c r="F443">
        <v>4.8388629999999999</v>
      </c>
      <c r="G443" t="s">
        <v>805</v>
      </c>
      <c r="I443" t="b">
        <v>1</v>
      </c>
      <c r="J443">
        <v>25</v>
      </c>
      <c r="K443" s="3">
        <v>29.3980407714844</v>
      </c>
      <c r="L443">
        <v>593.69098647273097</v>
      </c>
      <c r="M443">
        <v>1</v>
      </c>
      <c r="N443">
        <v>3077.5168680000002</v>
      </c>
      <c r="O443">
        <v>3077.5168680000002</v>
      </c>
      <c r="P443">
        <v>3077.5168680000002</v>
      </c>
      <c r="R443">
        <f t="shared" si="14"/>
        <v>1</v>
      </c>
      <c r="S443" s="4">
        <f t="shared" si="13"/>
        <v>1</v>
      </c>
    </row>
    <row r="444" spans="1:19" x14ac:dyDescent="0.3">
      <c r="A444" t="s">
        <v>1297</v>
      </c>
      <c r="B444" t="s">
        <v>803</v>
      </c>
      <c r="C444" t="s">
        <v>804</v>
      </c>
      <c r="F444">
        <v>5.4742350000000002</v>
      </c>
      <c r="G444" t="s">
        <v>805</v>
      </c>
      <c r="I444" t="b">
        <v>1</v>
      </c>
      <c r="J444">
        <v>50</v>
      </c>
      <c r="K444" s="3">
        <v>149.63725280761699</v>
      </c>
      <c r="L444">
        <v>1017.2408493538454</v>
      </c>
      <c r="M444">
        <v>1</v>
      </c>
      <c r="N444">
        <v>4176.8413049999999</v>
      </c>
      <c r="O444">
        <v>4176.8413049999999</v>
      </c>
      <c r="P444">
        <v>4176.8413049999999</v>
      </c>
      <c r="R444">
        <f t="shared" si="14"/>
        <v>1</v>
      </c>
      <c r="S444" s="4">
        <f t="shared" si="13"/>
        <v>1</v>
      </c>
    </row>
    <row r="445" spans="1:19" x14ac:dyDescent="0.3">
      <c r="A445" t="s">
        <v>1298</v>
      </c>
      <c r="B445" t="s">
        <v>803</v>
      </c>
      <c r="C445" t="s">
        <v>807</v>
      </c>
      <c r="E445" t="s">
        <v>897</v>
      </c>
      <c r="F445">
        <v>6.6818369999999998</v>
      </c>
      <c r="G445" t="s">
        <v>805</v>
      </c>
      <c r="I445" t="b">
        <v>1</v>
      </c>
      <c r="J445">
        <v>65</v>
      </c>
      <c r="K445" s="3">
        <v>361.644892578125</v>
      </c>
      <c r="L445">
        <v>1457.6226344181666</v>
      </c>
      <c r="M445">
        <v>0.64</v>
      </c>
      <c r="N445">
        <v>5672.8796130000001</v>
      </c>
      <c r="O445">
        <v>5672.8796130000001</v>
      </c>
      <c r="P445">
        <v>5672.8796130000001</v>
      </c>
      <c r="R445">
        <f t="shared" si="14"/>
        <v>18.999999999999982</v>
      </c>
      <c r="S445" s="4">
        <f t="shared" si="13"/>
        <v>0.64</v>
      </c>
    </row>
    <row r="446" spans="1:19" x14ac:dyDescent="0.3">
      <c r="A446" t="s">
        <v>1299</v>
      </c>
      <c r="B446" t="s">
        <v>803</v>
      </c>
      <c r="C446" t="s">
        <v>908</v>
      </c>
      <c r="E446" t="s">
        <v>1135</v>
      </c>
      <c r="F446">
        <v>2.9565165999999999E-3</v>
      </c>
      <c r="G446" t="s">
        <v>805</v>
      </c>
      <c r="R446">
        <f t="shared" si="14"/>
        <v>-0.61290322580645162</v>
      </c>
      <c r="S446" s="4">
        <f t="shared" si="13"/>
        <v>0</v>
      </c>
    </row>
    <row r="447" spans="1:19" x14ac:dyDescent="0.3">
      <c r="A447" t="s">
        <v>1300</v>
      </c>
      <c r="B447" t="s">
        <v>803</v>
      </c>
      <c r="C447" t="s">
        <v>804</v>
      </c>
      <c r="F447">
        <v>17.172401000000001</v>
      </c>
      <c r="G447" t="s">
        <v>805</v>
      </c>
      <c r="I447" t="b">
        <v>1</v>
      </c>
      <c r="J447">
        <v>25</v>
      </c>
      <c r="K447" s="3">
        <v>33.274021148681598</v>
      </c>
      <c r="L447">
        <v>2182.0217233151488</v>
      </c>
      <c r="M447">
        <v>1</v>
      </c>
      <c r="N447">
        <v>10921.647036</v>
      </c>
      <c r="O447">
        <v>10921.647036</v>
      </c>
      <c r="P447">
        <v>10921.647036</v>
      </c>
      <c r="R447">
        <f t="shared" si="14"/>
        <v>1</v>
      </c>
      <c r="S447" s="4">
        <f t="shared" si="13"/>
        <v>1</v>
      </c>
    </row>
    <row r="448" spans="1:19" x14ac:dyDescent="0.3">
      <c r="A448" t="s">
        <v>1301</v>
      </c>
      <c r="B448" t="s">
        <v>803</v>
      </c>
      <c r="C448" t="s">
        <v>804</v>
      </c>
      <c r="F448">
        <v>6.7085600000000003</v>
      </c>
      <c r="G448" t="s">
        <v>805</v>
      </c>
      <c r="I448" t="b">
        <v>1</v>
      </c>
      <c r="J448">
        <v>25</v>
      </c>
      <c r="K448" s="3">
        <v>29.618677139282202</v>
      </c>
      <c r="L448">
        <v>824.75841076434426</v>
      </c>
      <c r="M448">
        <v>1</v>
      </c>
      <c r="N448">
        <v>4266.6441599999998</v>
      </c>
      <c r="O448">
        <v>4266.6441599999998</v>
      </c>
      <c r="P448">
        <v>4266.6441599999998</v>
      </c>
      <c r="R448">
        <f t="shared" si="14"/>
        <v>1</v>
      </c>
      <c r="S448" s="4">
        <f t="shared" si="13"/>
        <v>1</v>
      </c>
    </row>
    <row r="449" spans="1:19" x14ac:dyDescent="0.3">
      <c r="A449" t="s">
        <v>1302</v>
      </c>
      <c r="B449" t="s">
        <v>803</v>
      </c>
      <c r="C449" t="s">
        <v>819</v>
      </c>
      <c r="E449" t="s">
        <v>820</v>
      </c>
      <c r="F449">
        <v>9.6901720000000005</v>
      </c>
      <c r="G449" t="s">
        <v>805</v>
      </c>
      <c r="I449" t="b">
        <v>1</v>
      </c>
      <c r="J449">
        <v>80</v>
      </c>
      <c r="K449" s="3">
        <v>635.72091379168</v>
      </c>
      <c r="L449">
        <v>2336.3212872743729</v>
      </c>
      <c r="M449">
        <v>0.65</v>
      </c>
      <c r="N449">
        <v>9128.1420240000007</v>
      </c>
      <c r="O449">
        <v>9128.1420240000007</v>
      </c>
      <c r="P449">
        <v>9128.1420240000007</v>
      </c>
      <c r="R449">
        <f t="shared" si="14"/>
        <v>12.666666666666655</v>
      </c>
      <c r="S449" s="4">
        <f t="shared" si="13"/>
        <v>0.65</v>
      </c>
    </row>
    <row r="450" spans="1:19" x14ac:dyDescent="0.3">
      <c r="A450" t="s">
        <v>1303</v>
      </c>
      <c r="B450" t="s">
        <v>803</v>
      </c>
      <c r="C450" t="s">
        <v>804</v>
      </c>
      <c r="F450">
        <v>8.095186</v>
      </c>
      <c r="G450" t="s">
        <v>805</v>
      </c>
      <c r="I450" t="b">
        <v>1</v>
      </c>
      <c r="J450">
        <v>25</v>
      </c>
      <c r="K450" s="3">
        <v>35.510589599609403</v>
      </c>
      <c r="L450">
        <v>1049.0486269912549</v>
      </c>
      <c r="M450">
        <v>1</v>
      </c>
      <c r="N450">
        <v>5148.5382959999997</v>
      </c>
      <c r="O450">
        <v>5148.5382959999997</v>
      </c>
      <c r="P450">
        <v>5148.5382959999997</v>
      </c>
      <c r="R450">
        <f t="shared" si="14"/>
        <v>1</v>
      </c>
      <c r="S450" s="4">
        <f t="shared" si="13"/>
        <v>1</v>
      </c>
    </row>
    <row r="451" spans="1:19" x14ac:dyDescent="0.3">
      <c r="A451" t="s">
        <v>1304</v>
      </c>
      <c r="B451" t="s">
        <v>803</v>
      </c>
      <c r="C451" t="s">
        <v>824</v>
      </c>
      <c r="F451">
        <v>10.582788000000001</v>
      </c>
      <c r="G451" t="s">
        <v>805</v>
      </c>
      <c r="I451" t="b">
        <v>1</v>
      </c>
      <c r="J451">
        <v>40</v>
      </c>
      <c r="K451" s="3">
        <v>125.210502624512</v>
      </c>
      <c r="L451">
        <v>1880.8796277366027</v>
      </c>
      <c r="M451">
        <v>1</v>
      </c>
      <c r="N451">
        <v>7503.1966920000004</v>
      </c>
      <c r="O451">
        <v>7503.1966920000004</v>
      </c>
      <c r="P451">
        <v>7503.1966920000004</v>
      </c>
      <c r="R451">
        <f t="shared" si="14"/>
        <v>1</v>
      </c>
      <c r="S451" s="4">
        <f t="shared" si="13"/>
        <v>1</v>
      </c>
    </row>
    <row r="452" spans="1:19" x14ac:dyDescent="0.3">
      <c r="A452" t="s">
        <v>1305</v>
      </c>
      <c r="B452" t="s">
        <v>803</v>
      </c>
      <c r="C452" t="s">
        <v>893</v>
      </c>
      <c r="E452" t="s">
        <v>894</v>
      </c>
      <c r="F452">
        <v>2.4359747999999999</v>
      </c>
      <c r="G452" t="s">
        <v>805</v>
      </c>
      <c r="I452" t="b">
        <v>1</v>
      </c>
      <c r="J452">
        <v>300</v>
      </c>
      <c r="K452" s="3">
        <v>17121.775206642102</v>
      </c>
      <c r="L452">
        <v>908.58014658720867</v>
      </c>
      <c r="M452">
        <v>0.62</v>
      </c>
      <c r="N452">
        <v>6664.8270527999994</v>
      </c>
      <c r="O452">
        <v>6664.8270527999994</v>
      </c>
      <c r="P452">
        <v>6664.8270527999994</v>
      </c>
      <c r="R452">
        <f t="shared" si="14"/>
        <v>77</v>
      </c>
      <c r="S452" s="4">
        <f t="shared" ref="S452:S515" si="15">0.62+(1-0.62)/R452</f>
        <v>0.6249350649350649</v>
      </c>
    </row>
    <row r="453" spans="1:19" x14ac:dyDescent="0.3">
      <c r="A453" t="s">
        <v>1306</v>
      </c>
      <c r="B453" t="s">
        <v>803</v>
      </c>
      <c r="C453" t="s">
        <v>954</v>
      </c>
      <c r="F453">
        <v>7.4299498000000002</v>
      </c>
      <c r="G453" t="s">
        <v>805</v>
      </c>
      <c r="I453" t="b">
        <v>1</v>
      </c>
      <c r="J453">
        <v>32</v>
      </c>
      <c r="K453" s="3">
        <v>58.140722179436104</v>
      </c>
      <c r="L453">
        <v>1098.6384205321706</v>
      </c>
      <c r="M453">
        <v>0.81</v>
      </c>
      <c r="N453">
        <v>4970.6364162</v>
      </c>
      <c r="O453">
        <v>4970.6364162</v>
      </c>
      <c r="P453">
        <v>4970.6364162</v>
      </c>
      <c r="R453">
        <f t="shared" si="14"/>
        <v>1.9999999999999993</v>
      </c>
      <c r="S453" s="4">
        <f t="shared" si="15"/>
        <v>0.81</v>
      </c>
    </row>
    <row r="454" spans="1:19" x14ac:dyDescent="0.3">
      <c r="A454" t="s">
        <v>1307</v>
      </c>
      <c r="B454" t="s">
        <v>803</v>
      </c>
      <c r="C454" t="s">
        <v>804</v>
      </c>
      <c r="F454">
        <v>2.9704163000000001</v>
      </c>
      <c r="G454" t="s">
        <v>805</v>
      </c>
      <c r="I454" t="b">
        <v>1</v>
      </c>
      <c r="J454">
        <v>25</v>
      </c>
      <c r="K454" s="3">
        <v>29.782300949096701</v>
      </c>
      <c r="L454">
        <v>365.73494275048387</v>
      </c>
      <c r="M454">
        <v>1</v>
      </c>
      <c r="N454">
        <v>1889.1847668</v>
      </c>
      <c r="O454">
        <v>1889.1847668</v>
      </c>
      <c r="P454">
        <v>1889.1847668</v>
      </c>
      <c r="R454">
        <f t="shared" si="14"/>
        <v>1</v>
      </c>
      <c r="S454" s="4">
        <f t="shared" si="15"/>
        <v>1</v>
      </c>
    </row>
    <row r="455" spans="1:19" x14ac:dyDescent="0.3">
      <c r="A455" t="s">
        <v>1308</v>
      </c>
      <c r="B455" t="s">
        <v>803</v>
      </c>
      <c r="C455" t="s">
        <v>807</v>
      </c>
      <c r="E455" t="s">
        <v>813</v>
      </c>
      <c r="F455">
        <v>1.922023</v>
      </c>
      <c r="G455" t="s">
        <v>805</v>
      </c>
      <c r="I455" t="b">
        <v>1</v>
      </c>
      <c r="J455">
        <v>100</v>
      </c>
      <c r="K455" s="3">
        <v>1289.5000520896899</v>
      </c>
      <c r="L455">
        <v>517.2771973467851</v>
      </c>
      <c r="M455">
        <v>0.63</v>
      </c>
      <c r="N455">
        <v>2064.2527020000002</v>
      </c>
      <c r="O455">
        <v>2064.2527020000002</v>
      </c>
      <c r="P455">
        <v>2064.2527020000002</v>
      </c>
      <c r="R455">
        <f t="shared" si="14"/>
        <v>37.999999999999964</v>
      </c>
      <c r="S455" s="4">
        <f t="shared" si="15"/>
        <v>0.63</v>
      </c>
    </row>
    <row r="456" spans="1:19" x14ac:dyDescent="0.3">
      <c r="A456" t="s">
        <v>1309</v>
      </c>
      <c r="B456" t="s">
        <v>803</v>
      </c>
      <c r="C456" t="s">
        <v>807</v>
      </c>
      <c r="E456" t="s">
        <v>1310</v>
      </c>
      <c r="F456">
        <v>15.143891</v>
      </c>
      <c r="G456" t="s">
        <v>805</v>
      </c>
      <c r="I456" t="b">
        <v>1</v>
      </c>
      <c r="J456">
        <v>40</v>
      </c>
      <c r="K456" s="3">
        <v>118.64159059524501</v>
      </c>
      <c r="L456">
        <v>2657.5788422780402</v>
      </c>
      <c r="M456">
        <v>0.75</v>
      </c>
      <c r="N456">
        <v>10737.018719</v>
      </c>
      <c r="O456">
        <v>10737.018719</v>
      </c>
      <c r="P456">
        <v>10737.018719</v>
      </c>
      <c r="R456">
        <f t="shared" si="14"/>
        <v>2.9230769230769229</v>
      </c>
      <c r="S456" s="4">
        <f t="shared" si="15"/>
        <v>0.75</v>
      </c>
    </row>
    <row r="457" spans="1:19" x14ac:dyDescent="0.3">
      <c r="A457" t="s">
        <v>1311</v>
      </c>
      <c r="B457" t="s">
        <v>803</v>
      </c>
      <c r="C457" t="s">
        <v>807</v>
      </c>
      <c r="E457" t="s">
        <v>1013</v>
      </c>
      <c r="F457">
        <v>6.4760949999999999</v>
      </c>
      <c r="G457" t="s">
        <v>805</v>
      </c>
      <c r="I457" t="b">
        <v>1</v>
      </c>
      <c r="J457">
        <v>32</v>
      </c>
      <c r="K457" s="3">
        <v>55.706319808959996</v>
      </c>
      <c r="L457">
        <v>947.86727024997685</v>
      </c>
      <c r="M457">
        <v>0.75</v>
      </c>
      <c r="N457">
        <v>4332.5075550000001</v>
      </c>
      <c r="O457">
        <v>4332.5075550000001</v>
      </c>
      <c r="P457">
        <v>4332.5075550000001</v>
      </c>
      <c r="R457">
        <f t="shared" si="14"/>
        <v>2.9230769230769229</v>
      </c>
      <c r="S457" s="4">
        <f t="shared" si="15"/>
        <v>0.75</v>
      </c>
    </row>
    <row r="458" spans="1:19" x14ac:dyDescent="0.3">
      <c r="A458" t="s">
        <v>1312</v>
      </c>
      <c r="B458" t="s">
        <v>803</v>
      </c>
      <c r="C458" t="s">
        <v>804</v>
      </c>
      <c r="F458">
        <v>5.2394986000000001</v>
      </c>
      <c r="G458" t="s">
        <v>805</v>
      </c>
      <c r="I458" t="b">
        <v>1</v>
      </c>
      <c r="J458">
        <v>25</v>
      </c>
      <c r="K458" s="3">
        <v>33.294815063476598</v>
      </c>
      <c r="L458">
        <v>665.88305151946531</v>
      </c>
      <c r="M458">
        <v>1</v>
      </c>
      <c r="N458">
        <v>3332.3211096</v>
      </c>
      <c r="O458">
        <v>3332.3211096</v>
      </c>
      <c r="P458">
        <v>3332.3211096</v>
      </c>
      <c r="R458">
        <f t="shared" si="14"/>
        <v>1</v>
      </c>
      <c r="S458" s="4">
        <f t="shared" si="15"/>
        <v>1</v>
      </c>
    </row>
    <row r="459" spans="1:19" x14ac:dyDescent="0.3">
      <c r="A459" t="s">
        <v>1313</v>
      </c>
      <c r="B459" t="s">
        <v>803</v>
      </c>
      <c r="C459" t="s">
        <v>804</v>
      </c>
      <c r="F459">
        <v>15.230686</v>
      </c>
      <c r="G459" t="s">
        <v>805</v>
      </c>
      <c r="I459" t="b">
        <v>1</v>
      </c>
      <c r="J459">
        <v>25</v>
      </c>
      <c r="K459" s="3">
        <v>31.328655242919901</v>
      </c>
      <c r="L459">
        <v>1901.8650650886079</v>
      </c>
      <c r="M459">
        <v>1</v>
      </c>
      <c r="N459">
        <v>9686.7162960000005</v>
      </c>
      <c r="O459">
        <v>9686.7162960000005</v>
      </c>
      <c r="P459">
        <v>9686.7162960000005</v>
      </c>
      <c r="R459">
        <f t="shared" si="14"/>
        <v>1</v>
      </c>
      <c r="S459" s="4">
        <f t="shared" si="15"/>
        <v>1</v>
      </c>
    </row>
    <row r="460" spans="1:19" x14ac:dyDescent="0.3">
      <c r="A460" t="s">
        <v>1314</v>
      </c>
      <c r="B460" t="s">
        <v>803</v>
      </c>
      <c r="C460" t="s">
        <v>837</v>
      </c>
      <c r="E460" t="s">
        <v>815</v>
      </c>
      <c r="F460">
        <v>15.136153999999999</v>
      </c>
      <c r="G460" t="s">
        <v>805</v>
      </c>
      <c r="I460" t="b">
        <v>1</v>
      </c>
      <c r="J460">
        <v>50</v>
      </c>
      <c r="K460" s="3">
        <v>240.35256286623201</v>
      </c>
      <c r="L460">
        <v>3079.9752019223952</v>
      </c>
      <c r="M460">
        <v>0.67</v>
      </c>
      <c r="N460">
        <v>11548.885501999999</v>
      </c>
      <c r="O460">
        <v>11548.885501999999</v>
      </c>
      <c r="P460">
        <v>11548.885501999999</v>
      </c>
      <c r="R460">
        <f t="shared" si="14"/>
        <v>7.5999999999999934</v>
      </c>
      <c r="S460" s="4">
        <f t="shared" si="15"/>
        <v>0.67</v>
      </c>
    </row>
    <row r="461" spans="1:19" x14ac:dyDescent="0.3">
      <c r="A461" t="s">
        <v>1315</v>
      </c>
      <c r="B461" t="s">
        <v>803</v>
      </c>
      <c r="C461" t="s">
        <v>804</v>
      </c>
      <c r="F461">
        <v>9.6260030000000008</v>
      </c>
      <c r="G461" t="s">
        <v>805</v>
      </c>
      <c r="I461" t="b">
        <v>1</v>
      </c>
      <c r="J461">
        <v>25</v>
      </c>
      <c r="K461" s="3">
        <v>29.525411605835</v>
      </c>
      <c r="L461">
        <v>1182.4193699729622</v>
      </c>
      <c r="M461">
        <v>1</v>
      </c>
      <c r="N461">
        <v>6122.1379080000006</v>
      </c>
      <c r="O461">
        <v>6122.1379080000006</v>
      </c>
      <c r="P461">
        <v>6122.1379080000006</v>
      </c>
      <c r="R461">
        <f t="shared" si="14"/>
        <v>1</v>
      </c>
      <c r="S461" s="4">
        <f t="shared" si="15"/>
        <v>1</v>
      </c>
    </row>
    <row r="462" spans="1:19" x14ac:dyDescent="0.3">
      <c r="A462" t="s">
        <v>1316</v>
      </c>
      <c r="B462" t="s">
        <v>803</v>
      </c>
      <c r="C462" t="s">
        <v>804</v>
      </c>
      <c r="F462">
        <v>7.8142490000000002</v>
      </c>
      <c r="G462" t="s">
        <v>805</v>
      </c>
      <c r="I462" t="b">
        <v>1</v>
      </c>
      <c r="J462">
        <v>25</v>
      </c>
      <c r="K462" s="3">
        <v>40.171421051025398</v>
      </c>
      <c r="L462">
        <v>1053.7368523215589</v>
      </c>
      <c r="M462">
        <v>1</v>
      </c>
      <c r="N462">
        <v>4969.8623640000005</v>
      </c>
      <c r="O462">
        <v>4969.8623640000005</v>
      </c>
      <c r="P462">
        <v>4969.8623640000005</v>
      </c>
      <c r="R462">
        <f t="shared" si="14"/>
        <v>1</v>
      </c>
      <c r="S462" s="4">
        <f t="shared" si="15"/>
        <v>1</v>
      </c>
    </row>
    <row r="463" spans="1:19" x14ac:dyDescent="0.3">
      <c r="A463" t="s">
        <v>1317</v>
      </c>
      <c r="B463" t="s">
        <v>803</v>
      </c>
      <c r="C463" t="s">
        <v>837</v>
      </c>
      <c r="E463" t="s">
        <v>815</v>
      </c>
      <c r="F463">
        <v>10.732464999999999</v>
      </c>
      <c r="G463" t="s">
        <v>805</v>
      </c>
      <c r="I463" t="b">
        <v>1</v>
      </c>
      <c r="J463">
        <v>32</v>
      </c>
      <c r="K463" s="3">
        <v>65.679910182952895</v>
      </c>
      <c r="L463">
        <v>1636.8979174010356</v>
      </c>
      <c r="M463">
        <v>0.75</v>
      </c>
      <c r="N463">
        <v>7180.0190849999999</v>
      </c>
      <c r="O463">
        <v>7180.0190849999999</v>
      </c>
      <c r="P463">
        <v>7180.0190849999999</v>
      </c>
      <c r="R463">
        <f t="shared" si="14"/>
        <v>2.9230769230769229</v>
      </c>
      <c r="S463" s="4">
        <f t="shared" si="15"/>
        <v>0.75</v>
      </c>
    </row>
    <row r="464" spans="1:19" x14ac:dyDescent="0.3">
      <c r="A464" t="s">
        <v>1318</v>
      </c>
      <c r="B464" t="s">
        <v>803</v>
      </c>
      <c r="C464" t="s">
        <v>819</v>
      </c>
      <c r="E464" t="s">
        <v>874</v>
      </c>
      <c r="F464">
        <v>44.349327000000002</v>
      </c>
      <c r="G464" t="s">
        <v>805</v>
      </c>
      <c r="I464" t="b">
        <v>1</v>
      </c>
      <c r="J464">
        <v>25</v>
      </c>
      <c r="K464" s="3">
        <v>41.569187164306598</v>
      </c>
      <c r="L464">
        <v>6050.368618500268</v>
      </c>
      <c r="M464">
        <v>1</v>
      </c>
      <c r="N464">
        <v>28206.171972</v>
      </c>
      <c r="O464">
        <v>28206.171972</v>
      </c>
      <c r="P464">
        <v>28206.171972</v>
      </c>
      <c r="R464">
        <f t="shared" si="14"/>
        <v>1</v>
      </c>
      <c r="S464" s="4">
        <f t="shared" si="15"/>
        <v>1</v>
      </c>
    </row>
    <row r="465" spans="1:19" x14ac:dyDescent="0.3">
      <c r="A465" t="s">
        <v>1319</v>
      </c>
      <c r="B465" t="s">
        <v>803</v>
      </c>
      <c r="C465" t="s">
        <v>804</v>
      </c>
      <c r="F465">
        <v>3.3990548</v>
      </c>
      <c r="G465" t="s">
        <v>805</v>
      </c>
      <c r="I465" t="b">
        <v>1</v>
      </c>
      <c r="J465">
        <v>25</v>
      </c>
      <c r="K465" s="3">
        <v>30.506111145019499</v>
      </c>
      <c r="L465">
        <v>421.28739533745511</v>
      </c>
      <c r="M465">
        <v>1</v>
      </c>
      <c r="N465">
        <v>2161.7988528000001</v>
      </c>
      <c r="O465">
        <v>2161.7988528000001</v>
      </c>
      <c r="P465">
        <v>2161.7988528000001</v>
      </c>
      <c r="R465">
        <f t="shared" si="14"/>
        <v>1</v>
      </c>
      <c r="S465" s="4">
        <f t="shared" si="15"/>
        <v>1</v>
      </c>
    </row>
    <row r="466" spans="1:19" x14ac:dyDescent="0.3">
      <c r="A466" t="s">
        <v>1320</v>
      </c>
      <c r="B466" t="s">
        <v>803</v>
      </c>
      <c r="C466" t="s">
        <v>954</v>
      </c>
      <c r="F466">
        <v>12.008571999999999</v>
      </c>
      <c r="G466" t="s">
        <v>805</v>
      </c>
      <c r="I466" t="b">
        <v>1</v>
      </c>
      <c r="J466">
        <v>250</v>
      </c>
      <c r="K466" s="3">
        <v>10965.4272708511</v>
      </c>
      <c r="L466">
        <v>4256.6545734232413</v>
      </c>
      <c r="M466">
        <v>0.62</v>
      </c>
      <c r="N466">
        <v>27319.501299999996</v>
      </c>
      <c r="O466">
        <v>27319.501299999996</v>
      </c>
      <c r="P466">
        <v>27319.501299999996</v>
      </c>
      <c r="R466">
        <f t="shared" si="14"/>
        <v>77</v>
      </c>
      <c r="S466" s="4">
        <f t="shared" si="15"/>
        <v>0.6249350649350649</v>
      </c>
    </row>
    <row r="467" spans="1:19" x14ac:dyDescent="0.3">
      <c r="A467" t="s">
        <v>1321</v>
      </c>
      <c r="B467" t="s">
        <v>803</v>
      </c>
      <c r="C467" t="s">
        <v>804</v>
      </c>
      <c r="F467">
        <v>9.1384270000000001</v>
      </c>
      <c r="G467" t="s">
        <v>805</v>
      </c>
      <c r="I467" t="b">
        <v>1</v>
      </c>
      <c r="J467">
        <v>25</v>
      </c>
      <c r="K467" s="3">
        <v>31.4731636047363</v>
      </c>
      <c r="L467">
        <v>1142.6110050519499</v>
      </c>
      <c r="M467">
        <v>1</v>
      </c>
      <c r="N467">
        <v>5812.0395719999997</v>
      </c>
      <c r="O467">
        <v>5812.0395719999997</v>
      </c>
      <c r="P467">
        <v>5812.0395719999997</v>
      </c>
      <c r="R467">
        <f t="shared" si="14"/>
        <v>1</v>
      </c>
      <c r="S467" s="4">
        <f t="shared" si="15"/>
        <v>1</v>
      </c>
    </row>
    <row r="468" spans="1:19" x14ac:dyDescent="0.3">
      <c r="A468" t="s">
        <v>1322</v>
      </c>
      <c r="B468" t="s">
        <v>803</v>
      </c>
      <c r="C468" t="s">
        <v>807</v>
      </c>
      <c r="E468" t="s">
        <v>815</v>
      </c>
      <c r="F468">
        <v>6.9301167000000001</v>
      </c>
      <c r="G468" t="s">
        <v>805</v>
      </c>
      <c r="I468" t="b">
        <v>1</v>
      </c>
      <c r="J468">
        <v>150</v>
      </c>
      <c r="K468" s="3">
        <v>3270.8954136657699</v>
      </c>
      <c r="L468">
        <v>2123.3456209651531</v>
      </c>
      <c r="M468">
        <v>0.62</v>
      </c>
      <c r="N468">
        <v>9965.5078145999996</v>
      </c>
      <c r="O468">
        <v>9965.5078145999996</v>
      </c>
      <c r="P468">
        <v>9965.5078145999996</v>
      </c>
      <c r="R468">
        <f t="shared" ref="R468:R531" si="16">IF(M468=0.62,77,(1-0.62)/(M468-0.62))</f>
        <v>77</v>
      </c>
      <c r="S468" s="4">
        <f t="shared" si="15"/>
        <v>0.6249350649350649</v>
      </c>
    </row>
    <row r="469" spans="1:19" x14ac:dyDescent="0.3">
      <c r="A469" t="s">
        <v>1323</v>
      </c>
      <c r="B469" t="s">
        <v>803</v>
      </c>
      <c r="C469" t="s">
        <v>819</v>
      </c>
      <c r="E469" t="s">
        <v>874</v>
      </c>
      <c r="F469">
        <v>14.424495</v>
      </c>
      <c r="G469" t="s">
        <v>805</v>
      </c>
      <c r="I469" t="b">
        <v>1</v>
      </c>
      <c r="J469">
        <v>25</v>
      </c>
      <c r="K469" s="3">
        <v>41.569187164306598</v>
      </c>
      <c r="L469">
        <v>1967.8655300837825</v>
      </c>
      <c r="M469">
        <v>1</v>
      </c>
      <c r="N469">
        <v>9173.9788200000003</v>
      </c>
      <c r="O469">
        <v>9173.9788200000003</v>
      </c>
      <c r="P469">
        <v>9173.9788200000003</v>
      </c>
      <c r="R469">
        <f t="shared" si="16"/>
        <v>1</v>
      </c>
      <c r="S469" s="4">
        <f t="shared" si="15"/>
        <v>1</v>
      </c>
    </row>
    <row r="470" spans="1:19" x14ac:dyDescent="0.3">
      <c r="A470" t="s">
        <v>1324</v>
      </c>
      <c r="B470" t="s">
        <v>803</v>
      </c>
      <c r="C470" t="s">
        <v>804</v>
      </c>
      <c r="F470">
        <v>6.6676659999999996</v>
      </c>
      <c r="G470" t="s">
        <v>805</v>
      </c>
      <c r="I470" t="b">
        <v>1</v>
      </c>
      <c r="J470">
        <v>25</v>
      </c>
      <c r="K470" s="3">
        <v>27.846208572387699</v>
      </c>
      <c r="L470">
        <v>806.3960457876276</v>
      </c>
      <c r="M470">
        <v>1</v>
      </c>
      <c r="N470">
        <v>4240.6355759999997</v>
      </c>
      <c r="O470">
        <v>4240.6355759999997</v>
      </c>
      <c r="P470">
        <v>4240.6355759999997</v>
      </c>
      <c r="R470">
        <f t="shared" si="16"/>
        <v>1</v>
      </c>
      <c r="S470" s="4">
        <f t="shared" si="15"/>
        <v>1</v>
      </c>
    </row>
    <row r="471" spans="1:19" x14ac:dyDescent="0.3">
      <c r="A471" t="s">
        <v>1325</v>
      </c>
      <c r="B471" t="s">
        <v>803</v>
      </c>
      <c r="C471" t="s">
        <v>824</v>
      </c>
      <c r="F471">
        <v>20.354182999999999</v>
      </c>
      <c r="G471" t="s">
        <v>805</v>
      </c>
      <c r="I471" t="b">
        <v>1</v>
      </c>
      <c r="J471">
        <v>25</v>
      </c>
      <c r="K471" s="3">
        <v>34.575508117675803</v>
      </c>
      <c r="L471">
        <v>2616.2069501323931</v>
      </c>
      <c r="M471">
        <v>1</v>
      </c>
      <c r="N471">
        <v>12945.260387999999</v>
      </c>
      <c r="O471">
        <v>12945.260387999999</v>
      </c>
      <c r="P471">
        <v>12945.260387999999</v>
      </c>
      <c r="R471">
        <f t="shared" si="16"/>
        <v>1</v>
      </c>
      <c r="S471" s="4">
        <f t="shared" si="15"/>
        <v>1</v>
      </c>
    </row>
    <row r="472" spans="1:19" x14ac:dyDescent="0.3">
      <c r="A472" t="s">
        <v>1326</v>
      </c>
      <c r="B472" t="s">
        <v>803</v>
      </c>
      <c r="C472" t="s">
        <v>807</v>
      </c>
      <c r="E472" t="s">
        <v>815</v>
      </c>
      <c r="F472">
        <v>7.1999906999999999</v>
      </c>
      <c r="G472" t="s">
        <v>805</v>
      </c>
      <c r="I472" t="b">
        <v>1</v>
      </c>
      <c r="J472">
        <v>200</v>
      </c>
      <c r="K472" s="3">
        <v>4660.2834763717601</v>
      </c>
      <c r="L472">
        <v>2304.7784017616186</v>
      </c>
      <c r="M472">
        <v>0.62</v>
      </c>
      <c r="N472">
        <v>13255.182878699999</v>
      </c>
      <c r="O472">
        <v>13255.182878699999</v>
      </c>
      <c r="P472">
        <v>13255.182878699999</v>
      </c>
      <c r="R472">
        <f t="shared" si="16"/>
        <v>77</v>
      </c>
      <c r="S472" s="4">
        <f t="shared" si="15"/>
        <v>0.6249350649350649</v>
      </c>
    </row>
    <row r="473" spans="1:19" x14ac:dyDescent="0.3">
      <c r="A473" t="s">
        <v>1327</v>
      </c>
      <c r="B473" t="s">
        <v>803</v>
      </c>
      <c r="C473" t="s">
        <v>824</v>
      </c>
      <c r="F473">
        <v>19.917631</v>
      </c>
      <c r="G473" t="s">
        <v>805</v>
      </c>
      <c r="I473" t="b">
        <v>1</v>
      </c>
      <c r="J473">
        <v>80</v>
      </c>
      <c r="K473" s="3">
        <v>568.10608703614002</v>
      </c>
      <c r="L473">
        <v>4722.3195745450721</v>
      </c>
      <c r="M473">
        <v>0.81</v>
      </c>
      <c r="N473">
        <v>18762.408402000001</v>
      </c>
      <c r="O473">
        <v>18762.408402000001</v>
      </c>
      <c r="P473">
        <v>18762.408402000001</v>
      </c>
      <c r="R473">
        <f t="shared" si="16"/>
        <v>1.9999999999999993</v>
      </c>
      <c r="S473" s="4">
        <f t="shared" si="15"/>
        <v>0.81</v>
      </c>
    </row>
    <row r="474" spans="1:19" x14ac:dyDescent="0.3">
      <c r="A474" t="s">
        <v>1328</v>
      </c>
      <c r="B474" t="s">
        <v>803</v>
      </c>
      <c r="C474" t="s">
        <v>807</v>
      </c>
      <c r="E474" t="s">
        <v>822</v>
      </c>
      <c r="F474">
        <v>7.2885084000000004</v>
      </c>
      <c r="G474" t="s">
        <v>805</v>
      </c>
      <c r="I474" t="b">
        <v>1</v>
      </c>
      <c r="J474">
        <v>50</v>
      </c>
      <c r="K474" s="3">
        <v>254.79554656982401</v>
      </c>
      <c r="L474">
        <v>1503.5941751125843</v>
      </c>
      <c r="M474">
        <v>0.68</v>
      </c>
      <c r="N474">
        <v>5561.1319092000003</v>
      </c>
      <c r="O474">
        <v>5561.1319092000003</v>
      </c>
      <c r="P474">
        <v>5561.1319092000003</v>
      </c>
      <c r="R474">
        <f t="shared" si="16"/>
        <v>6.3333333333333277</v>
      </c>
      <c r="S474" s="4">
        <f t="shared" si="15"/>
        <v>0.68</v>
      </c>
    </row>
    <row r="475" spans="1:19" x14ac:dyDescent="0.3">
      <c r="A475" t="s">
        <v>1329</v>
      </c>
      <c r="B475" t="s">
        <v>803</v>
      </c>
      <c r="C475" t="s">
        <v>908</v>
      </c>
      <c r="E475" t="s">
        <v>815</v>
      </c>
      <c r="F475">
        <v>4.0806363999999996E-3</v>
      </c>
      <c r="G475" t="s">
        <v>805</v>
      </c>
      <c r="R475">
        <f t="shared" si="16"/>
        <v>-0.61290322580645162</v>
      </c>
      <c r="S475" s="4">
        <f t="shared" si="15"/>
        <v>0</v>
      </c>
    </row>
    <row r="476" spans="1:19" x14ac:dyDescent="0.3">
      <c r="A476" t="s">
        <v>1330</v>
      </c>
      <c r="B476" t="s">
        <v>803</v>
      </c>
      <c r="C476" t="s">
        <v>807</v>
      </c>
      <c r="E476" t="s">
        <v>1051</v>
      </c>
      <c r="F476">
        <v>10.030903</v>
      </c>
      <c r="G476" t="s">
        <v>805</v>
      </c>
      <c r="I476" t="b">
        <v>1</v>
      </c>
      <c r="J476">
        <v>40</v>
      </c>
      <c r="K476" s="3">
        <v>141.88172931672301</v>
      </c>
      <c r="L476">
        <v>1839.8573548357012</v>
      </c>
      <c r="M476">
        <v>0.7</v>
      </c>
      <c r="N476">
        <v>7111.9102270000003</v>
      </c>
      <c r="O476">
        <v>7111.9102270000003</v>
      </c>
      <c r="P476">
        <v>7111.9102270000003</v>
      </c>
      <c r="R476">
        <f t="shared" si="16"/>
        <v>4.7500000000000027</v>
      </c>
      <c r="S476" s="4">
        <f t="shared" si="15"/>
        <v>0.7</v>
      </c>
    </row>
    <row r="477" spans="1:19" x14ac:dyDescent="0.3">
      <c r="A477" t="s">
        <v>1331</v>
      </c>
      <c r="B477" t="s">
        <v>803</v>
      </c>
      <c r="C477" t="s">
        <v>804</v>
      </c>
      <c r="F477">
        <v>5.5358140000000002</v>
      </c>
      <c r="G477" t="s">
        <v>805</v>
      </c>
      <c r="I477" t="b">
        <v>1</v>
      </c>
      <c r="J477">
        <v>25</v>
      </c>
      <c r="K477" s="3">
        <v>28.5786323547363</v>
      </c>
      <c r="L477">
        <v>674.08328385787206</v>
      </c>
      <c r="M477">
        <v>1</v>
      </c>
      <c r="N477">
        <v>3520.7777040000001</v>
      </c>
      <c r="O477">
        <v>3520.7777040000001</v>
      </c>
      <c r="P477">
        <v>3520.7777040000001</v>
      </c>
      <c r="R477">
        <f t="shared" si="16"/>
        <v>1</v>
      </c>
      <c r="S477" s="4">
        <f t="shared" si="15"/>
        <v>1</v>
      </c>
    </row>
    <row r="478" spans="1:19" x14ac:dyDescent="0.3">
      <c r="A478" t="s">
        <v>1332</v>
      </c>
      <c r="B478" t="s">
        <v>803</v>
      </c>
      <c r="C478" t="s">
        <v>837</v>
      </c>
      <c r="E478" t="s">
        <v>815</v>
      </c>
      <c r="F478">
        <v>8.7570499999999996</v>
      </c>
      <c r="G478" t="s">
        <v>805</v>
      </c>
      <c r="R478">
        <f t="shared" si="16"/>
        <v>-0.61290322580645162</v>
      </c>
      <c r="S478" s="4">
        <f t="shared" si="15"/>
        <v>0</v>
      </c>
    </row>
    <row r="479" spans="1:19" x14ac:dyDescent="0.3">
      <c r="A479" t="s">
        <v>1333</v>
      </c>
      <c r="B479" t="s">
        <v>803</v>
      </c>
      <c r="C479" t="s">
        <v>807</v>
      </c>
      <c r="E479" t="s">
        <v>950</v>
      </c>
      <c r="F479">
        <v>0.73117982999999998</v>
      </c>
      <c r="G479" t="s">
        <v>805</v>
      </c>
      <c r="I479" t="b">
        <v>1</v>
      </c>
      <c r="J479">
        <v>125</v>
      </c>
      <c r="K479" s="3">
        <v>1626.7177071762301</v>
      </c>
      <c r="L479">
        <v>203.8378702971537</v>
      </c>
      <c r="M479">
        <v>0.62</v>
      </c>
      <c r="N479">
        <v>914.70596733000002</v>
      </c>
      <c r="O479">
        <v>914.70596733000002</v>
      </c>
      <c r="P479">
        <v>914.70596733000002</v>
      </c>
      <c r="R479">
        <f t="shared" si="16"/>
        <v>77</v>
      </c>
      <c r="S479" s="4">
        <f t="shared" si="15"/>
        <v>0.6249350649350649</v>
      </c>
    </row>
    <row r="480" spans="1:19" x14ac:dyDescent="0.3">
      <c r="A480" t="s">
        <v>1334</v>
      </c>
      <c r="B480" t="s">
        <v>803</v>
      </c>
      <c r="C480" t="s">
        <v>804</v>
      </c>
      <c r="F480">
        <v>8.0318860000000001</v>
      </c>
      <c r="G480" t="s">
        <v>805</v>
      </c>
      <c r="I480" t="b">
        <v>1</v>
      </c>
      <c r="J480">
        <v>20</v>
      </c>
      <c r="K480" s="3">
        <v>24.200777053833001</v>
      </c>
      <c r="L480">
        <v>940.3769704578317</v>
      </c>
      <c r="M480">
        <v>1</v>
      </c>
      <c r="N480">
        <v>4939.6098899999997</v>
      </c>
      <c r="O480">
        <v>4939.6098899999997</v>
      </c>
      <c r="P480">
        <v>4939.6098899999997</v>
      </c>
      <c r="R480">
        <f t="shared" si="16"/>
        <v>1</v>
      </c>
      <c r="S480" s="4">
        <f t="shared" si="15"/>
        <v>1</v>
      </c>
    </row>
    <row r="481" spans="1:19" x14ac:dyDescent="0.3">
      <c r="A481" t="s">
        <v>1335</v>
      </c>
      <c r="B481" t="s">
        <v>803</v>
      </c>
      <c r="C481" t="s">
        <v>837</v>
      </c>
      <c r="E481" t="s">
        <v>815</v>
      </c>
      <c r="F481">
        <v>36.554195</v>
      </c>
      <c r="G481" t="s">
        <v>805</v>
      </c>
      <c r="I481" t="b">
        <v>1</v>
      </c>
      <c r="J481">
        <v>65</v>
      </c>
      <c r="K481" s="3">
        <v>331.08942020416703</v>
      </c>
      <c r="L481">
        <v>7856.2024856680091</v>
      </c>
      <c r="M481">
        <v>0.66</v>
      </c>
      <c r="N481">
        <v>31034.511555000001</v>
      </c>
      <c r="O481">
        <v>31034.511555000001</v>
      </c>
      <c r="P481">
        <v>31034.511555000001</v>
      </c>
      <c r="R481">
        <f t="shared" si="16"/>
        <v>9.4999999999999911</v>
      </c>
      <c r="S481" s="4">
        <f t="shared" si="15"/>
        <v>0.66</v>
      </c>
    </row>
    <row r="482" spans="1:19" x14ac:dyDescent="0.3">
      <c r="A482" t="s">
        <v>1336</v>
      </c>
      <c r="B482" t="s">
        <v>803</v>
      </c>
      <c r="C482" t="s">
        <v>807</v>
      </c>
      <c r="E482" t="s">
        <v>822</v>
      </c>
      <c r="F482">
        <v>4.4904849999999996</v>
      </c>
      <c r="G482" t="s">
        <v>805</v>
      </c>
      <c r="I482" t="b">
        <v>1</v>
      </c>
      <c r="J482">
        <v>65</v>
      </c>
      <c r="K482" s="3">
        <v>448.48434204101602</v>
      </c>
      <c r="L482">
        <v>1020.7776542155161</v>
      </c>
      <c r="M482">
        <v>0.64</v>
      </c>
      <c r="N482">
        <v>3812.4217649999996</v>
      </c>
      <c r="O482">
        <v>3812.4217649999996</v>
      </c>
      <c r="P482">
        <v>3812.4217649999996</v>
      </c>
      <c r="R482">
        <f t="shared" si="16"/>
        <v>18.999999999999982</v>
      </c>
      <c r="S482" s="4">
        <f t="shared" si="15"/>
        <v>0.64</v>
      </c>
    </row>
    <row r="483" spans="1:19" x14ac:dyDescent="0.3">
      <c r="A483" t="s">
        <v>1337</v>
      </c>
      <c r="B483" t="s">
        <v>803</v>
      </c>
      <c r="C483" t="s">
        <v>804</v>
      </c>
      <c r="F483">
        <v>38.48283</v>
      </c>
      <c r="G483" t="s">
        <v>805</v>
      </c>
      <c r="I483" t="b">
        <v>1</v>
      </c>
      <c r="J483">
        <v>25</v>
      </c>
      <c r="K483" s="3">
        <v>30.531826019287099</v>
      </c>
      <c r="L483">
        <v>4770.7752452292762</v>
      </c>
      <c r="M483">
        <v>1</v>
      </c>
      <c r="N483">
        <v>24475.079880000001</v>
      </c>
      <c r="O483">
        <v>24475.079880000001</v>
      </c>
      <c r="P483">
        <v>24475.079880000001</v>
      </c>
      <c r="R483">
        <f t="shared" si="16"/>
        <v>1</v>
      </c>
      <c r="S483" s="4">
        <f t="shared" si="15"/>
        <v>1</v>
      </c>
    </row>
    <row r="484" spans="1:19" x14ac:dyDescent="0.3">
      <c r="A484" t="s">
        <v>1338</v>
      </c>
      <c r="B484" t="s">
        <v>803</v>
      </c>
      <c r="C484" t="s">
        <v>804</v>
      </c>
      <c r="F484">
        <v>3.3396493999999999</v>
      </c>
      <c r="G484" t="s">
        <v>805</v>
      </c>
      <c r="I484" t="b">
        <v>1</v>
      </c>
      <c r="J484">
        <v>32</v>
      </c>
      <c r="K484" s="3">
        <v>51.1164360046387</v>
      </c>
      <c r="L484">
        <v>479.34577337727438</v>
      </c>
      <c r="M484">
        <v>1</v>
      </c>
      <c r="N484">
        <v>2234.2254485999997</v>
      </c>
      <c r="O484">
        <v>2234.2254485999997</v>
      </c>
      <c r="P484">
        <v>2234.2254485999997</v>
      </c>
      <c r="R484">
        <f t="shared" si="16"/>
        <v>1</v>
      </c>
      <c r="S484" s="4">
        <f t="shared" si="15"/>
        <v>1</v>
      </c>
    </row>
    <row r="485" spans="1:19" x14ac:dyDescent="0.3">
      <c r="A485" t="s">
        <v>1339</v>
      </c>
      <c r="B485" t="s">
        <v>803</v>
      </c>
      <c r="C485" t="s">
        <v>804</v>
      </c>
      <c r="F485">
        <v>6.9818249999999997</v>
      </c>
      <c r="G485" t="s">
        <v>805</v>
      </c>
      <c r="I485" t="b">
        <v>1</v>
      </c>
      <c r="J485">
        <v>25</v>
      </c>
      <c r="K485" s="3">
        <v>28.513011932373001</v>
      </c>
      <c r="L485">
        <v>849.64376061562598</v>
      </c>
      <c r="M485">
        <v>1</v>
      </c>
      <c r="N485">
        <v>4440.4407000000001</v>
      </c>
      <c r="O485">
        <v>4440.4407000000001</v>
      </c>
      <c r="P485">
        <v>4440.4407000000001</v>
      </c>
      <c r="R485">
        <f t="shared" si="16"/>
        <v>1</v>
      </c>
      <c r="S485" s="4">
        <f t="shared" si="15"/>
        <v>1</v>
      </c>
    </row>
    <row r="486" spans="1:19" x14ac:dyDescent="0.3">
      <c r="A486" t="s">
        <v>1340</v>
      </c>
      <c r="B486" t="s">
        <v>803</v>
      </c>
      <c r="C486" t="s">
        <v>824</v>
      </c>
      <c r="F486">
        <v>7.8724512999999998</v>
      </c>
      <c r="G486" t="s">
        <v>805</v>
      </c>
      <c r="I486" t="b">
        <v>1</v>
      </c>
      <c r="J486">
        <v>32</v>
      </c>
      <c r="K486" s="3">
        <v>54.936883335118203</v>
      </c>
      <c r="L486">
        <v>1148.5058143220308</v>
      </c>
      <c r="M486">
        <v>0.81</v>
      </c>
      <c r="N486">
        <v>5266.6699196999998</v>
      </c>
      <c r="O486">
        <v>5266.6699196999998</v>
      </c>
      <c r="P486">
        <v>5266.6699196999998</v>
      </c>
      <c r="R486">
        <f t="shared" si="16"/>
        <v>1.9999999999999993</v>
      </c>
      <c r="S486" s="4">
        <f t="shared" si="15"/>
        <v>0.81</v>
      </c>
    </row>
    <row r="487" spans="1:19" x14ac:dyDescent="0.3">
      <c r="A487" t="s">
        <v>1341</v>
      </c>
      <c r="B487" t="s">
        <v>803</v>
      </c>
      <c r="C487" t="s">
        <v>804</v>
      </c>
      <c r="F487">
        <v>3.1379700000000001</v>
      </c>
      <c r="G487" t="s">
        <v>805</v>
      </c>
      <c r="I487" t="b">
        <v>1</v>
      </c>
      <c r="J487">
        <v>25</v>
      </c>
      <c r="K487" s="3">
        <v>29.169822692871101</v>
      </c>
      <c r="L487">
        <v>384.19655750645876</v>
      </c>
      <c r="M487">
        <v>1</v>
      </c>
      <c r="N487">
        <v>1995.74892</v>
      </c>
      <c r="O487">
        <v>1995.74892</v>
      </c>
      <c r="P487">
        <v>1995.74892</v>
      </c>
      <c r="R487">
        <f t="shared" si="16"/>
        <v>1</v>
      </c>
      <c r="S487" s="4">
        <f t="shared" si="15"/>
        <v>1</v>
      </c>
    </row>
    <row r="488" spans="1:19" x14ac:dyDescent="0.3">
      <c r="A488" t="s">
        <v>1342</v>
      </c>
      <c r="B488" t="s">
        <v>803</v>
      </c>
      <c r="C488" t="s">
        <v>807</v>
      </c>
      <c r="E488" t="s">
        <v>1013</v>
      </c>
      <c r="F488">
        <v>2.4532246999999998</v>
      </c>
      <c r="G488" t="s">
        <v>805</v>
      </c>
      <c r="I488" t="b">
        <v>1</v>
      </c>
      <c r="J488">
        <v>50</v>
      </c>
      <c r="K488" s="3">
        <v>177.993135681143</v>
      </c>
      <c r="L488">
        <v>469.40973273067453</v>
      </c>
      <c r="M488">
        <v>0.66</v>
      </c>
      <c r="N488">
        <v>1871.8104460999998</v>
      </c>
      <c r="O488">
        <v>1871.8104460999998</v>
      </c>
      <c r="P488">
        <v>1871.8104460999998</v>
      </c>
      <c r="R488">
        <f t="shared" si="16"/>
        <v>9.4999999999999911</v>
      </c>
      <c r="S488" s="4">
        <f t="shared" si="15"/>
        <v>0.66</v>
      </c>
    </row>
    <row r="489" spans="1:19" x14ac:dyDescent="0.3">
      <c r="A489" t="s">
        <v>1343</v>
      </c>
      <c r="B489" t="s">
        <v>803</v>
      </c>
      <c r="C489" t="s">
        <v>824</v>
      </c>
      <c r="E489" t="s">
        <v>1065</v>
      </c>
      <c r="F489">
        <v>28.793385000000001</v>
      </c>
      <c r="G489" t="s">
        <v>805</v>
      </c>
      <c r="I489" t="b">
        <v>1</v>
      </c>
      <c r="J489">
        <v>125</v>
      </c>
      <c r="K489" s="3">
        <v>1793.1034405898999</v>
      </c>
      <c r="L489">
        <v>8123.1116688196726</v>
      </c>
      <c r="M489">
        <v>0.62</v>
      </c>
      <c r="N489">
        <v>36020.524635000002</v>
      </c>
      <c r="O489">
        <v>36020.524635000002</v>
      </c>
      <c r="P489">
        <v>36020.524635000002</v>
      </c>
      <c r="R489">
        <f t="shared" si="16"/>
        <v>77</v>
      </c>
      <c r="S489" s="4">
        <f t="shared" si="15"/>
        <v>0.6249350649350649</v>
      </c>
    </row>
    <row r="490" spans="1:19" x14ac:dyDescent="0.3">
      <c r="A490" t="s">
        <v>1344</v>
      </c>
      <c r="B490" t="s">
        <v>803</v>
      </c>
      <c r="C490" t="s">
        <v>807</v>
      </c>
      <c r="E490" t="s">
        <v>838</v>
      </c>
      <c r="F490">
        <v>14.313454</v>
      </c>
      <c r="G490" t="s">
        <v>805</v>
      </c>
      <c r="I490" t="b">
        <v>1</v>
      </c>
      <c r="J490">
        <v>250</v>
      </c>
      <c r="K490" s="3">
        <v>9891.36276256561</v>
      </c>
      <c r="L490">
        <v>5017.0503758780924</v>
      </c>
      <c r="M490">
        <v>0.62</v>
      </c>
      <c r="N490">
        <v>32563.10785</v>
      </c>
      <c r="O490">
        <v>32563.10785</v>
      </c>
      <c r="P490">
        <v>32563.10785</v>
      </c>
      <c r="R490">
        <f t="shared" si="16"/>
        <v>77</v>
      </c>
      <c r="S490" s="4">
        <f t="shared" si="15"/>
        <v>0.6249350649350649</v>
      </c>
    </row>
    <row r="491" spans="1:19" x14ac:dyDescent="0.3">
      <c r="A491" t="s">
        <v>1345</v>
      </c>
      <c r="B491" t="s">
        <v>803</v>
      </c>
      <c r="C491" t="s">
        <v>804</v>
      </c>
      <c r="F491">
        <v>5.9708730000000001</v>
      </c>
      <c r="G491" t="s">
        <v>805</v>
      </c>
      <c r="I491" t="b">
        <v>1</v>
      </c>
      <c r="J491">
        <v>20</v>
      </c>
      <c r="K491" s="3">
        <v>24.0174560546875</v>
      </c>
      <c r="L491">
        <v>699.07260420883279</v>
      </c>
      <c r="M491">
        <v>1</v>
      </c>
      <c r="N491">
        <v>3672.0868949999999</v>
      </c>
      <c r="O491">
        <v>3672.0868949999999</v>
      </c>
      <c r="P491">
        <v>3672.0868949999999</v>
      </c>
      <c r="R491">
        <f t="shared" si="16"/>
        <v>1</v>
      </c>
      <c r="S491" s="4">
        <f t="shared" si="15"/>
        <v>1</v>
      </c>
    </row>
    <row r="492" spans="1:19" x14ac:dyDescent="0.3">
      <c r="A492" t="s">
        <v>1346</v>
      </c>
      <c r="B492" t="s">
        <v>803</v>
      </c>
      <c r="C492" t="s">
        <v>804</v>
      </c>
      <c r="F492">
        <v>6.3515480000000002</v>
      </c>
      <c r="G492" t="s">
        <v>805</v>
      </c>
      <c r="I492" t="b">
        <v>1</v>
      </c>
      <c r="J492">
        <v>50</v>
      </c>
      <c r="K492" s="3">
        <v>211.81575012207</v>
      </c>
      <c r="L492">
        <v>1257.1546327873807</v>
      </c>
      <c r="M492">
        <v>1</v>
      </c>
      <c r="N492">
        <v>4846.2311239999999</v>
      </c>
      <c r="O492">
        <v>4846.2311239999999</v>
      </c>
      <c r="P492">
        <v>4846.2311239999999</v>
      </c>
      <c r="R492">
        <f t="shared" si="16"/>
        <v>1</v>
      </c>
      <c r="S492" s="4">
        <f t="shared" si="15"/>
        <v>1</v>
      </c>
    </row>
    <row r="493" spans="1:19" x14ac:dyDescent="0.3">
      <c r="A493" t="s">
        <v>1347</v>
      </c>
      <c r="B493" t="s">
        <v>803</v>
      </c>
      <c r="C493" t="s">
        <v>807</v>
      </c>
      <c r="E493" t="s">
        <v>942</v>
      </c>
      <c r="F493">
        <v>9.9715170000000004</v>
      </c>
      <c r="G493" t="s">
        <v>805</v>
      </c>
      <c r="I493" t="b">
        <v>1</v>
      </c>
      <c r="J493">
        <v>50</v>
      </c>
      <c r="K493" s="3">
        <v>215.99948558804999</v>
      </c>
      <c r="L493">
        <v>1981.7730350556383</v>
      </c>
      <c r="M493">
        <v>0.66</v>
      </c>
      <c r="N493">
        <v>7608.2674710000001</v>
      </c>
      <c r="O493">
        <v>7608.2674710000001</v>
      </c>
      <c r="P493">
        <v>7608.2674710000001</v>
      </c>
      <c r="R493">
        <f t="shared" si="16"/>
        <v>9.4999999999999911</v>
      </c>
      <c r="S493" s="4">
        <f t="shared" si="15"/>
        <v>0.66</v>
      </c>
    </row>
    <row r="494" spans="1:19" x14ac:dyDescent="0.3">
      <c r="A494" t="s">
        <v>1348</v>
      </c>
      <c r="B494" t="s">
        <v>803</v>
      </c>
      <c r="C494" t="s">
        <v>807</v>
      </c>
      <c r="E494" t="s">
        <v>942</v>
      </c>
      <c r="F494">
        <v>8.6392959999999999</v>
      </c>
      <c r="G494" t="s">
        <v>805</v>
      </c>
      <c r="I494" t="b">
        <v>1</v>
      </c>
      <c r="J494">
        <v>65</v>
      </c>
      <c r="K494" s="3">
        <v>375.64587402343801</v>
      </c>
      <c r="L494">
        <v>1897.4136918677534</v>
      </c>
      <c r="M494">
        <v>0.64</v>
      </c>
      <c r="N494">
        <v>7334.7623039999999</v>
      </c>
      <c r="O494">
        <v>7334.7623039999999</v>
      </c>
      <c r="P494">
        <v>7334.7623039999999</v>
      </c>
      <c r="R494">
        <f t="shared" si="16"/>
        <v>18.999999999999982</v>
      </c>
      <c r="S494" s="4">
        <f t="shared" si="15"/>
        <v>0.64</v>
      </c>
    </row>
    <row r="495" spans="1:19" x14ac:dyDescent="0.3">
      <c r="A495" t="s">
        <v>1349</v>
      </c>
      <c r="B495" t="s">
        <v>803</v>
      </c>
      <c r="C495" t="s">
        <v>807</v>
      </c>
      <c r="E495" t="s">
        <v>822</v>
      </c>
      <c r="F495">
        <v>4.803598</v>
      </c>
      <c r="G495" t="s">
        <v>805</v>
      </c>
      <c r="I495" t="b">
        <v>1</v>
      </c>
      <c r="J495">
        <v>65</v>
      </c>
      <c r="K495" s="3">
        <v>365.58913364410398</v>
      </c>
      <c r="L495">
        <v>1049.8918363820221</v>
      </c>
      <c r="M495">
        <v>0.66</v>
      </c>
      <c r="N495">
        <v>4078.2547020000002</v>
      </c>
      <c r="O495">
        <v>4078.2547020000002</v>
      </c>
      <c r="P495">
        <v>4078.2547020000002</v>
      </c>
      <c r="R495">
        <f t="shared" si="16"/>
        <v>9.4999999999999911</v>
      </c>
      <c r="S495" s="4">
        <f t="shared" si="15"/>
        <v>0.66</v>
      </c>
    </row>
    <row r="496" spans="1:19" x14ac:dyDescent="0.3">
      <c r="A496" t="s">
        <v>1350</v>
      </c>
      <c r="B496" t="s">
        <v>803</v>
      </c>
      <c r="C496" t="s">
        <v>804</v>
      </c>
      <c r="F496">
        <v>5.5587</v>
      </c>
      <c r="G496" t="s">
        <v>805</v>
      </c>
      <c r="I496" t="b">
        <v>1</v>
      </c>
      <c r="J496">
        <v>25</v>
      </c>
      <c r="K496" s="3">
        <v>30.288354873657202</v>
      </c>
      <c r="L496">
        <v>687.59347738887993</v>
      </c>
      <c r="M496">
        <v>1</v>
      </c>
      <c r="N496">
        <v>3535.3332</v>
      </c>
      <c r="O496">
        <v>3535.3332</v>
      </c>
      <c r="P496">
        <v>3535.3332</v>
      </c>
      <c r="R496">
        <f t="shared" si="16"/>
        <v>1</v>
      </c>
      <c r="S496" s="4">
        <f t="shared" si="15"/>
        <v>1</v>
      </c>
    </row>
    <row r="497" spans="1:19" x14ac:dyDescent="0.3">
      <c r="A497" t="s">
        <v>1351</v>
      </c>
      <c r="B497" t="s">
        <v>803</v>
      </c>
      <c r="C497" t="s">
        <v>919</v>
      </c>
      <c r="F497">
        <v>5.7828226000000003</v>
      </c>
      <c r="G497" t="s">
        <v>805</v>
      </c>
      <c r="I497" t="b">
        <v>1</v>
      </c>
      <c r="J497">
        <v>25</v>
      </c>
      <c r="K497" s="3">
        <v>37.070381164550803</v>
      </c>
      <c r="L497">
        <v>759.56881130707552</v>
      </c>
      <c r="M497">
        <v>1</v>
      </c>
      <c r="N497">
        <v>3677.8751736000004</v>
      </c>
      <c r="O497">
        <v>3677.8751736000004</v>
      </c>
      <c r="P497">
        <v>3677.8751736000004</v>
      </c>
      <c r="R497">
        <f t="shared" si="16"/>
        <v>1</v>
      </c>
      <c r="S497" s="4">
        <f t="shared" si="15"/>
        <v>1</v>
      </c>
    </row>
    <row r="498" spans="1:19" x14ac:dyDescent="0.3">
      <c r="A498" t="s">
        <v>1352</v>
      </c>
      <c r="B498" t="s">
        <v>803</v>
      </c>
      <c r="C498" t="s">
        <v>804</v>
      </c>
      <c r="F498">
        <v>28.996548000000001</v>
      </c>
      <c r="G498" t="s">
        <v>805</v>
      </c>
      <c r="I498" t="b">
        <v>1</v>
      </c>
      <c r="J498">
        <v>32</v>
      </c>
      <c r="K498" s="3">
        <v>61.111396789550803</v>
      </c>
      <c r="L498">
        <v>4340.7627158375644</v>
      </c>
      <c r="M498">
        <v>1</v>
      </c>
      <c r="N498">
        <v>19398.690612000002</v>
      </c>
      <c r="O498">
        <v>19398.690612000002</v>
      </c>
      <c r="P498">
        <v>19398.690612000002</v>
      </c>
      <c r="R498">
        <f t="shared" si="16"/>
        <v>1</v>
      </c>
      <c r="S498" s="4">
        <f t="shared" si="15"/>
        <v>1</v>
      </c>
    </row>
    <row r="499" spans="1:19" x14ac:dyDescent="0.3">
      <c r="A499" t="s">
        <v>1353</v>
      </c>
      <c r="B499" t="s">
        <v>803</v>
      </c>
      <c r="C499" t="s">
        <v>859</v>
      </c>
      <c r="F499">
        <v>31.044214</v>
      </c>
      <c r="G499" t="s">
        <v>805</v>
      </c>
      <c r="I499" t="b">
        <v>1</v>
      </c>
      <c r="J499">
        <v>65</v>
      </c>
      <c r="K499" s="3">
        <v>499.10385545733197</v>
      </c>
      <c r="L499">
        <v>7222.9717235004673</v>
      </c>
      <c r="M499">
        <v>0.67</v>
      </c>
      <c r="N499">
        <v>26356.537686</v>
      </c>
      <c r="O499">
        <v>26356.537686</v>
      </c>
      <c r="P499">
        <v>26356.537686</v>
      </c>
      <c r="R499">
        <f t="shared" si="16"/>
        <v>7.5999999999999934</v>
      </c>
      <c r="S499" s="4">
        <f t="shared" si="15"/>
        <v>0.67</v>
      </c>
    </row>
    <row r="500" spans="1:19" x14ac:dyDescent="0.3">
      <c r="A500" t="s">
        <v>1354</v>
      </c>
      <c r="B500" t="s">
        <v>803</v>
      </c>
      <c r="C500" t="s">
        <v>807</v>
      </c>
      <c r="E500" t="s">
        <v>942</v>
      </c>
      <c r="F500">
        <v>2.2724055999999999</v>
      </c>
      <c r="G500" t="s">
        <v>805</v>
      </c>
      <c r="I500" t="b">
        <v>1</v>
      </c>
      <c r="J500">
        <v>80</v>
      </c>
      <c r="K500" s="3">
        <v>767.08424995420501</v>
      </c>
      <c r="L500">
        <v>565.58425495434881</v>
      </c>
      <c r="M500">
        <v>0.63</v>
      </c>
      <c r="N500">
        <v>2140.6060751999999</v>
      </c>
      <c r="O500">
        <v>2140.6060751999999</v>
      </c>
      <c r="P500">
        <v>2140.6060751999999</v>
      </c>
      <c r="R500">
        <f t="shared" si="16"/>
        <v>37.999999999999964</v>
      </c>
      <c r="S500" s="4">
        <f t="shared" si="15"/>
        <v>0.63</v>
      </c>
    </row>
    <row r="501" spans="1:19" x14ac:dyDescent="0.3">
      <c r="A501" t="s">
        <v>1355</v>
      </c>
      <c r="B501" t="s">
        <v>803</v>
      </c>
      <c r="C501" t="s">
        <v>837</v>
      </c>
      <c r="E501" t="s">
        <v>838</v>
      </c>
      <c r="F501">
        <v>11.264545</v>
      </c>
      <c r="G501" t="s">
        <v>805</v>
      </c>
      <c r="R501">
        <f t="shared" si="16"/>
        <v>-0.61290322580645162</v>
      </c>
      <c r="S501" s="4">
        <f t="shared" si="15"/>
        <v>0</v>
      </c>
    </row>
    <row r="502" spans="1:19" x14ac:dyDescent="0.3">
      <c r="A502" t="s">
        <v>1356</v>
      </c>
      <c r="B502" t="s">
        <v>803</v>
      </c>
      <c r="C502" t="s">
        <v>804</v>
      </c>
      <c r="F502">
        <v>6.2097189999999998</v>
      </c>
      <c r="G502" t="s">
        <v>805</v>
      </c>
      <c r="I502" t="b">
        <v>1</v>
      </c>
      <c r="J502">
        <v>32</v>
      </c>
      <c r="K502" s="3">
        <v>67.09033203125</v>
      </c>
      <c r="L502">
        <v>952.50057612025466</v>
      </c>
      <c r="M502">
        <v>1</v>
      </c>
      <c r="N502">
        <v>4154.3020109999998</v>
      </c>
      <c r="O502">
        <v>4154.3020109999998</v>
      </c>
      <c r="P502">
        <v>4154.3020109999998</v>
      </c>
      <c r="R502">
        <f t="shared" si="16"/>
        <v>1</v>
      </c>
      <c r="S502" s="4">
        <f t="shared" si="15"/>
        <v>1</v>
      </c>
    </row>
    <row r="503" spans="1:19" x14ac:dyDescent="0.3">
      <c r="A503" t="s">
        <v>1357</v>
      </c>
      <c r="B503" t="s">
        <v>803</v>
      </c>
      <c r="C503" t="s">
        <v>847</v>
      </c>
      <c r="E503" t="s">
        <v>900</v>
      </c>
      <c r="F503">
        <v>14.905355999999999</v>
      </c>
      <c r="G503" t="s">
        <v>805</v>
      </c>
      <c r="R503">
        <f t="shared" si="16"/>
        <v>-0.61290322580645162</v>
      </c>
      <c r="S503" s="4">
        <f t="shared" si="15"/>
        <v>0</v>
      </c>
    </row>
    <row r="504" spans="1:19" x14ac:dyDescent="0.3">
      <c r="A504" t="s">
        <v>1358</v>
      </c>
      <c r="B504" t="s">
        <v>803</v>
      </c>
      <c r="C504" t="s">
        <v>807</v>
      </c>
      <c r="E504" t="s">
        <v>897</v>
      </c>
      <c r="F504">
        <v>1.6427001000000001</v>
      </c>
      <c r="G504" t="s">
        <v>805</v>
      </c>
      <c r="I504" t="b">
        <v>1</v>
      </c>
      <c r="J504">
        <v>32</v>
      </c>
      <c r="K504" s="3">
        <v>63.948773860931396</v>
      </c>
      <c r="L504">
        <v>248.78715132913803</v>
      </c>
      <c r="M504">
        <v>0.75</v>
      </c>
      <c r="N504">
        <v>1098.9663669000001</v>
      </c>
      <c r="O504">
        <v>1098.9663669000001</v>
      </c>
      <c r="P504">
        <v>1098.9663669000001</v>
      </c>
      <c r="R504">
        <f t="shared" si="16"/>
        <v>2.9230769230769229</v>
      </c>
      <c r="S504" s="4">
        <f t="shared" si="15"/>
        <v>0.75</v>
      </c>
    </row>
    <row r="505" spans="1:19" x14ac:dyDescent="0.3">
      <c r="A505" t="s">
        <v>1359</v>
      </c>
      <c r="B505" t="s">
        <v>803</v>
      </c>
      <c r="C505" t="s">
        <v>804</v>
      </c>
      <c r="F505">
        <v>5.6124790000000004</v>
      </c>
      <c r="G505" t="s">
        <v>805</v>
      </c>
      <c r="I505" t="b">
        <v>1</v>
      </c>
      <c r="J505">
        <v>25</v>
      </c>
      <c r="K505" s="3">
        <v>31.2229900360107</v>
      </c>
      <c r="L505">
        <v>700.16453498879343</v>
      </c>
      <c r="M505">
        <v>1</v>
      </c>
      <c r="N505">
        <v>3569.5366440000003</v>
      </c>
      <c r="O505">
        <v>3569.5366440000003</v>
      </c>
      <c r="P505">
        <v>3569.5366440000003</v>
      </c>
      <c r="R505">
        <f t="shared" si="16"/>
        <v>1</v>
      </c>
      <c r="S505" s="4">
        <f t="shared" si="15"/>
        <v>1</v>
      </c>
    </row>
    <row r="506" spans="1:19" x14ac:dyDescent="0.3">
      <c r="A506" t="s">
        <v>1360</v>
      </c>
      <c r="B506" t="s">
        <v>803</v>
      </c>
      <c r="C506" t="s">
        <v>837</v>
      </c>
      <c r="E506" t="s">
        <v>815</v>
      </c>
      <c r="F506">
        <v>14.23216</v>
      </c>
      <c r="G506" t="s">
        <v>805</v>
      </c>
      <c r="I506" t="b">
        <v>1</v>
      </c>
      <c r="J506">
        <v>65</v>
      </c>
      <c r="K506" s="3">
        <v>398.09263938904002</v>
      </c>
      <c r="L506">
        <v>3159.4980918577844</v>
      </c>
      <c r="M506">
        <v>0.66</v>
      </c>
      <c r="N506">
        <v>12083.10384</v>
      </c>
      <c r="O506">
        <v>12083.10384</v>
      </c>
      <c r="P506">
        <v>12083.10384</v>
      </c>
      <c r="R506">
        <f t="shared" si="16"/>
        <v>9.4999999999999911</v>
      </c>
      <c r="S506" s="4">
        <f t="shared" si="15"/>
        <v>0.66</v>
      </c>
    </row>
    <row r="507" spans="1:19" x14ac:dyDescent="0.3">
      <c r="A507" t="s">
        <v>1361</v>
      </c>
      <c r="B507" t="s">
        <v>803</v>
      </c>
      <c r="C507" t="s">
        <v>804</v>
      </c>
      <c r="F507">
        <v>5.8187636999999999</v>
      </c>
      <c r="G507" t="s">
        <v>805</v>
      </c>
      <c r="I507" t="b">
        <v>1</v>
      </c>
      <c r="J507">
        <v>25</v>
      </c>
      <c r="K507" s="3">
        <v>29.326438903808601</v>
      </c>
      <c r="L507">
        <v>713.44710851012746</v>
      </c>
      <c r="M507">
        <v>1</v>
      </c>
      <c r="N507">
        <v>3700.7337131999998</v>
      </c>
      <c r="O507">
        <v>3700.7337131999998</v>
      </c>
      <c r="P507">
        <v>3700.7337131999998</v>
      </c>
      <c r="R507">
        <f t="shared" si="16"/>
        <v>1</v>
      </c>
      <c r="S507" s="4">
        <f t="shared" si="15"/>
        <v>1</v>
      </c>
    </row>
    <row r="508" spans="1:19" x14ac:dyDescent="0.3">
      <c r="A508" t="s">
        <v>1362</v>
      </c>
      <c r="B508" t="s">
        <v>803</v>
      </c>
      <c r="C508" t="s">
        <v>819</v>
      </c>
      <c r="E508" t="s">
        <v>820</v>
      </c>
      <c r="F508">
        <v>5.5968247822379062</v>
      </c>
      <c r="G508" t="s">
        <v>805</v>
      </c>
      <c r="I508" t="b">
        <v>1</v>
      </c>
      <c r="J508">
        <v>250</v>
      </c>
      <c r="K508" s="3">
        <v>12692.8907527542</v>
      </c>
      <c r="L508">
        <v>2019.4975802503786</v>
      </c>
      <c r="M508">
        <v>0.62</v>
      </c>
      <c r="N508">
        <v>12732.776379591236</v>
      </c>
      <c r="O508">
        <v>12732.776379591236</v>
      </c>
      <c r="P508">
        <v>12732.776379591236</v>
      </c>
      <c r="R508">
        <f t="shared" si="16"/>
        <v>77</v>
      </c>
      <c r="S508" s="4">
        <f t="shared" si="15"/>
        <v>0.6249350649350649</v>
      </c>
    </row>
    <row r="509" spans="1:19" x14ac:dyDescent="0.3">
      <c r="A509" t="s">
        <v>1363</v>
      </c>
      <c r="B509" t="s">
        <v>803</v>
      </c>
      <c r="C509" t="s">
        <v>819</v>
      </c>
      <c r="E509" t="s">
        <v>820</v>
      </c>
      <c r="F509">
        <v>23.33287</v>
      </c>
      <c r="G509" t="s">
        <v>805</v>
      </c>
      <c r="I509" t="b">
        <v>1</v>
      </c>
      <c r="J509">
        <v>65</v>
      </c>
      <c r="K509" s="3">
        <v>377.16478050232399</v>
      </c>
      <c r="L509">
        <v>5128.2477054135279</v>
      </c>
      <c r="M509">
        <v>0.68</v>
      </c>
      <c r="N509">
        <v>19809.606629999998</v>
      </c>
      <c r="O509">
        <v>19809.606629999998</v>
      </c>
      <c r="P509">
        <v>19809.606629999998</v>
      </c>
      <c r="R509">
        <f t="shared" si="16"/>
        <v>6.3333333333333277</v>
      </c>
      <c r="S509" s="4">
        <f t="shared" si="15"/>
        <v>0.68</v>
      </c>
    </row>
    <row r="510" spans="1:19" x14ac:dyDescent="0.3">
      <c r="A510" t="s">
        <v>1364</v>
      </c>
      <c r="B510" t="s">
        <v>803</v>
      </c>
      <c r="C510" t="s">
        <v>807</v>
      </c>
      <c r="E510" t="s">
        <v>950</v>
      </c>
      <c r="F510">
        <v>17.935293000000001</v>
      </c>
      <c r="G510" t="s">
        <v>805</v>
      </c>
      <c r="I510" t="b">
        <v>1</v>
      </c>
      <c r="J510">
        <v>125</v>
      </c>
      <c r="K510" s="3">
        <v>1688.1085228347899</v>
      </c>
      <c r="L510">
        <v>5022.0787225159929</v>
      </c>
      <c r="M510">
        <v>0.62</v>
      </c>
      <c r="N510">
        <v>22437.051543000001</v>
      </c>
      <c r="O510">
        <v>22437.051543000001</v>
      </c>
      <c r="P510">
        <v>22437.051543000001</v>
      </c>
      <c r="R510">
        <f t="shared" si="16"/>
        <v>77</v>
      </c>
      <c r="S510" s="4">
        <f t="shared" si="15"/>
        <v>0.6249350649350649</v>
      </c>
    </row>
    <row r="511" spans="1:19" x14ac:dyDescent="0.3">
      <c r="A511" t="s">
        <v>1365</v>
      </c>
      <c r="B511" t="s">
        <v>803</v>
      </c>
      <c r="C511" t="s">
        <v>819</v>
      </c>
      <c r="E511" t="s">
        <v>820</v>
      </c>
      <c r="F511">
        <v>13.342551</v>
      </c>
      <c r="G511" t="s">
        <v>805</v>
      </c>
      <c r="I511" t="b">
        <v>1</v>
      </c>
      <c r="J511">
        <v>65</v>
      </c>
      <c r="K511" s="3">
        <v>307.11601409909798</v>
      </c>
      <c r="L511">
        <v>2833.7833326322839</v>
      </c>
      <c r="M511">
        <v>0.67</v>
      </c>
      <c r="N511">
        <v>11327.825799</v>
      </c>
      <c r="O511">
        <v>11327.825799</v>
      </c>
      <c r="P511">
        <v>11327.825799</v>
      </c>
      <c r="R511">
        <f t="shared" si="16"/>
        <v>7.5999999999999934</v>
      </c>
      <c r="S511" s="4">
        <f t="shared" si="15"/>
        <v>0.67</v>
      </c>
    </row>
    <row r="512" spans="1:19" x14ac:dyDescent="0.3">
      <c r="A512" t="s">
        <v>1366</v>
      </c>
      <c r="B512" t="s">
        <v>803</v>
      </c>
      <c r="C512" t="s">
        <v>954</v>
      </c>
      <c r="E512" t="s">
        <v>822</v>
      </c>
      <c r="F512">
        <v>29.742804</v>
      </c>
      <c r="G512" t="s">
        <v>805</v>
      </c>
      <c r="I512" t="b">
        <v>1</v>
      </c>
      <c r="J512">
        <v>25</v>
      </c>
      <c r="K512" s="3">
        <v>41.569187164306598</v>
      </c>
      <c r="L512">
        <v>4057.669870566564</v>
      </c>
      <c r="M512">
        <v>1</v>
      </c>
      <c r="N512">
        <v>18916.423343999999</v>
      </c>
      <c r="O512">
        <v>18916.423343999999</v>
      </c>
      <c r="P512">
        <v>18916.423343999999</v>
      </c>
      <c r="R512">
        <f t="shared" si="16"/>
        <v>1</v>
      </c>
      <c r="S512" s="4">
        <f t="shared" si="15"/>
        <v>1</v>
      </c>
    </row>
    <row r="513" spans="1:19" x14ac:dyDescent="0.3">
      <c r="A513" t="s">
        <v>1367</v>
      </c>
      <c r="B513" t="s">
        <v>803</v>
      </c>
      <c r="C513" t="s">
        <v>804</v>
      </c>
      <c r="F513">
        <v>4.6139409999999996</v>
      </c>
      <c r="G513" t="s">
        <v>805</v>
      </c>
      <c r="I513" t="b">
        <v>1</v>
      </c>
      <c r="J513">
        <v>25</v>
      </c>
      <c r="K513" s="3">
        <v>28.84596824646</v>
      </c>
      <c r="L513">
        <v>563.22069589400508</v>
      </c>
      <c r="M513">
        <v>1</v>
      </c>
      <c r="N513">
        <v>2934.4664759999996</v>
      </c>
      <c r="O513">
        <v>2934.4664759999996</v>
      </c>
      <c r="P513">
        <v>2934.4664759999996</v>
      </c>
      <c r="R513">
        <f t="shared" si="16"/>
        <v>1</v>
      </c>
      <c r="S513" s="4">
        <f t="shared" si="15"/>
        <v>1</v>
      </c>
    </row>
    <row r="514" spans="1:19" x14ac:dyDescent="0.3">
      <c r="A514" t="s">
        <v>1368</v>
      </c>
      <c r="B514" t="s">
        <v>803</v>
      </c>
      <c r="C514" t="s">
        <v>819</v>
      </c>
      <c r="E514" t="s">
        <v>820</v>
      </c>
      <c r="F514">
        <v>13.2043</v>
      </c>
      <c r="G514" t="s">
        <v>805</v>
      </c>
      <c r="I514" t="b">
        <v>1</v>
      </c>
      <c r="J514">
        <v>300</v>
      </c>
      <c r="K514" s="3">
        <v>15150.0380762482</v>
      </c>
      <c r="L514">
        <v>4866.2031296696332</v>
      </c>
      <c r="M514">
        <v>0.62</v>
      </c>
      <c r="N514">
        <v>36126.964800000002</v>
      </c>
      <c r="O514">
        <v>36126.964800000002</v>
      </c>
      <c r="P514">
        <v>36126.964800000002</v>
      </c>
      <c r="R514">
        <f t="shared" si="16"/>
        <v>77</v>
      </c>
      <c r="S514" s="4">
        <f t="shared" si="15"/>
        <v>0.6249350649350649</v>
      </c>
    </row>
    <row r="515" spans="1:19" x14ac:dyDescent="0.3">
      <c r="A515" t="s">
        <v>1369</v>
      </c>
      <c r="B515" t="s">
        <v>803</v>
      </c>
      <c r="C515" t="s">
        <v>893</v>
      </c>
      <c r="E515" t="s">
        <v>894</v>
      </c>
      <c r="F515">
        <v>17.733226999999999</v>
      </c>
      <c r="G515" t="s">
        <v>805</v>
      </c>
      <c r="I515" t="b">
        <v>1</v>
      </c>
      <c r="J515">
        <v>300</v>
      </c>
      <c r="K515" s="3">
        <v>17121.775206642102</v>
      </c>
      <c r="L515">
        <v>6614.213737812167</v>
      </c>
      <c r="M515">
        <v>0.62</v>
      </c>
      <c r="N515">
        <v>48518.109071999999</v>
      </c>
      <c r="O515">
        <v>48518.109071999999</v>
      </c>
      <c r="P515">
        <v>48518.109071999999</v>
      </c>
      <c r="R515">
        <f t="shared" si="16"/>
        <v>77</v>
      </c>
      <c r="S515" s="4">
        <f t="shared" si="15"/>
        <v>0.6249350649350649</v>
      </c>
    </row>
    <row r="516" spans="1:19" x14ac:dyDescent="0.3">
      <c r="A516" t="s">
        <v>1370</v>
      </c>
      <c r="B516" t="s">
        <v>803</v>
      </c>
      <c r="C516" t="s">
        <v>804</v>
      </c>
      <c r="F516">
        <v>6.5725045</v>
      </c>
      <c r="G516" t="s">
        <v>805</v>
      </c>
      <c r="I516" t="b">
        <v>1</v>
      </c>
      <c r="J516">
        <v>25</v>
      </c>
      <c r="K516" s="3">
        <v>29.628639221191399</v>
      </c>
      <c r="L516">
        <v>808.10546248920286</v>
      </c>
      <c r="M516">
        <v>1</v>
      </c>
      <c r="N516">
        <v>4180.112862</v>
      </c>
      <c r="O516">
        <v>4180.112862</v>
      </c>
      <c r="P516">
        <v>4180.112862</v>
      </c>
      <c r="R516">
        <f t="shared" si="16"/>
        <v>1</v>
      </c>
      <c r="S516" s="4">
        <f t="shared" ref="S516:S579" si="17">0.62+(1-0.62)/R516</f>
        <v>1</v>
      </c>
    </row>
    <row r="517" spans="1:19" x14ac:dyDescent="0.3">
      <c r="A517" t="s">
        <v>1371</v>
      </c>
      <c r="B517" t="s">
        <v>803</v>
      </c>
      <c r="C517" t="s">
        <v>819</v>
      </c>
      <c r="E517" t="s">
        <v>820</v>
      </c>
      <c r="F517">
        <v>20.211297999999999</v>
      </c>
      <c r="G517" t="s">
        <v>805</v>
      </c>
      <c r="I517" t="b">
        <v>1</v>
      </c>
      <c r="J517">
        <v>300</v>
      </c>
      <c r="K517" s="3">
        <v>16947.115333595299</v>
      </c>
      <c r="L517">
        <v>7530.5235369744905</v>
      </c>
      <c r="M517">
        <v>0.62</v>
      </c>
      <c r="N517">
        <v>55298.111327999999</v>
      </c>
      <c r="O517">
        <v>55298.111327999999</v>
      </c>
      <c r="P517">
        <v>55298.111327999999</v>
      </c>
      <c r="R517">
        <f t="shared" si="16"/>
        <v>77</v>
      </c>
      <c r="S517" s="4">
        <f t="shared" si="17"/>
        <v>0.6249350649350649</v>
      </c>
    </row>
    <row r="518" spans="1:19" x14ac:dyDescent="0.3">
      <c r="A518" t="s">
        <v>1372</v>
      </c>
      <c r="B518" t="s">
        <v>803</v>
      </c>
      <c r="C518" t="s">
        <v>804</v>
      </c>
      <c r="F518">
        <v>8.7611129999999999</v>
      </c>
      <c r="G518" t="s">
        <v>805</v>
      </c>
      <c r="I518" t="b">
        <v>1</v>
      </c>
      <c r="J518">
        <v>25</v>
      </c>
      <c r="K518" s="3">
        <v>28.450187683105501</v>
      </c>
      <c r="L518">
        <v>1065.5507678889767</v>
      </c>
      <c r="M518">
        <v>1</v>
      </c>
      <c r="N518">
        <v>5572.0678680000001</v>
      </c>
      <c r="O518">
        <v>5572.0678680000001</v>
      </c>
      <c r="P518">
        <v>5572.0678680000001</v>
      </c>
      <c r="R518">
        <f t="shared" si="16"/>
        <v>1</v>
      </c>
      <c r="S518" s="4">
        <f t="shared" si="17"/>
        <v>1</v>
      </c>
    </row>
    <row r="519" spans="1:19" x14ac:dyDescent="0.3">
      <c r="A519" t="s">
        <v>1373</v>
      </c>
      <c r="B519" t="s">
        <v>803</v>
      </c>
      <c r="C519" t="s">
        <v>804</v>
      </c>
      <c r="F519">
        <v>16.457599999999999</v>
      </c>
      <c r="G519" t="s">
        <v>805</v>
      </c>
      <c r="I519" t="b">
        <v>1</v>
      </c>
      <c r="J519">
        <v>25</v>
      </c>
      <c r="K519" s="3">
        <v>43.651756286621101</v>
      </c>
      <c r="L519">
        <v>2283.9047419656144</v>
      </c>
      <c r="M519">
        <v>1</v>
      </c>
      <c r="N519">
        <v>10467.033599999999</v>
      </c>
      <c r="O519">
        <v>10467.033599999999</v>
      </c>
      <c r="P519">
        <v>10467.033599999999</v>
      </c>
      <c r="R519">
        <f t="shared" si="16"/>
        <v>1</v>
      </c>
      <c r="S519" s="4">
        <f t="shared" si="17"/>
        <v>1</v>
      </c>
    </row>
    <row r="520" spans="1:19" x14ac:dyDescent="0.3">
      <c r="A520" t="s">
        <v>1374</v>
      </c>
      <c r="B520" t="s">
        <v>803</v>
      </c>
      <c r="C520" t="s">
        <v>893</v>
      </c>
      <c r="E520" t="s">
        <v>1121</v>
      </c>
      <c r="F520">
        <v>13.425454999999999</v>
      </c>
      <c r="G520" t="s">
        <v>805</v>
      </c>
      <c r="I520" t="b">
        <v>1</v>
      </c>
      <c r="J520">
        <v>40</v>
      </c>
      <c r="K520" s="3">
        <v>129.15743385313499</v>
      </c>
      <c r="L520">
        <v>2404.18898046716</v>
      </c>
      <c r="M520">
        <v>0.68</v>
      </c>
      <c r="N520">
        <v>9518.6475950000004</v>
      </c>
      <c r="O520">
        <v>9518.6475950000004</v>
      </c>
      <c r="P520">
        <v>9518.6475950000004</v>
      </c>
      <c r="R520">
        <f t="shared" si="16"/>
        <v>6.3333333333333277</v>
      </c>
      <c r="S520" s="4">
        <f t="shared" si="17"/>
        <v>0.68</v>
      </c>
    </row>
    <row r="521" spans="1:19" x14ac:dyDescent="0.3">
      <c r="A521" t="s">
        <v>1375</v>
      </c>
      <c r="B521" t="s">
        <v>803</v>
      </c>
      <c r="C521" t="s">
        <v>804</v>
      </c>
      <c r="F521">
        <v>5.3896750000000004</v>
      </c>
      <c r="G521" t="s">
        <v>805</v>
      </c>
      <c r="I521" t="b">
        <v>1</v>
      </c>
      <c r="J521">
        <v>25</v>
      </c>
      <c r="K521" s="3">
        <v>30.516370773315401</v>
      </c>
      <c r="L521">
        <v>668.07225824427758</v>
      </c>
      <c r="M521">
        <v>1</v>
      </c>
      <c r="N521">
        <v>3427.8333000000002</v>
      </c>
      <c r="O521">
        <v>3427.8333000000002</v>
      </c>
      <c r="P521">
        <v>3427.8333000000002</v>
      </c>
      <c r="R521">
        <f t="shared" si="16"/>
        <v>1</v>
      </c>
      <c r="S521" s="4">
        <f t="shared" si="17"/>
        <v>1</v>
      </c>
    </row>
    <row r="522" spans="1:19" x14ac:dyDescent="0.3">
      <c r="A522" t="s">
        <v>1376</v>
      </c>
      <c r="B522" t="s">
        <v>803</v>
      </c>
      <c r="C522" t="s">
        <v>807</v>
      </c>
      <c r="E522" t="s">
        <v>1123</v>
      </c>
      <c r="F522">
        <v>38.468254000000002</v>
      </c>
      <c r="G522" t="s">
        <v>805</v>
      </c>
      <c r="I522" t="b">
        <v>1</v>
      </c>
      <c r="J522">
        <v>40</v>
      </c>
      <c r="K522" s="3">
        <v>118.975213050842</v>
      </c>
      <c r="L522">
        <v>6755.1159127862711</v>
      </c>
      <c r="M522">
        <v>0.75</v>
      </c>
      <c r="N522">
        <v>27273.992086000002</v>
      </c>
      <c r="O522">
        <v>27273.992086000002</v>
      </c>
      <c r="P522">
        <v>27273.992086000002</v>
      </c>
      <c r="R522">
        <f t="shared" si="16"/>
        <v>2.9230769230769229</v>
      </c>
      <c r="S522" s="4">
        <f t="shared" si="17"/>
        <v>0.75</v>
      </c>
    </row>
    <row r="523" spans="1:19" x14ac:dyDescent="0.3">
      <c r="A523" t="s">
        <v>1377</v>
      </c>
      <c r="B523" t="s">
        <v>803</v>
      </c>
      <c r="C523" t="s">
        <v>824</v>
      </c>
      <c r="F523">
        <v>37.914929999999998</v>
      </c>
      <c r="G523" t="s">
        <v>805</v>
      </c>
      <c r="I523" t="b">
        <v>1</v>
      </c>
      <c r="J523">
        <v>40</v>
      </c>
      <c r="K523" s="3">
        <v>110.973594665527</v>
      </c>
      <c r="L523">
        <v>6554.4259997756408</v>
      </c>
      <c r="M523">
        <v>1</v>
      </c>
      <c r="N523">
        <v>26881.685369999999</v>
      </c>
      <c r="O523">
        <v>26881.685369999999</v>
      </c>
      <c r="P523">
        <v>26881.685369999999</v>
      </c>
      <c r="R523">
        <f t="shared" si="16"/>
        <v>1</v>
      </c>
      <c r="S523" s="4">
        <f t="shared" si="17"/>
        <v>1</v>
      </c>
    </row>
    <row r="524" spans="1:19" x14ac:dyDescent="0.3">
      <c r="A524" t="s">
        <v>1378</v>
      </c>
      <c r="B524" t="s">
        <v>803</v>
      </c>
      <c r="C524" t="s">
        <v>804</v>
      </c>
      <c r="F524">
        <v>5.5361567000000003</v>
      </c>
      <c r="G524" t="s">
        <v>805</v>
      </c>
      <c r="I524" t="b">
        <v>1</v>
      </c>
      <c r="J524">
        <v>25</v>
      </c>
      <c r="K524" s="3">
        <v>30.438032150268601</v>
      </c>
      <c r="L524">
        <v>685.73991504691844</v>
      </c>
      <c r="M524">
        <v>1</v>
      </c>
      <c r="N524">
        <v>3520.9956612000001</v>
      </c>
      <c r="O524">
        <v>3520.9956612000001</v>
      </c>
      <c r="P524">
        <v>3520.9956612000001</v>
      </c>
      <c r="R524">
        <f t="shared" si="16"/>
        <v>1</v>
      </c>
      <c r="S524" s="4">
        <f t="shared" si="17"/>
        <v>1</v>
      </c>
    </row>
    <row r="525" spans="1:19" x14ac:dyDescent="0.3">
      <c r="A525" t="s">
        <v>1379</v>
      </c>
      <c r="B525" t="s">
        <v>803</v>
      </c>
      <c r="C525" t="s">
        <v>807</v>
      </c>
      <c r="E525" t="s">
        <v>852</v>
      </c>
      <c r="F525">
        <v>14.523455</v>
      </c>
      <c r="G525" t="s">
        <v>805</v>
      </c>
      <c r="I525" t="b">
        <v>1</v>
      </c>
      <c r="J525">
        <v>65</v>
      </c>
      <c r="K525" s="3">
        <v>365.843357162492</v>
      </c>
      <c r="L525">
        <v>3174.6891266796542</v>
      </c>
      <c r="M525">
        <v>0.66</v>
      </c>
      <c r="N525">
        <v>12330.413295</v>
      </c>
      <c r="O525">
        <v>12330.413295</v>
      </c>
      <c r="P525">
        <v>12330.413295</v>
      </c>
      <c r="R525">
        <f t="shared" si="16"/>
        <v>9.4999999999999911</v>
      </c>
      <c r="S525" s="4">
        <f t="shared" si="17"/>
        <v>0.66</v>
      </c>
    </row>
    <row r="526" spans="1:19" x14ac:dyDescent="0.3">
      <c r="A526" t="s">
        <v>1380</v>
      </c>
      <c r="B526" t="s">
        <v>803</v>
      </c>
      <c r="C526" t="s">
        <v>824</v>
      </c>
      <c r="F526">
        <v>13.107321000000001</v>
      </c>
      <c r="G526" t="s">
        <v>805</v>
      </c>
      <c r="I526" t="b">
        <v>1</v>
      </c>
      <c r="J526">
        <v>25</v>
      </c>
      <c r="K526" s="3">
        <v>42.501438140869098</v>
      </c>
      <c r="L526">
        <v>1801.9570814721876</v>
      </c>
      <c r="M526">
        <v>1</v>
      </c>
      <c r="N526">
        <v>8336.2561560000013</v>
      </c>
      <c r="O526">
        <v>8336.2561560000013</v>
      </c>
      <c r="P526">
        <v>8336.2561560000013</v>
      </c>
      <c r="R526">
        <f t="shared" si="16"/>
        <v>1</v>
      </c>
      <c r="S526" s="4">
        <f t="shared" si="17"/>
        <v>1</v>
      </c>
    </row>
    <row r="527" spans="1:19" x14ac:dyDescent="0.3">
      <c r="A527" t="s">
        <v>1381</v>
      </c>
      <c r="B527" t="s">
        <v>803</v>
      </c>
      <c r="C527" t="s">
        <v>819</v>
      </c>
      <c r="E527" t="s">
        <v>874</v>
      </c>
      <c r="F527">
        <v>12.002617000000001</v>
      </c>
      <c r="G527" t="s">
        <v>805</v>
      </c>
      <c r="I527" t="b">
        <v>1</v>
      </c>
      <c r="J527">
        <v>100</v>
      </c>
      <c r="K527" s="3">
        <v>885.03581634521504</v>
      </c>
      <c r="L527">
        <v>3061.55816131953</v>
      </c>
      <c r="M527">
        <v>0.63</v>
      </c>
      <c r="N527">
        <v>12890.810658</v>
      </c>
      <c r="O527">
        <v>12890.810658</v>
      </c>
      <c r="P527">
        <v>12890.810658</v>
      </c>
      <c r="R527">
        <f t="shared" si="16"/>
        <v>37.999999999999964</v>
      </c>
      <c r="S527" s="4">
        <f t="shared" si="17"/>
        <v>0.63</v>
      </c>
    </row>
    <row r="528" spans="1:19" x14ac:dyDescent="0.3">
      <c r="A528" t="s">
        <v>1382</v>
      </c>
      <c r="B528" t="s">
        <v>803</v>
      </c>
      <c r="C528" t="s">
        <v>807</v>
      </c>
      <c r="E528" t="s">
        <v>841</v>
      </c>
      <c r="F528">
        <v>0.94653220000000005</v>
      </c>
      <c r="G528" t="s">
        <v>805</v>
      </c>
      <c r="I528" t="b">
        <v>1</v>
      </c>
      <c r="J528">
        <v>65</v>
      </c>
      <c r="K528" s="3">
        <v>311.66851318359801</v>
      </c>
      <c r="L528">
        <v>201.48624349483958</v>
      </c>
      <c r="M528">
        <v>0.64</v>
      </c>
      <c r="N528">
        <v>803.60583780000002</v>
      </c>
      <c r="O528">
        <v>803.60583780000002</v>
      </c>
      <c r="P528">
        <v>803.60583780000002</v>
      </c>
      <c r="R528">
        <f t="shared" si="16"/>
        <v>18.999999999999982</v>
      </c>
      <c r="S528" s="4">
        <f t="shared" si="17"/>
        <v>0.64</v>
      </c>
    </row>
    <row r="529" spans="1:19" x14ac:dyDescent="0.3">
      <c r="A529" t="s">
        <v>1383</v>
      </c>
      <c r="B529" t="s">
        <v>803</v>
      </c>
      <c r="C529" t="s">
        <v>804</v>
      </c>
      <c r="F529">
        <v>8.0661269999999998</v>
      </c>
      <c r="G529" t="s">
        <v>805</v>
      </c>
      <c r="I529" t="b">
        <v>1</v>
      </c>
      <c r="J529">
        <v>25</v>
      </c>
      <c r="K529" s="3">
        <v>26.196205139160199</v>
      </c>
      <c r="L529">
        <v>960.51066810602867</v>
      </c>
      <c r="M529">
        <v>1</v>
      </c>
      <c r="N529">
        <v>5130.0567719999999</v>
      </c>
      <c r="O529">
        <v>5130.0567719999999</v>
      </c>
      <c r="P529">
        <v>5130.0567719999999</v>
      </c>
      <c r="R529">
        <f t="shared" si="16"/>
        <v>1</v>
      </c>
      <c r="S529" s="4">
        <f t="shared" si="17"/>
        <v>1</v>
      </c>
    </row>
    <row r="530" spans="1:19" x14ac:dyDescent="0.3">
      <c r="A530" t="s">
        <v>1384</v>
      </c>
      <c r="B530" t="s">
        <v>803</v>
      </c>
      <c r="C530" t="s">
        <v>837</v>
      </c>
      <c r="E530" t="s">
        <v>815</v>
      </c>
      <c r="F530">
        <v>0.47264242000000001</v>
      </c>
      <c r="G530" t="s">
        <v>805</v>
      </c>
      <c r="I530" t="b">
        <v>1</v>
      </c>
      <c r="J530">
        <v>32</v>
      </c>
      <c r="K530" s="3">
        <v>46.314385070814801</v>
      </c>
      <c r="L530">
        <v>66.438680435174405</v>
      </c>
      <c r="M530">
        <v>0.81</v>
      </c>
      <c r="N530">
        <v>316.19777898000001</v>
      </c>
      <c r="O530">
        <v>316.19777898000001</v>
      </c>
      <c r="P530">
        <v>316.19777898000001</v>
      </c>
      <c r="R530">
        <f t="shared" si="16"/>
        <v>1.9999999999999993</v>
      </c>
      <c r="S530" s="4">
        <f t="shared" si="17"/>
        <v>0.81</v>
      </c>
    </row>
    <row r="531" spans="1:19" x14ac:dyDescent="0.3">
      <c r="A531" t="s">
        <v>1385</v>
      </c>
      <c r="B531" t="s">
        <v>803</v>
      </c>
      <c r="C531" t="s">
        <v>807</v>
      </c>
      <c r="E531" t="s">
        <v>827</v>
      </c>
      <c r="F531">
        <v>31.775787000000001</v>
      </c>
      <c r="G531" t="s">
        <v>805</v>
      </c>
      <c r="I531" t="b">
        <v>1</v>
      </c>
      <c r="J531">
        <v>100</v>
      </c>
      <c r="K531" s="3">
        <v>1190.1249192809901</v>
      </c>
      <c r="L531">
        <v>8442.1208656655563</v>
      </c>
      <c r="M531">
        <v>0.63</v>
      </c>
      <c r="N531">
        <v>34127.195238</v>
      </c>
      <c r="O531">
        <v>34127.195238</v>
      </c>
      <c r="P531">
        <v>34127.195238</v>
      </c>
      <c r="R531">
        <f t="shared" si="16"/>
        <v>37.999999999999964</v>
      </c>
      <c r="S531" s="4">
        <f t="shared" si="17"/>
        <v>0.63</v>
      </c>
    </row>
    <row r="532" spans="1:19" x14ac:dyDescent="0.3">
      <c r="A532" t="s">
        <v>1386</v>
      </c>
      <c r="B532" t="s">
        <v>803</v>
      </c>
      <c r="C532" t="s">
        <v>804</v>
      </c>
      <c r="F532">
        <v>8.6035385000000009</v>
      </c>
      <c r="G532" t="s">
        <v>805</v>
      </c>
      <c r="I532" t="b">
        <v>1</v>
      </c>
      <c r="J532">
        <v>32</v>
      </c>
      <c r="K532" s="3">
        <v>50.964488983154297</v>
      </c>
      <c r="L532">
        <v>1234.0743912157084</v>
      </c>
      <c r="M532">
        <v>1</v>
      </c>
      <c r="N532">
        <v>5755.7672565000003</v>
      </c>
      <c r="O532">
        <v>5755.7672565000003</v>
      </c>
      <c r="P532">
        <v>5755.7672565000003</v>
      </c>
      <c r="R532">
        <f t="shared" ref="R532:R595" si="18">IF(M532=0.62,77,(1-0.62)/(M532-0.62))</f>
        <v>1</v>
      </c>
      <c r="S532" s="4">
        <f t="shared" si="17"/>
        <v>1</v>
      </c>
    </row>
    <row r="533" spans="1:19" x14ac:dyDescent="0.3">
      <c r="A533" t="s">
        <v>1387</v>
      </c>
      <c r="B533" t="s">
        <v>803</v>
      </c>
      <c r="C533" t="s">
        <v>807</v>
      </c>
      <c r="E533" t="s">
        <v>934</v>
      </c>
      <c r="F533">
        <v>61.353282999999998</v>
      </c>
      <c r="G533" t="s">
        <v>805</v>
      </c>
      <c r="I533" t="b">
        <v>1</v>
      </c>
      <c r="J533">
        <v>80</v>
      </c>
      <c r="K533" s="3">
        <v>593.58915716171305</v>
      </c>
      <c r="L533">
        <v>14639.116485153165</v>
      </c>
      <c r="M533">
        <v>0.63</v>
      </c>
      <c r="N533">
        <v>57794.792585999996</v>
      </c>
      <c r="O533">
        <v>57794.792585999996</v>
      </c>
      <c r="P533">
        <v>57794.792585999996</v>
      </c>
      <c r="R533">
        <f t="shared" si="18"/>
        <v>37.999999999999964</v>
      </c>
      <c r="S533" s="4">
        <f t="shared" si="17"/>
        <v>0.63</v>
      </c>
    </row>
    <row r="534" spans="1:19" x14ac:dyDescent="0.3">
      <c r="A534" t="s">
        <v>1388</v>
      </c>
      <c r="B534" t="s">
        <v>803</v>
      </c>
      <c r="C534" t="s">
        <v>807</v>
      </c>
      <c r="E534" t="s">
        <v>834</v>
      </c>
      <c r="F534">
        <v>2.8757614999999999</v>
      </c>
      <c r="G534" t="s">
        <v>805</v>
      </c>
      <c r="I534" t="b">
        <v>1</v>
      </c>
      <c r="J534">
        <v>80</v>
      </c>
      <c r="K534" s="3">
        <v>851.329204959869</v>
      </c>
      <c r="L534">
        <v>730.12197113526622</v>
      </c>
      <c r="M534">
        <v>0.63</v>
      </c>
      <c r="N534">
        <v>2708.9673330000001</v>
      </c>
      <c r="O534">
        <v>2708.9673330000001</v>
      </c>
      <c r="P534">
        <v>2708.9673330000001</v>
      </c>
      <c r="R534">
        <f t="shared" si="18"/>
        <v>37.999999999999964</v>
      </c>
      <c r="S534" s="4">
        <f t="shared" si="17"/>
        <v>0.63</v>
      </c>
    </row>
    <row r="535" spans="1:19" x14ac:dyDescent="0.3">
      <c r="A535" t="s">
        <v>1389</v>
      </c>
      <c r="B535" t="s">
        <v>803</v>
      </c>
      <c r="C535" t="s">
        <v>837</v>
      </c>
      <c r="E535" t="s">
        <v>815</v>
      </c>
      <c r="F535">
        <v>14.885650999999999</v>
      </c>
      <c r="G535" t="s">
        <v>805</v>
      </c>
      <c r="I535" t="b">
        <v>1</v>
      </c>
      <c r="J535">
        <v>40</v>
      </c>
      <c r="K535" s="3">
        <v>102.26344203949</v>
      </c>
      <c r="L535">
        <v>2529.0671823970715</v>
      </c>
      <c r="M535">
        <v>0.7</v>
      </c>
      <c r="N535">
        <v>10553.926559</v>
      </c>
      <c r="O535">
        <v>10553.926559</v>
      </c>
      <c r="P535">
        <v>10553.926559</v>
      </c>
      <c r="R535">
        <f t="shared" si="18"/>
        <v>4.7500000000000027</v>
      </c>
      <c r="S535" s="4">
        <f t="shared" si="17"/>
        <v>0.7</v>
      </c>
    </row>
    <row r="536" spans="1:19" x14ac:dyDescent="0.3">
      <c r="A536" t="s">
        <v>1390</v>
      </c>
      <c r="B536" t="s">
        <v>803</v>
      </c>
      <c r="C536" t="s">
        <v>807</v>
      </c>
      <c r="E536" t="s">
        <v>852</v>
      </c>
      <c r="F536">
        <v>34.972484999999999</v>
      </c>
      <c r="G536" t="s">
        <v>805</v>
      </c>
      <c r="I536" t="b">
        <v>1</v>
      </c>
      <c r="J536">
        <v>50</v>
      </c>
      <c r="K536" s="3">
        <v>149.63725280761699</v>
      </c>
      <c r="L536">
        <v>6498.7053616468093</v>
      </c>
      <c r="M536">
        <v>0.83172400130988711</v>
      </c>
      <c r="N536">
        <v>26684.006054999998</v>
      </c>
      <c r="O536">
        <v>26684.006054999998</v>
      </c>
      <c r="P536">
        <v>26684.006054999998</v>
      </c>
      <c r="R536">
        <f t="shared" si="18"/>
        <v>1.7947894317556274</v>
      </c>
      <c r="S536" s="4">
        <f t="shared" si="17"/>
        <v>0.83172400130988711</v>
      </c>
    </row>
    <row r="537" spans="1:19" x14ac:dyDescent="0.3">
      <c r="A537" t="s">
        <v>1391</v>
      </c>
      <c r="B537" t="s">
        <v>803</v>
      </c>
      <c r="C537" t="s">
        <v>824</v>
      </c>
      <c r="F537">
        <v>99.430170000000004</v>
      </c>
      <c r="G537" t="s">
        <v>805</v>
      </c>
      <c r="R537">
        <f t="shared" si="18"/>
        <v>-0.61290322580645162</v>
      </c>
      <c r="S537" s="4">
        <f t="shared" si="17"/>
        <v>0</v>
      </c>
    </row>
    <row r="538" spans="1:19" x14ac:dyDescent="0.3">
      <c r="A538" t="s">
        <v>1392</v>
      </c>
      <c r="B538" t="s">
        <v>803</v>
      </c>
      <c r="C538" t="s">
        <v>893</v>
      </c>
      <c r="E538" t="s">
        <v>924</v>
      </c>
      <c r="F538">
        <v>22.903606</v>
      </c>
      <c r="G538" t="s">
        <v>805</v>
      </c>
      <c r="I538" t="b">
        <v>1</v>
      </c>
      <c r="J538">
        <v>25</v>
      </c>
      <c r="K538" s="3">
        <v>29.5752258300781</v>
      </c>
      <c r="L538">
        <v>2814.6738857383821</v>
      </c>
      <c r="M538">
        <v>1</v>
      </c>
      <c r="N538">
        <v>14566.693416</v>
      </c>
      <c r="O538">
        <v>14566.693416</v>
      </c>
      <c r="P538">
        <v>14566.693416</v>
      </c>
      <c r="R538">
        <f t="shared" si="18"/>
        <v>1</v>
      </c>
      <c r="S538" s="4">
        <f t="shared" si="17"/>
        <v>1</v>
      </c>
    </row>
    <row r="539" spans="1:19" x14ac:dyDescent="0.3">
      <c r="A539" t="s">
        <v>1393</v>
      </c>
      <c r="B539" t="s">
        <v>803</v>
      </c>
      <c r="C539" t="s">
        <v>807</v>
      </c>
      <c r="E539" t="s">
        <v>897</v>
      </c>
      <c r="F539">
        <v>24.435589</v>
      </c>
      <c r="G539" t="s">
        <v>805</v>
      </c>
      <c r="I539" t="b">
        <v>1</v>
      </c>
      <c r="J539">
        <v>65</v>
      </c>
      <c r="K539" s="3">
        <v>380.59683471679699</v>
      </c>
      <c r="L539">
        <v>5379.469219489486</v>
      </c>
      <c r="M539">
        <v>0.64</v>
      </c>
      <c r="N539">
        <v>20745.815061000001</v>
      </c>
      <c r="O539">
        <v>20745.815061000001</v>
      </c>
      <c r="P539">
        <v>20745.815061000001</v>
      </c>
      <c r="R539">
        <f t="shared" si="18"/>
        <v>18.999999999999982</v>
      </c>
      <c r="S539" s="4">
        <f t="shared" si="17"/>
        <v>0.64</v>
      </c>
    </row>
    <row r="540" spans="1:19" x14ac:dyDescent="0.3">
      <c r="A540" t="s">
        <v>1394</v>
      </c>
      <c r="B540" t="s">
        <v>803</v>
      </c>
      <c r="C540" t="s">
        <v>819</v>
      </c>
      <c r="E540" t="s">
        <v>874</v>
      </c>
      <c r="F540">
        <v>15.781434000000001</v>
      </c>
      <c r="G540" t="s">
        <v>805</v>
      </c>
      <c r="R540">
        <f t="shared" si="18"/>
        <v>-0.61290322580645162</v>
      </c>
      <c r="S540" s="4">
        <f t="shared" si="17"/>
        <v>0</v>
      </c>
    </row>
    <row r="541" spans="1:19" x14ac:dyDescent="0.3">
      <c r="A541" t="s">
        <v>1395</v>
      </c>
      <c r="B541" t="s">
        <v>803</v>
      </c>
      <c r="C541" t="s">
        <v>804</v>
      </c>
      <c r="F541">
        <v>8.0592819999999996</v>
      </c>
      <c r="G541" t="s">
        <v>805</v>
      </c>
      <c r="I541" t="b">
        <v>1</v>
      </c>
      <c r="J541">
        <v>20</v>
      </c>
      <c r="K541" s="3">
        <v>24.179265975952099</v>
      </c>
      <c r="L541">
        <v>943.58450695457259</v>
      </c>
      <c r="M541">
        <v>1</v>
      </c>
      <c r="N541">
        <v>4956.4584299999997</v>
      </c>
      <c r="O541">
        <v>4956.4584299999997</v>
      </c>
      <c r="P541">
        <v>4956.4584299999997</v>
      </c>
      <c r="R541">
        <f t="shared" si="18"/>
        <v>1</v>
      </c>
      <c r="S541" s="4">
        <f t="shared" si="17"/>
        <v>1</v>
      </c>
    </row>
    <row r="542" spans="1:19" x14ac:dyDescent="0.3">
      <c r="A542" t="s">
        <v>1396</v>
      </c>
      <c r="B542" t="s">
        <v>803</v>
      </c>
      <c r="C542" t="s">
        <v>837</v>
      </c>
      <c r="E542" t="s">
        <v>838</v>
      </c>
      <c r="F542">
        <v>24.313369999999999</v>
      </c>
      <c r="G542" t="s">
        <v>805</v>
      </c>
      <c r="I542" t="b">
        <v>1</v>
      </c>
      <c r="J542">
        <v>50</v>
      </c>
      <c r="K542" s="3">
        <v>237.047116394038</v>
      </c>
      <c r="L542">
        <v>4931.7514193395655</v>
      </c>
      <c r="M542">
        <v>0.67</v>
      </c>
      <c r="N542">
        <v>18551.101309999998</v>
      </c>
      <c r="O542">
        <v>18551.101309999998</v>
      </c>
      <c r="P542">
        <v>18551.101309999998</v>
      </c>
      <c r="R542">
        <f t="shared" si="18"/>
        <v>7.5999999999999934</v>
      </c>
      <c r="S542" s="4">
        <f t="shared" si="17"/>
        <v>0.67</v>
      </c>
    </row>
    <row r="543" spans="1:19" x14ac:dyDescent="0.3">
      <c r="A543" t="s">
        <v>1397</v>
      </c>
      <c r="B543" t="s">
        <v>803</v>
      </c>
      <c r="C543" t="s">
        <v>807</v>
      </c>
      <c r="E543" t="s">
        <v>876</v>
      </c>
      <c r="F543">
        <v>7.8476157000000004</v>
      </c>
      <c r="G543" t="s">
        <v>805</v>
      </c>
      <c r="I543" t="b">
        <v>1</v>
      </c>
      <c r="J543">
        <v>50</v>
      </c>
      <c r="K543" s="3">
        <v>254.21854721070301</v>
      </c>
      <c r="L543">
        <v>1618.0545192615687</v>
      </c>
      <c r="M543">
        <v>0.62</v>
      </c>
      <c r="N543">
        <v>5987.7307791000003</v>
      </c>
      <c r="O543">
        <v>5987.7307791000003</v>
      </c>
      <c r="P543">
        <v>5987.7307791000003</v>
      </c>
      <c r="R543">
        <f t="shared" si="18"/>
        <v>77</v>
      </c>
      <c r="S543" s="4">
        <f t="shared" si="17"/>
        <v>0.6249350649350649</v>
      </c>
    </row>
    <row r="544" spans="1:19" x14ac:dyDescent="0.3">
      <c r="A544" t="s">
        <v>1398</v>
      </c>
      <c r="B544" t="s">
        <v>803</v>
      </c>
      <c r="C544" t="s">
        <v>807</v>
      </c>
      <c r="E544" t="s">
        <v>876</v>
      </c>
      <c r="F544">
        <v>7.6530250000000004</v>
      </c>
      <c r="G544" t="s">
        <v>805</v>
      </c>
      <c r="I544" t="b">
        <v>1</v>
      </c>
      <c r="J544">
        <v>40</v>
      </c>
      <c r="K544" s="3">
        <v>136.65379806518601</v>
      </c>
      <c r="L544">
        <v>1390.0568104189847</v>
      </c>
      <c r="M544">
        <v>0.68</v>
      </c>
      <c r="N544">
        <v>5425.9947250000005</v>
      </c>
      <c r="O544">
        <v>5425.9947250000005</v>
      </c>
      <c r="P544">
        <v>5425.9947250000005</v>
      </c>
      <c r="R544">
        <f t="shared" si="18"/>
        <v>6.3333333333333277</v>
      </c>
      <c r="S544" s="4">
        <f t="shared" si="17"/>
        <v>0.68</v>
      </c>
    </row>
    <row r="545" spans="1:19" x14ac:dyDescent="0.3">
      <c r="A545" t="s">
        <v>1399</v>
      </c>
      <c r="B545" t="s">
        <v>803</v>
      </c>
      <c r="C545" t="s">
        <v>807</v>
      </c>
      <c r="E545" t="s">
        <v>852</v>
      </c>
      <c r="F545">
        <v>6.5249509999999997</v>
      </c>
      <c r="G545" t="s">
        <v>805</v>
      </c>
      <c r="I545" t="b">
        <v>1</v>
      </c>
      <c r="J545">
        <v>100</v>
      </c>
      <c r="K545" s="3">
        <v>1122.7480650329401</v>
      </c>
      <c r="L545">
        <v>1718.2549109204722</v>
      </c>
      <c r="M545">
        <v>0.63</v>
      </c>
      <c r="N545">
        <v>7007.7973739999998</v>
      </c>
      <c r="O545">
        <v>7007.7973739999998</v>
      </c>
      <c r="P545">
        <v>7007.7973739999998</v>
      </c>
      <c r="R545">
        <f t="shared" si="18"/>
        <v>37.999999999999964</v>
      </c>
      <c r="S545" s="4">
        <f t="shared" si="17"/>
        <v>0.63</v>
      </c>
    </row>
    <row r="546" spans="1:19" x14ac:dyDescent="0.3">
      <c r="A546" t="s">
        <v>1400</v>
      </c>
      <c r="B546" t="s">
        <v>803</v>
      </c>
      <c r="C546" t="s">
        <v>807</v>
      </c>
      <c r="E546" t="s">
        <v>942</v>
      </c>
      <c r="F546">
        <v>19.324867000000001</v>
      </c>
      <c r="G546" t="s">
        <v>805</v>
      </c>
      <c r="I546" t="b">
        <v>1</v>
      </c>
      <c r="J546">
        <v>50</v>
      </c>
      <c r="K546" s="3">
        <v>231.24911918642499</v>
      </c>
      <c r="L546">
        <v>3898.0637947243335</v>
      </c>
      <c r="M546">
        <v>0.65</v>
      </c>
      <c r="N546">
        <v>14744.873521000001</v>
      </c>
      <c r="O546">
        <v>14744.873521000001</v>
      </c>
      <c r="P546">
        <v>14744.873521000001</v>
      </c>
      <c r="R546">
        <f t="shared" si="18"/>
        <v>12.666666666666655</v>
      </c>
      <c r="S546" s="4">
        <f t="shared" si="17"/>
        <v>0.65</v>
      </c>
    </row>
    <row r="547" spans="1:19" x14ac:dyDescent="0.3">
      <c r="A547" t="s">
        <v>1401</v>
      </c>
      <c r="B547" t="s">
        <v>803</v>
      </c>
      <c r="C547" t="s">
        <v>824</v>
      </c>
      <c r="F547">
        <v>3.5760496000000002</v>
      </c>
      <c r="G547" t="s">
        <v>805</v>
      </c>
      <c r="I547" t="b">
        <v>1</v>
      </c>
      <c r="J547">
        <v>40</v>
      </c>
      <c r="K547" s="3">
        <v>88.612800598144503</v>
      </c>
      <c r="L547">
        <v>590.91200765493898</v>
      </c>
      <c r="M547">
        <v>1</v>
      </c>
      <c r="N547">
        <v>2535.4191664</v>
      </c>
      <c r="O547">
        <v>2535.4191664</v>
      </c>
      <c r="P547">
        <v>2535.4191664</v>
      </c>
      <c r="R547">
        <f t="shared" si="18"/>
        <v>1</v>
      </c>
      <c r="S547" s="4">
        <f t="shared" si="17"/>
        <v>1</v>
      </c>
    </row>
    <row r="548" spans="1:19" x14ac:dyDescent="0.3">
      <c r="A548" t="s">
        <v>1402</v>
      </c>
      <c r="B548" t="s">
        <v>803</v>
      </c>
      <c r="C548" t="s">
        <v>807</v>
      </c>
      <c r="E548" t="s">
        <v>1013</v>
      </c>
      <c r="F548">
        <v>12.099337</v>
      </c>
      <c r="G548" t="s">
        <v>805</v>
      </c>
      <c r="I548" t="b">
        <v>1</v>
      </c>
      <c r="J548">
        <v>40</v>
      </c>
      <c r="K548" s="3">
        <v>105.768872451794</v>
      </c>
      <c r="L548">
        <v>2070.1463937702333</v>
      </c>
      <c r="M548">
        <v>0.68</v>
      </c>
      <c r="N548">
        <v>8578.4299329999994</v>
      </c>
      <c r="O548">
        <v>8578.4299329999994</v>
      </c>
      <c r="P548">
        <v>8578.4299329999994</v>
      </c>
      <c r="R548">
        <f t="shared" si="18"/>
        <v>6.3333333333333277</v>
      </c>
      <c r="S548" s="4">
        <f t="shared" si="17"/>
        <v>0.68</v>
      </c>
    </row>
    <row r="549" spans="1:19" x14ac:dyDescent="0.3">
      <c r="A549" t="s">
        <v>1403</v>
      </c>
      <c r="B549" t="s">
        <v>803</v>
      </c>
      <c r="C549" t="s">
        <v>824</v>
      </c>
      <c r="E549" t="s">
        <v>857</v>
      </c>
      <c r="F549">
        <v>38.977134999999997</v>
      </c>
      <c r="G549" t="s">
        <v>805</v>
      </c>
      <c r="R549">
        <f t="shared" si="18"/>
        <v>-0.61290322580645162</v>
      </c>
      <c r="S549" s="4">
        <f t="shared" si="17"/>
        <v>0</v>
      </c>
    </row>
    <row r="550" spans="1:19" x14ac:dyDescent="0.3">
      <c r="A550" t="s">
        <v>1404</v>
      </c>
      <c r="B550" t="s">
        <v>803</v>
      </c>
      <c r="C550" t="s">
        <v>824</v>
      </c>
      <c r="F550">
        <v>21.599869000000002</v>
      </c>
      <c r="G550" t="s">
        <v>805</v>
      </c>
      <c r="I550" t="b">
        <v>1</v>
      </c>
      <c r="J550">
        <v>40</v>
      </c>
      <c r="K550" s="3">
        <v>84.128711700439496</v>
      </c>
      <c r="L550">
        <v>3536.1451962485303</v>
      </c>
      <c r="M550">
        <v>0.75</v>
      </c>
      <c r="N550">
        <v>15314.307121000002</v>
      </c>
      <c r="O550">
        <v>15314.307121000002</v>
      </c>
      <c r="P550">
        <v>15314.307121000002</v>
      </c>
      <c r="R550">
        <f t="shared" si="18"/>
        <v>2.9230769230769229</v>
      </c>
      <c r="S550" s="4">
        <f t="shared" si="17"/>
        <v>0.75</v>
      </c>
    </row>
    <row r="551" spans="1:19" x14ac:dyDescent="0.3">
      <c r="A551" t="s">
        <v>1405</v>
      </c>
      <c r="B551" t="s">
        <v>803</v>
      </c>
      <c r="C551" t="s">
        <v>807</v>
      </c>
      <c r="E551" t="s">
        <v>813</v>
      </c>
      <c r="F551">
        <v>0.51235509999999995</v>
      </c>
      <c r="G551" t="s">
        <v>805</v>
      </c>
      <c r="I551" t="b">
        <v>1</v>
      </c>
      <c r="J551">
        <v>40</v>
      </c>
      <c r="K551" s="3">
        <v>119.939438743591</v>
      </c>
      <c r="L551">
        <v>90.139341257294873</v>
      </c>
      <c r="M551">
        <v>0.67</v>
      </c>
      <c r="N551">
        <v>363.25976589999999</v>
      </c>
      <c r="O551">
        <v>363.25976589999999</v>
      </c>
      <c r="P551">
        <v>363.25976589999999</v>
      </c>
      <c r="R551">
        <f t="shared" si="18"/>
        <v>7.5999999999999934</v>
      </c>
      <c r="S551" s="4">
        <f t="shared" si="17"/>
        <v>0.67</v>
      </c>
    </row>
    <row r="552" spans="1:19" x14ac:dyDescent="0.3">
      <c r="A552" t="s">
        <v>1406</v>
      </c>
      <c r="B552" t="s">
        <v>803</v>
      </c>
      <c r="C552" t="s">
        <v>859</v>
      </c>
      <c r="F552">
        <v>28.713318000000001</v>
      </c>
      <c r="G552" t="s">
        <v>805</v>
      </c>
      <c r="R552">
        <f t="shared" si="18"/>
        <v>-0.61290322580645162</v>
      </c>
      <c r="S552" s="4">
        <f t="shared" si="17"/>
        <v>0</v>
      </c>
    </row>
    <row r="553" spans="1:19" x14ac:dyDescent="0.3">
      <c r="A553" t="s">
        <v>1407</v>
      </c>
      <c r="B553" t="s">
        <v>803</v>
      </c>
      <c r="C553" t="s">
        <v>804</v>
      </c>
      <c r="F553">
        <v>0.45109274999999999</v>
      </c>
      <c r="G553" t="s">
        <v>805</v>
      </c>
      <c r="I553" t="b">
        <v>1</v>
      </c>
      <c r="J553">
        <v>25</v>
      </c>
      <c r="K553" s="3">
        <v>29.542890548706101</v>
      </c>
      <c r="L553">
        <v>55.419309784237527</v>
      </c>
      <c r="M553">
        <v>1</v>
      </c>
      <c r="N553">
        <v>286.89498900000001</v>
      </c>
      <c r="O553">
        <v>286.89498900000001</v>
      </c>
      <c r="P553">
        <v>286.89498900000001</v>
      </c>
      <c r="R553">
        <f t="shared" si="18"/>
        <v>1</v>
      </c>
      <c r="S553" s="4">
        <f t="shared" si="17"/>
        <v>1</v>
      </c>
    </row>
    <row r="554" spans="1:19" x14ac:dyDescent="0.3">
      <c r="A554" t="s">
        <v>1408</v>
      </c>
      <c r="B554" t="s">
        <v>803</v>
      </c>
      <c r="C554" t="s">
        <v>807</v>
      </c>
      <c r="E554" t="s">
        <v>813</v>
      </c>
      <c r="F554">
        <v>28.954477000000001</v>
      </c>
      <c r="G554" t="s">
        <v>805</v>
      </c>
      <c r="I554" t="b">
        <v>1</v>
      </c>
      <c r="J554">
        <v>32</v>
      </c>
      <c r="K554" s="3">
        <v>73.169119834899902</v>
      </c>
      <c r="L554">
        <v>4549.8971105668306</v>
      </c>
      <c r="M554">
        <v>0.75</v>
      </c>
      <c r="N554">
        <v>19370.545113</v>
      </c>
      <c r="O554">
        <v>19370.545113</v>
      </c>
      <c r="P554">
        <v>19370.545113</v>
      </c>
      <c r="R554">
        <f t="shared" si="18"/>
        <v>2.9230769230769229</v>
      </c>
      <c r="S554" s="4">
        <f t="shared" si="17"/>
        <v>0.75</v>
      </c>
    </row>
    <row r="555" spans="1:19" x14ac:dyDescent="0.3">
      <c r="A555" t="s">
        <v>1409</v>
      </c>
      <c r="B555" t="s">
        <v>803</v>
      </c>
      <c r="C555" t="s">
        <v>824</v>
      </c>
      <c r="F555">
        <v>13.104462</v>
      </c>
      <c r="G555" t="s">
        <v>805</v>
      </c>
      <c r="I555" t="b">
        <v>1</v>
      </c>
      <c r="J555">
        <v>65</v>
      </c>
      <c r="K555" s="3">
        <v>314.88020370481502</v>
      </c>
      <c r="L555">
        <v>2793.9640658760122</v>
      </c>
      <c r="M555">
        <v>0.72</v>
      </c>
      <c r="N555">
        <v>11125.688238000001</v>
      </c>
      <c r="O555">
        <v>11125.688238000001</v>
      </c>
      <c r="P555">
        <v>11125.688238000001</v>
      </c>
      <c r="R555">
        <f t="shared" si="18"/>
        <v>3.8000000000000007</v>
      </c>
      <c r="S555" s="4">
        <f t="shared" si="17"/>
        <v>0.72</v>
      </c>
    </row>
    <row r="556" spans="1:19" x14ac:dyDescent="0.3">
      <c r="A556" t="s">
        <v>1410</v>
      </c>
      <c r="B556" t="s">
        <v>803</v>
      </c>
      <c r="C556" t="s">
        <v>807</v>
      </c>
      <c r="E556" t="s">
        <v>822</v>
      </c>
      <c r="F556">
        <v>21.416955999999999</v>
      </c>
      <c r="G556" t="s">
        <v>805</v>
      </c>
      <c r="I556" t="b">
        <v>1</v>
      </c>
      <c r="J556">
        <v>80</v>
      </c>
      <c r="K556" s="3">
        <v>557.07565673828105</v>
      </c>
      <c r="L556">
        <v>5063.7887087302142</v>
      </c>
      <c r="M556">
        <v>0.64</v>
      </c>
      <c r="N556">
        <v>20174.772551999999</v>
      </c>
      <c r="O556">
        <v>20174.772551999999</v>
      </c>
      <c r="P556">
        <v>20174.772551999999</v>
      </c>
      <c r="R556">
        <f t="shared" si="18"/>
        <v>18.999999999999982</v>
      </c>
      <c r="S556" s="4">
        <f t="shared" si="17"/>
        <v>0.64</v>
      </c>
    </row>
    <row r="557" spans="1:19" x14ac:dyDescent="0.3">
      <c r="A557" t="s">
        <v>1411</v>
      </c>
      <c r="B557" t="s">
        <v>803</v>
      </c>
      <c r="C557" t="s">
        <v>807</v>
      </c>
      <c r="E557" t="s">
        <v>822</v>
      </c>
      <c r="F557">
        <v>12.558230999999999</v>
      </c>
      <c r="G557" t="s">
        <v>805</v>
      </c>
      <c r="I557" t="b">
        <v>1</v>
      </c>
      <c r="J557">
        <v>50</v>
      </c>
      <c r="K557" s="3">
        <v>192.031020812988</v>
      </c>
      <c r="L557">
        <v>2437.2636098991093</v>
      </c>
      <c r="M557">
        <v>0.72</v>
      </c>
      <c r="N557">
        <v>9581.9302529999986</v>
      </c>
      <c r="O557">
        <v>9581.9302529999986</v>
      </c>
      <c r="P557">
        <v>9581.9302529999986</v>
      </c>
      <c r="R557">
        <f t="shared" si="18"/>
        <v>3.8000000000000007</v>
      </c>
      <c r="S557" s="4">
        <f t="shared" si="17"/>
        <v>0.72</v>
      </c>
    </row>
    <row r="558" spans="1:19" x14ac:dyDescent="0.3">
      <c r="A558" t="s">
        <v>1412</v>
      </c>
      <c r="B558" t="s">
        <v>803</v>
      </c>
      <c r="C558" t="s">
        <v>807</v>
      </c>
      <c r="E558" t="s">
        <v>815</v>
      </c>
      <c r="F558">
        <v>4.6696749999999998</v>
      </c>
      <c r="G558" t="s">
        <v>805</v>
      </c>
      <c r="I558" t="b">
        <v>1</v>
      </c>
      <c r="J558">
        <v>150</v>
      </c>
      <c r="K558" s="3">
        <v>3116.6533186340298</v>
      </c>
      <c r="L558">
        <v>1421.9384044784924</v>
      </c>
      <c r="M558">
        <v>0.62</v>
      </c>
      <c r="N558">
        <v>6714.9926500000001</v>
      </c>
      <c r="O558">
        <v>6714.9926500000001</v>
      </c>
      <c r="P558">
        <v>6714.9926500000001</v>
      </c>
      <c r="R558">
        <f t="shared" si="18"/>
        <v>77</v>
      </c>
      <c r="S558" s="4">
        <f t="shared" si="17"/>
        <v>0.6249350649350649</v>
      </c>
    </row>
    <row r="559" spans="1:19" x14ac:dyDescent="0.3">
      <c r="A559" t="s">
        <v>1413</v>
      </c>
      <c r="B559" t="s">
        <v>803</v>
      </c>
      <c r="C559" t="s">
        <v>859</v>
      </c>
      <c r="F559">
        <v>53.058199999999999</v>
      </c>
      <c r="G559" t="s">
        <v>805</v>
      </c>
      <c r="I559" t="b">
        <v>1</v>
      </c>
      <c r="J559">
        <v>50</v>
      </c>
      <c r="K559" s="3">
        <v>199.48168418884299</v>
      </c>
      <c r="L559">
        <v>10374.339753346008</v>
      </c>
      <c r="M559">
        <v>0.66</v>
      </c>
      <c r="N559">
        <v>40483.406600000002</v>
      </c>
      <c r="O559">
        <v>40483.406600000002</v>
      </c>
      <c r="P559">
        <v>40483.406600000002</v>
      </c>
      <c r="R559">
        <f t="shared" si="18"/>
        <v>9.4999999999999911</v>
      </c>
      <c r="S559" s="4">
        <f t="shared" si="17"/>
        <v>0.66</v>
      </c>
    </row>
    <row r="560" spans="1:19" x14ac:dyDescent="0.3">
      <c r="A560" t="s">
        <v>1414</v>
      </c>
      <c r="B560" t="s">
        <v>803</v>
      </c>
      <c r="C560" t="s">
        <v>819</v>
      </c>
      <c r="E560" t="s">
        <v>820</v>
      </c>
      <c r="F560">
        <v>38.723309999999998</v>
      </c>
      <c r="G560" t="s">
        <v>805</v>
      </c>
      <c r="I560" t="b">
        <v>1</v>
      </c>
      <c r="J560">
        <v>80</v>
      </c>
      <c r="K560" s="3">
        <v>635.72091379168</v>
      </c>
      <c r="L560">
        <v>9336.2732329957198</v>
      </c>
      <c r="M560">
        <v>0.65</v>
      </c>
      <c r="N560">
        <v>36477.35802</v>
      </c>
      <c r="O560">
        <v>36477.35802</v>
      </c>
      <c r="P560">
        <v>36477.35802</v>
      </c>
      <c r="R560">
        <f t="shared" si="18"/>
        <v>12.666666666666655</v>
      </c>
      <c r="S560" s="4">
        <f t="shared" si="17"/>
        <v>0.65</v>
      </c>
    </row>
    <row r="561" spans="1:19" x14ac:dyDescent="0.3">
      <c r="A561" t="s">
        <v>1415</v>
      </c>
      <c r="B561" t="s">
        <v>803</v>
      </c>
      <c r="C561" t="s">
        <v>807</v>
      </c>
      <c r="E561" t="s">
        <v>1069</v>
      </c>
      <c r="F561">
        <v>4.8116446000000002</v>
      </c>
      <c r="G561" t="s">
        <v>805</v>
      </c>
      <c r="I561" t="b">
        <v>1</v>
      </c>
      <c r="J561">
        <v>50</v>
      </c>
      <c r="K561" s="3">
        <v>237.72228267669701</v>
      </c>
      <c r="L561">
        <v>976.63190154848201</v>
      </c>
      <c r="M561">
        <v>0.62</v>
      </c>
      <c r="N561">
        <v>3671.2848297999999</v>
      </c>
      <c r="O561">
        <v>3671.2848297999999</v>
      </c>
      <c r="P561">
        <v>3671.2848297999999</v>
      </c>
      <c r="R561">
        <f t="shared" si="18"/>
        <v>77</v>
      </c>
      <c r="S561" s="4">
        <f t="shared" si="17"/>
        <v>0.6249350649350649</v>
      </c>
    </row>
    <row r="562" spans="1:19" x14ac:dyDescent="0.3">
      <c r="A562" t="s">
        <v>1416</v>
      </c>
      <c r="B562" t="s">
        <v>803</v>
      </c>
      <c r="C562" t="s">
        <v>819</v>
      </c>
      <c r="E562" t="s">
        <v>820</v>
      </c>
      <c r="F562">
        <v>13.848721789009344</v>
      </c>
      <c r="G562" t="s">
        <v>805</v>
      </c>
      <c r="I562" t="b">
        <v>1</v>
      </c>
      <c r="J562">
        <v>300</v>
      </c>
      <c r="K562" s="3">
        <v>14953.470402069101</v>
      </c>
      <c r="L562">
        <v>5097.5457770629055</v>
      </c>
      <c r="M562">
        <v>0.62</v>
      </c>
      <c r="N562">
        <v>37890.102814729566</v>
      </c>
      <c r="O562">
        <v>37890.102814729566</v>
      </c>
      <c r="P562">
        <v>37890.102814729566</v>
      </c>
      <c r="R562">
        <f t="shared" si="18"/>
        <v>77</v>
      </c>
      <c r="S562" s="4">
        <f t="shared" si="17"/>
        <v>0.6249350649350649</v>
      </c>
    </row>
    <row r="563" spans="1:19" x14ac:dyDescent="0.3">
      <c r="A563" t="s">
        <v>1417</v>
      </c>
      <c r="B563" t="s">
        <v>803</v>
      </c>
      <c r="C563" t="s">
        <v>804</v>
      </c>
      <c r="F563">
        <v>6.2599172999999997</v>
      </c>
      <c r="G563" t="s">
        <v>805</v>
      </c>
      <c r="I563" t="b">
        <v>1</v>
      </c>
      <c r="J563">
        <v>25</v>
      </c>
      <c r="K563" s="3">
        <v>29.606523513793899</v>
      </c>
      <c r="L563">
        <v>769.51589547280832</v>
      </c>
      <c r="M563">
        <v>1</v>
      </c>
      <c r="N563">
        <v>3981.3074027999996</v>
      </c>
      <c r="O563">
        <v>3981.3074027999996</v>
      </c>
      <c r="P563">
        <v>3981.3074027999996</v>
      </c>
      <c r="R563">
        <f t="shared" si="18"/>
        <v>1</v>
      </c>
      <c r="S563" s="4">
        <f t="shared" si="17"/>
        <v>1</v>
      </c>
    </row>
    <row r="564" spans="1:19" x14ac:dyDescent="0.3">
      <c r="A564" t="s">
        <v>1418</v>
      </c>
      <c r="B564" t="s">
        <v>803</v>
      </c>
      <c r="C564" t="s">
        <v>807</v>
      </c>
      <c r="E564" t="s">
        <v>897</v>
      </c>
      <c r="F564">
        <v>10.053379</v>
      </c>
      <c r="G564" t="s">
        <v>805</v>
      </c>
      <c r="I564" t="b">
        <v>1</v>
      </c>
      <c r="J564">
        <v>40</v>
      </c>
      <c r="K564" s="3">
        <v>134.37261695863</v>
      </c>
      <c r="L564">
        <v>1818.2191906047626</v>
      </c>
      <c r="M564">
        <v>0.67</v>
      </c>
      <c r="N564">
        <v>7127.8457109999999</v>
      </c>
      <c r="O564">
        <v>7127.8457109999999</v>
      </c>
      <c r="P564">
        <v>7127.8457109999999</v>
      </c>
      <c r="R564">
        <f t="shared" si="18"/>
        <v>7.5999999999999934</v>
      </c>
      <c r="S564" s="4">
        <f t="shared" si="17"/>
        <v>0.67</v>
      </c>
    </row>
    <row r="565" spans="1:19" x14ac:dyDescent="0.3">
      <c r="A565" t="s">
        <v>1419</v>
      </c>
      <c r="B565" t="s">
        <v>803</v>
      </c>
      <c r="C565" t="s">
        <v>804</v>
      </c>
      <c r="F565">
        <v>17.195778000000001</v>
      </c>
      <c r="G565" t="s">
        <v>805</v>
      </c>
      <c r="I565" t="b">
        <v>1</v>
      </c>
      <c r="J565">
        <v>25</v>
      </c>
      <c r="K565" s="3">
        <v>29.865989685058601</v>
      </c>
      <c r="L565">
        <v>2118.8680323382227</v>
      </c>
      <c r="M565">
        <v>1</v>
      </c>
      <c r="N565">
        <v>10936.514808</v>
      </c>
      <c r="O565">
        <v>10936.514808</v>
      </c>
      <c r="P565">
        <v>10936.514808</v>
      </c>
      <c r="R565">
        <f t="shared" si="18"/>
        <v>1</v>
      </c>
      <c r="S565" s="4">
        <f t="shared" si="17"/>
        <v>1</v>
      </c>
    </row>
    <row r="566" spans="1:19" x14ac:dyDescent="0.3">
      <c r="A566" t="s">
        <v>1420</v>
      </c>
      <c r="B566" t="s">
        <v>803</v>
      </c>
      <c r="C566" t="s">
        <v>807</v>
      </c>
      <c r="E566" t="s">
        <v>841</v>
      </c>
      <c r="F566">
        <v>11.961259999999999</v>
      </c>
      <c r="G566" t="s">
        <v>805</v>
      </c>
      <c r="I566" t="b">
        <v>1</v>
      </c>
      <c r="J566">
        <v>65</v>
      </c>
      <c r="K566" s="3">
        <v>283.54715156555199</v>
      </c>
      <c r="L566">
        <v>2510.6357380944191</v>
      </c>
      <c r="M566">
        <v>0.65</v>
      </c>
      <c r="N566">
        <v>10155.10974</v>
      </c>
      <c r="O566">
        <v>10155.10974</v>
      </c>
      <c r="P566">
        <v>10155.10974</v>
      </c>
      <c r="R566">
        <f t="shared" si="18"/>
        <v>12.666666666666655</v>
      </c>
      <c r="S566" s="4">
        <f t="shared" si="17"/>
        <v>0.65</v>
      </c>
    </row>
    <row r="567" spans="1:19" x14ac:dyDescent="0.3">
      <c r="A567" t="s">
        <v>1421</v>
      </c>
      <c r="B567" t="s">
        <v>803</v>
      </c>
      <c r="C567" t="s">
        <v>807</v>
      </c>
      <c r="E567" t="s">
        <v>942</v>
      </c>
      <c r="F567">
        <v>9.8186689999999999</v>
      </c>
      <c r="G567" t="s">
        <v>805</v>
      </c>
      <c r="I567" t="b">
        <v>1</v>
      </c>
      <c r="J567">
        <v>80</v>
      </c>
      <c r="K567" s="3">
        <v>736.55524120328505</v>
      </c>
      <c r="L567">
        <v>2426.0149820962911</v>
      </c>
      <c r="M567">
        <v>0.63</v>
      </c>
      <c r="N567">
        <v>9249.1861979999994</v>
      </c>
      <c r="O567">
        <v>9249.1861979999994</v>
      </c>
      <c r="P567">
        <v>9249.1861979999994</v>
      </c>
      <c r="R567">
        <f t="shared" si="18"/>
        <v>37.999999999999964</v>
      </c>
      <c r="S567" s="4">
        <f t="shared" si="17"/>
        <v>0.63</v>
      </c>
    </row>
    <row r="568" spans="1:19" x14ac:dyDescent="0.3">
      <c r="A568" t="s">
        <v>1422</v>
      </c>
      <c r="B568" t="s">
        <v>803</v>
      </c>
      <c r="C568" t="s">
        <v>807</v>
      </c>
      <c r="E568" t="s">
        <v>815</v>
      </c>
      <c r="F568">
        <v>7.7978544000000003</v>
      </c>
      <c r="G568" t="s">
        <v>805</v>
      </c>
      <c r="I568" t="b">
        <v>1</v>
      </c>
      <c r="J568">
        <v>32</v>
      </c>
      <c r="K568" s="3">
        <v>64.806329669954707</v>
      </c>
      <c r="L568">
        <v>1185.1124624268539</v>
      </c>
      <c r="M568">
        <v>0.81</v>
      </c>
      <c r="N568">
        <v>5216.7645935999999</v>
      </c>
      <c r="O568">
        <v>5216.7645935999999</v>
      </c>
      <c r="P568">
        <v>5216.7645935999999</v>
      </c>
      <c r="R568">
        <f t="shared" si="18"/>
        <v>1.9999999999999993</v>
      </c>
      <c r="S568" s="4">
        <f t="shared" si="17"/>
        <v>0.81</v>
      </c>
    </row>
    <row r="569" spans="1:19" x14ac:dyDescent="0.3">
      <c r="A569" t="s">
        <v>1423</v>
      </c>
      <c r="B569" t="s">
        <v>803</v>
      </c>
      <c r="C569" t="s">
        <v>804</v>
      </c>
      <c r="F569">
        <v>6.4845284999999997</v>
      </c>
      <c r="G569" t="s">
        <v>805</v>
      </c>
      <c r="I569" t="b">
        <v>1</v>
      </c>
      <c r="J569">
        <v>32</v>
      </c>
      <c r="K569" s="3">
        <v>57.133052825927699</v>
      </c>
      <c r="L569">
        <v>954.81051352360885</v>
      </c>
      <c r="M569">
        <v>1</v>
      </c>
      <c r="N569">
        <v>4338.1495665000002</v>
      </c>
      <c r="O569">
        <v>4338.1495665000002</v>
      </c>
      <c r="P569">
        <v>4338.1495665000002</v>
      </c>
      <c r="R569">
        <f t="shared" si="18"/>
        <v>1</v>
      </c>
      <c r="S569" s="4">
        <f t="shared" si="17"/>
        <v>1</v>
      </c>
    </row>
    <row r="570" spans="1:19" x14ac:dyDescent="0.3">
      <c r="A570" t="s">
        <v>1424</v>
      </c>
      <c r="B570" t="s">
        <v>803</v>
      </c>
      <c r="C570" t="s">
        <v>819</v>
      </c>
      <c r="E570" t="s">
        <v>874</v>
      </c>
      <c r="F570">
        <v>4.338857</v>
      </c>
      <c r="G570" t="s">
        <v>805</v>
      </c>
      <c r="I570" t="b">
        <v>1</v>
      </c>
      <c r="J570">
        <v>100</v>
      </c>
      <c r="K570" s="3">
        <v>1037.36979663849</v>
      </c>
      <c r="L570">
        <v>1129.7024964037075</v>
      </c>
      <c r="M570">
        <v>0.63</v>
      </c>
      <c r="N570">
        <v>4659.9324180000003</v>
      </c>
      <c r="O570">
        <v>4659.9324180000003</v>
      </c>
      <c r="P570">
        <v>4659.9324180000003</v>
      </c>
      <c r="R570">
        <f t="shared" si="18"/>
        <v>37.999999999999964</v>
      </c>
      <c r="S570" s="4">
        <f t="shared" si="17"/>
        <v>0.63</v>
      </c>
    </row>
    <row r="571" spans="1:19" x14ac:dyDescent="0.3">
      <c r="A571" t="s">
        <v>1425</v>
      </c>
      <c r="B571" t="s">
        <v>803</v>
      </c>
      <c r="C571" t="s">
        <v>804</v>
      </c>
      <c r="F571">
        <v>15.312044</v>
      </c>
      <c r="G571" t="s">
        <v>805</v>
      </c>
      <c r="I571" t="b">
        <v>1</v>
      </c>
      <c r="J571">
        <v>25</v>
      </c>
      <c r="K571" s="3">
        <v>29.518175125122099</v>
      </c>
      <c r="L571">
        <v>1880.7446801907681</v>
      </c>
      <c r="M571">
        <v>1</v>
      </c>
      <c r="N571">
        <v>9738.459984000001</v>
      </c>
      <c r="O571">
        <v>9738.459984000001</v>
      </c>
      <c r="P571">
        <v>9738.459984000001</v>
      </c>
      <c r="R571">
        <f t="shared" si="18"/>
        <v>1</v>
      </c>
      <c r="S571" s="4">
        <f t="shared" si="17"/>
        <v>1</v>
      </c>
    </row>
    <row r="572" spans="1:19" x14ac:dyDescent="0.3">
      <c r="A572" t="s">
        <v>1426</v>
      </c>
      <c r="B572" t="s">
        <v>803</v>
      </c>
      <c r="C572" t="s">
        <v>804</v>
      </c>
      <c r="F572">
        <v>6.9808130000000004</v>
      </c>
      <c r="G572" t="s">
        <v>805</v>
      </c>
      <c r="I572" t="b">
        <v>1</v>
      </c>
      <c r="J572">
        <v>25</v>
      </c>
      <c r="K572" s="3">
        <v>31.685600280761701</v>
      </c>
      <c r="L572">
        <v>874.50990737944244</v>
      </c>
      <c r="M572">
        <v>1</v>
      </c>
      <c r="N572">
        <v>4439.7970679999999</v>
      </c>
      <c r="O572">
        <v>4439.7970679999999</v>
      </c>
      <c r="P572">
        <v>4439.7970679999999</v>
      </c>
      <c r="R572">
        <f t="shared" si="18"/>
        <v>1</v>
      </c>
      <c r="S572" s="4">
        <f t="shared" si="17"/>
        <v>1</v>
      </c>
    </row>
    <row r="573" spans="1:19" x14ac:dyDescent="0.3">
      <c r="A573" t="s">
        <v>1427</v>
      </c>
      <c r="B573" t="s">
        <v>803</v>
      </c>
      <c r="C573" t="s">
        <v>807</v>
      </c>
      <c r="E573" t="s">
        <v>876</v>
      </c>
      <c r="F573">
        <v>6.8346276000000001</v>
      </c>
      <c r="G573" t="s">
        <v>805</v>
      </c>
      <c r="I573" t="b">
        <v>1</v>
      </c>
      <c r="J573">
        <v>65</v>
      </c>
      <c r="K573" s="3">
        <v>433.54616699218798</v>
      </c>
      <c r="L573">
        <v>1542.8636295593351</v>
      </c>
      <c r="M573">
        <v>0.64</v>
      </c>
      <c r="N573">
        <v>5802.5988324</v>
      </c>
      <c r="O573">
        <v>5802.5988324</v>
      </c>
      <c r="P573">
        <v>5802.5988324</v>
      </c>
      <c r="R573">
        <f t="shared" si="18"/>
        <v>18.999999999999982</v>
      </c>
      <c r="S573" s="4">
        <f t="shared" si="17"/>
        <v>0.64</v>
      </c>
    </row>
    <row r="574" spans="1:19" x14ac:dyDescent="0.3">
      <c r="A574" t="s">
        <v>1428</v>
      </c>
      <c r="B574" t="s">
        <v>803</v>
      </c>
      <c r="C574" t="s">
        <v>804</v>
      </c>
      <c r="F574">
        <v>5.3340779999999999</v>
      </c>
      <c r="G574" t="s">
        <v>805</v>
      </c>
      <c r="I574" t="b">
        <v>1</v>
      </c>
      <c r="J574">
        <v>25</v>
      </c>
      <c r="K574" s="3">
        <v>29.597608566284201</v>
      </c>
      <c r="L574">
        <v>655.65114271220864</v>
      </c>
      <c r="M574">
        <v>1</v>
      </c>
      <c r="N574">
        <v>3392.4736079999998</v>
      </c>
      <c r="O574">
        <v>3392.4736079999998</v>
      </c>
      <c r="P574">
        <v>3392.4736079999998</v>
      </c>
      <c r="R574">
        <f t="shared" si="18"/>
        <v>1</v>
      </c>
      <c r="S574" s="4">
        <f t="shared" si="17"/>
        <v>1</v>
      </c>
    </row>
    <row r="575" spans="1:19" x14ac:dyDescent="0.3">
      <c r="A575" t="s">
        <v>1429</v>
      </c>
      <c r="B575" t="s">
        <v>803</v>
      </c>
      <c r="C575" t="s">
        <v>804</v>
      </c>
      <c r="F575">
        <v>6.9486112999999996</v>
      </c>
      <c r="G575" t="s">
        <v>805</v>
      </c>
      <c r="I575" t="b">
        <v>1</v>
      </c>
      <c r="J575">
        <v>25</v>
      </c>
      <c r="K575" s="3">
        <v>28.513246536254901</v>
      </c>
      <c r="L575">
        <v>845.60370363092227</v>
      </c>
      <c r="M575">
        <v>1</v>
      </c>
      <c r="N575">
        <v>4419.3167868</v>
      </c>
      <c r="O575">
        <v>4419.3167868</v>
      </c>
      <c r="P575">
        <v>4419.3167868</v>
      </c>
      <c r="R575">
        <f t="shared" si="18"/>
        <v>1</v>
      </c>
      <c r="S575" s="4">
        <f t="shared" si="17"/>
        <v>1</v>
      </c>
    </row>
    <row r="576" spans="1:19" x14ac:dyDescent="0.3">
      <c r="A576" t="s">
        <v>1430</v>
      </c>
      <c r="B576" t="s">
        <v>803</v>
      </c>
      <c r="C576" t="s">
        <v>804</v>
      </c>
      <c r="F576">
        <v>7.6998315000000002</v>
      </c>
      <c r="G576" t="s">
        <v>805</v>
      </c>
      <c r="I576" t="b">
        <v>1</v>
      </c>
      <c r="J576">
        <v>32</v>
      </c>
      <c r="K576" s="3">
        <v>53.669044494628899</v>
      </c>
      <c r="L576">
        <v>1117.2985802899182</v>
      </c>
      <c r="M576">
        <v>1</v>
      </c>
      <c r="N576">
        <v>5151.1872734999997</v>
      </c>
      <c r="O576">
        <v>5151.1872734999997</v>
      </c>
      <c r="P576">
        <v>5151.1872734999997</v>
      </c>
      <c r="R576">
        <f t="shared" si="18"/>
        <v>1</v>
      </c>
      <c r="S576" s="4">
        <f t="shared" si="17"/>
        <v>1</v>
      </c>
    </row>
    <row r="577" spans="1:19" x14ac:dyDescent="0.3">
      <c r="A577" t="s">
        <v>1431</v>
      </c>
      <c r="B577" t="s">
        <v>803</v>
      </c>
      <c r="C577" t="s">
        <v>804</v>
      </c>
      <c r="F577">
        <v>11.426764</v>
      </c>
      <c r="G577" t="s">
        <v>805</v>
      </c>
      <c r="I577" t="b">
        <v>1</v>
      </c>
      <c r="J577">
        <v>25</v>
      </c>
      <c r="K577" s="3">
        <v>32.318130493164098</v>
      </c>
      <c r="L577">
        <v>1439.6244127780715</v>
      </c>
      <c r="M577">
        <v>1</v>
      </c>
      <c r="N577">
        <v>7267.4219039999998</v>
      </c>
      <c r="O577">
        <v>7267.4219039999998</v>
      </c>
      <c r="P577">
        <v>7267.4219039999998</v>
      </c>
      <c r="R577">
        <f t="shared" si="18"/>
        <v>1</v>
      </c>
      <c r="S577" s="4">
        <f t="shared" si="17"/>
        <v>1</v>
      </c>
    </row>
    <row r="578" spans="1:19" x14ac:dyDescent="0.3">
      <c r="A578" t="s">
        <v>1432</v>
      </c>
      <c r="B578" t="s">
        <v>803</v>
      </c>
      <c r="C578" t="s">
        <v>807</v>
      </c>
      <c r="E578" t="s">
        <v>822</v>
      </c>
      <c r="F578">
        <v>40.684536000000001</v>
      </c>
      <c r="G578" t="s">
        <v>805</v>
      </c>
      <c r="I578" t="b">
        <v>1</v>
      </c>
      <c r="J578">
        <v>40</v>
      </c>
      <c r="K578" s="3">
        <v>118.225213050842</v>
      </c>
      <c r="L578">
        <v>7133.8879284999366</v>
      </c>
      <c r="M578">
        <v>0.75</v>
      </c>
      <c r="N578">
        <v>28845.336024</v>
      </c>
      <c r="O578">
        <v>28845.336024</v>
      </c>
      <c r="P578">
        <v>28845.336024</v>
      </c>
      <c r="R578">
        <f t="shared" si="18"/>
        <v>2.9230769230769229</v>
      </c>
      <c r="S578" s="4">
        <f t="shared" si="17"/>
        <v>0.75</v>
      </c>
    </row>
    <row r="579" spans="1:19" x14ac:dyDescent="0.3">
      <c r="A579" t="s">
        <v>1433</v>
      </c>
      <c r="B579" t="s">
        <v>803</v>
      </c>
      <c r="C579" t="s">
        <v>893</v>
      </c>
      <c r="E579" t="s">
        <v>924</v>
      </c>
      <c r="F579">
        <v>0.95845853999999997</v>
      </c>
      <c r="G579" t="s">
        <v>805</v>
      </c>
      <c r="I579" t="b">
        <v>1</v>
      </c>
      <c r="J579">
        <v>40</v>
      </c>
      <c r="K579" s="3">
        <v>140.651882324219</v>
      </c>
      <c r="L579">
        <v>175.39719019130388</v>
      </c>
      <c r="M579">
        <v>0.68</v>
      </c>
      <c r="N579">
        <v>679.54710485999999</v>
      </c>
      <c r="O579">
        <v>679.54710485999999</v>
      </c>
      <c r="P579">
        <v>679.54710485999999</v>
      </c>
      <c r="R579">
        <f t="shared" si="18"/>
        <v>6.3333333333333277</v>
      </c>
      <c r="S579" s="4">
        <f t="shared" si="17"/>
        <v>0.68</v>
      </c>
    </row>
    <row r="580" spans="1:19" x14ac:dyDescent="0.3">
      <c r="A580" t="s">
        <v>1434</v>
      </c>
      <c r="B580" t="s">
        <v>803</v>
      </c>
      <c r="C580" t="s">
        <v>804</v>
      </c>
      <c r="F580">
        <v>7.9863252999999998</v>
      </c>
      <c r="G580" t="s">
        <v>805</v>
      </c>
      <c r="I580" t="b">
        <v>1</v>
      </c>
      <c r="J580">
        <v>20</v>
      </c>
      <c r="K580" s="3">
        <v>24.138134002685501</v>
      </c>
      <c r="L580">
        <v>935.04270238705249</v>
      </c>
      <c r="M580">
        <v>1</v>
      </c>
      <c r="N580">
        <v>4911.5900595000003</v>
      </c>
      <c r="O580">
        <v>4911.5900595000003</v>
      </c>
      <c r="P580">
        <v>4911.5900595000003</v>
      </c>
      <c r="R580">
        <f t="shared" si="18"/>
        <v>1</v>
      </c>
      <c r="S580" s="4">
        <f t="shared" ref="S580:S643" si="19">0.62+(1-0.62)/R580</f>
        <v>1</v>
      </c>
    </row>
    <row r="581" spans="1:19" x14ac:dyDescent="0.3">
      <c r="A581" t="s">
        <v>1435</v>
      </c>
      <c r="B581" t="s">
        <v>803</v>
      </c>
      <c r="C581" t="s">
        <v>804</v>
      </c>
      <c r="F581">
        <v>7.3157015000000003</v>
      </c>
      <c r="G581" t="s">
        <v>805</v>
      </c>
      <c r="I581" t="b">
        <v>1</v>
      </c>
      <c r="J581">
        <v>25</v>
      </c>
      <c r="K581" s="3">
        <v>31.061616897583001</v>
      </c>
      <c r="L581">
        <v>911.31184950530985</v>
      </c>
      <c r="M581">
        <v>1</v>
      </c>
      <c r="N581">
        <v>4652.7861540000004</v>
      </c>
      <c r="O581">
        <v>4652.7861540000004</v>
      </c>
      <c r="P581">
        <v>4652.7861540000004</v>
      </c>
      <c r="R581">
        <f t="shared" si="18"/>
        <v>1</v>
      </c>
      <c r="S581" s="4">
        <f t="shared" si="19"/>
        <v>1</v>
      </c>
    </row>
    <row r="582" spans="1:19" x14ac:dyDescent="0.3">
      <c r="A582" t="s">
        <v>1436</v>
      </c>
      <c r="B582" t="s">
        <v>803</v>
      </c>
      <c r="C582" t="s">
        <v>807</v>
      </c>
      <c r="E582" t="s">
        <v>897</v>
      </c>
      <c r="F582">
        <v>6.8166989999999998</v>
      </c>
      <c r="G582" t="s">
        <v>805</v>
      </c>
      <c r="R582">
        <f t="shared" si="18"/>
        <v>-0.61290322580645162</v>
      </c>
      <c r="S582" s="4">
        <f t="shared" si="19"/>
        <v>0</v>
      </c>
    </row>
    <row r="583" spans="1:19" x14ac:dyDescent="0.3">
      <c r="A583" t="s">
        <v>1437</v>
      </c>
      <c r="B583" t="s">
        <v>803</v>
      </c>
      <c r="C583" t="s">
        <v>807</v>
      </c>
      <c r="E583" t="s">
        <v>876</v>
      </c>
      <c r="F583">
        <v>3.7598132999999998</v>
      </c>
      <c r="G583" t="s">
        <v>805</v>
      </c>
      <c r="I583" t="b">
        <v>1</v>
      </c>
      <c r="J583">
        <v>65</v>
      </c>
      <c r="K583" s="3">
        <v>325.94975938797</v>
      </c>
      <c r="L583">
        <v>806.01521568049975</v>
      </c>
      <c r="M583">
        <v>0.65</v>
      </c>
      <c r="N583">
        <v>3192.0814916999998</v>
      </c>
      <c r="O583">
        <v>3192.0814916999998</v>
      </c>
      <c r="P583">
        <v>3192.0814916999998</v>
      </c>
      <c r="R583">
        <f t="shared" si="18"/>
        <v>12.666666666666655</v>
      </c>
      <c r="S583" s="4">
        <f t="shared" si="19"/>
        <v>0.65</v>
      </c>
    </row>
    <row r="584" spans="1:19" x14ac:dyDescent="0.3">
      <c r="A584" t="s">
        <v>1438</v>
      </c>
      <c r="B584" t="s">
        <v>803</v>
      </c>
      <c r="C584" t="s">
        <v>807</v>
      </c>
      <c r="E584" t="s">
        <v>827</v>
      </c>
      <c r="F584">
        <v>12.027794999999999</v>
      </c>
      <c r="G584" t="s">
        <v>805</v>
      </c>
      <c r="I584" t="b">
        <v>1</v>
      </c>
      <c r="J584">
        <v>25</v>
      </c>
      <c r="K584" s="3">
        <v>34.1010131835938</v>
      </c>
      <c r="L584">
        <v>1539.5425188702975</v>
      </c>
      <c r="M584">
        <v>1</v>
      </c>
      <c r="N584">
        <v>7649.6776199999995</v>
      </c>
      <c r="O584">
        <v>7649.6776199999995</v>
      </c>
      <c r="P584">
        <v>7649.6776199999995</v>
      </c>
      <c r="R584">
        <f t="shared" si="18"/>
        <v>1</v>
      </c>
      <c r="S584" s="4">
        <f t="shared" si="19"/>
        <v>1</v>
      </c>
    </row>
    <row r="585" spans="1:19" x14ac:dyDescent="0.3">
      <c r="A585" t="s">
        <v>1439</v>
      </c>
      <c r="B585" t="s">
        <v>803</v>
      </c>
      <c r="C585" t="s">
        <v>807</v>
      </c>
      <c r="E585" t="s">
        <v>942</v>
      </c>
      <c r="F585">
        <v>1.0317852000000001</v>
      </c>
      <c r="G585" t="s">
        <v>805</v>
      </c>
      <c r="I585" t="b">
        <v>1</v>
      </c>
      <c r="J585">
        <v>80</v>
      </c>
      <c r="K585" s="3">
        <v>602.24241542816196</v>
      </c>
      <c r="L585">
        <v>246.71717080917921</v>
      </c>
      <c r="M585">
        <v>0.63</v>
      </c>
      <c r="N585">
        <v>971.94165840000005</v>
      </c>
      <c r="O585">
        <v>971.94165840000005</v>
      </c>
      <c r="P585">
        <v>971.94165840000005</v>
      </c>
      <c r="R585">
        <f t="shared" si="18"/>
        <v>37.999999999999964</v>
      </c>
      <c r="S585" s="4">
        <f t="shared" si="19"/>
        <v>0.63</v>
      </c>
    </row>
    <row r="586" spans="1:19" x14ac:dyDescent="0.3">
      <c r="A586" t="s">
        <v>1440</v>
      </c>
      <c r="B586" t="s">
        <v>803</v>
      </c>
      <c r="C586" t="s">
        <v>819</v>
      </c>
      <c r="E586" t="s">
        <v>820</v>
      </c>
      <c r="F586">
        <v>8.9485330812230046</v>
      </c>
      <c r="G586" t="s">
        <v>805</v>
      </c>
      <c r="I586" t="b">
        <v>1</v>
      </c>
      <c r="J586">
        <v>250</v>
      </c>
      <c r="K586" s="3">
        <v>12875.089035759</v>
      </c>
      <c r="L586">
        <v>3234.8954244614761</v>
      </c>
      <c r="M586">
        <v>0.62</v>
      </c>
      <c r="N586">
        <v>20357.912759782335</v>
      </c>
      <c r="O586">
        <v>20357.912759782335</v>
      </c>
      <c r="P586">
        <v>20357.912759782335</v>
      </c>
      <c r="R586">
        <f t="shared" si="18"/>
        <v>77</v>
      </c>
      <c r="S586" s="4">
        <f t="shared" si="19"/>
        <v>0.6249350649350649</v>
      </c>
    </row>
    <row r="587" spans="1:19" x14ac:dyDescent="0.3">
      <c r="A587" t="s">
        <v>1441</v>
      </c>
      <c r="B587" t="s">
        <v>803</v>
      </c>
      <c r="C587" t="s">
        <v>819</v>
      </c>
      <c r="E587" t="s">
        <v>874</v>
      </c>
      <c r="F587">
        <v>59.734990000000003</v>
      </c>
      <c r="G587" t="s">
        <v>805</v>
      </c>
      <c r="R587">
        <f t="shared" si="18"/>
        <v>-0.61290322580645162</v>
      </c>
      <c r="S587" s="4">
        <f t="shared" si="19"/>
        <v>0</v>
      </c>
    </row>
    <row r="588" spans="1:19" x14ac:dyDescent="0.3">
      <c r="A588" t="s">
        <v>1442</v>
      </c>
      <c r="B588" t="s">
        <v>803</v>
      </c>
      <c r="C588" t="s">
        <v>859</v>
      </c>
      <c r="F588">
        <v>9.9583844999999993</v>
      </c>
      <c r="G588" t="s">
        <v>805</v>
      </c>
      <c r="I588" t="b">
        <v>1</v>
      </c>
      <c r="J588">
        <v>40</v>
      </c>
      <c r="K588" s="3">
        <v>119.26020526886001</v>
      </c>
      <c r="L588">
        <v>1749.6842021876873</v>
      </c>
      <c r="M588">
        <v>0.81</v>
      </c>
      <c r="N588">
        <v>7060.4946104999999</v>
      </c>
      <c r="O588">
        <v>7060.4946104999999</v>
      </c>
      <c r="P588">
        <v>7060.4946104999999</v>
      </c>
      <c r="R588">
        <f t="shared" si="18"/>
        <v>1.9999999999999993</v>
      </c>
      <c r="S588" s="4">
        <f t="shared" si="19"/>
        <v>0.81</v>
      </c>
    </row>
    <row r="589" spans="1:19" x14ac:dyDescent="0.3">
      <c r="A589" t="s">
        <v>1443</v>
      </c>
      <c r="B589" t="s">
        <v>803</v>
      </c>
      <c r="C589" t="s">
        <v>824</v>
      </c>
      <c r="F589">
        <v>34.604187000000003</v>
      </c>
      <c r="G589" t="s">
        <v>805</v>
      </c>
      <c r="I589" t="b">
        <v>1</v>
      </c>
      <c r="J589">
        <v>125</v>
      </c>
      <c r="K589" s="3">
        <v>1539.78625488281</v>
      </c>
      <c r="L589">
        <v>9586.5864386644153</v>
      </c>
      <c r="M589">
        <v>0.9360846900192229</v>
      </c>
      <c r="N589">
        <v>43289.837937000004</v>
      </c>
      <c r="O589">
        <v>43289.837937000004</v>
      </c>
      <c r="P589">
        <v>43289.837937000004</v>
      </c>
      <c r="R589">
        <f t="shared" si="18"/>
        <v>1.2022094457561043</v>
      </c>
      <c r="S589" s="4">
        <f t="shared" si="19"/>
        <v>0.9360846900192229</v>
      </c>
    </row>
    <row r="590" spans="1:19" x14ac:dyDescent="0.3">
      <c r="A590" t="s">
        <v>1444</v>
      </c>
      <c r="B590" t="s">
        <v>803</v>
      </c>
      <c r="C590" t="s">
        <v>807</v>
      </c>
      <c r="E590" t="s">
        <v>1013</v>
      </c>
      <c r="F590">
        <v>6.5376149999999997</v>
      </c>
      <c r="G590" t="s">
        <v>805</v>
      </c>
      <c r="I590" t="b">
        <v>1</v>
      </c>
      <c r="J590">
        <v>20</v>
      </c>
      <c r="K590" s="3">
        <v>24.203424453735401</v>
      </c>
      <c r="L590">
        <v>765.42702270919642</v>
      </c>
      <c r="M590">
        <v>1</v>
      </c>
      <c r="N590">
        <v>4020.633225</v>
      </c>
      <c r="O590">
        <v>4020.633225</v>
      </c>
      <c r="P590">
        <v>4020.633225</v>
      </c>
      <c r="R590">
        <f t="shared" si="18"/>
        <v>1</v>
      </c>
      <c r="S590" s="4">
        <f t="shared" si="19"/>
        <v>1</v>
      </c>
    </row>
    <row r="591" spans="1:19" x14ac:dyDescent="0.3">
      <c r="A591" t="s">
        <v>1445</v>
      </c>
      <c r="B591" t="s">
        <v>803</v>
      </c>
      <c r="C591" t="s">
        <v>804</v>
      </c>
      <c r="F591">
        <v>7.201746</v>
      </c>
      <c r="G591" t="s">
        <v>805</v>
      </c>
      <c r="I591" t="b">
        <v>1</v>
      </c>
      <c r="J591">
        <v>25</v>
      </c>
      <c r="K591" s="3">
        <v>29.7679328918457</v>
      </c>
      <c r="L591">
        <v>886.60412827050186</v>
      </c>
      <c r="M591">
        <v>1</v>
      </c>
      <c r="N591">
        <v>4580.3104560000002</v>
      </c>
      <c r="O591">
        <v>4580.3104560000002</v>
      </c>
      <c r="P591">
        <v>4580.3104560000002</v>
      </c>
      <c r="R591">
        <f t="shared" si="18"/>
        <v>1</v>
      </c>
      <c r="S591" s="4">
        <f t="shared" si="19"/>
        <v>1</v>
      </c>
    </row>
    <row r="592" spans="1:19" x14ac:dyDescent="0.3">
      <c r="A592" t="s">
        <v>1446</v>
      </c>
      <c r="B592" t="s">
        <v>803</v>
      </c>
      <c r="C592" t="s">
        <v>807</v>
      </c>
      <c r="E592" t="s">
        <v>827</v>
      </c>
      <c r="F592">
        <v>14.209502000000001</v>
      </c>
      <c r="G592" t="s">
        <v>805</v>
      </c>
      <c r="I592" t="b">
        <v>1</v>
      </c>
      <c r="J592">
        <v>25</v>
      </c>
      <c r="K592" s="3">
        <v>29.618677139282202</v>
      </c>
      <c r="L592">
        <v>1746.9332147693056</v>
      </c>
      <c r="M592">
        <v>1</v>
      </c>
      <c r="N592">
        <v>9037.2432719999997</v>
      </c>
      <c r="O592">
        <v>9037.2432719999997</v>
      </c>
      <c r="P592">
        <v>9037.2432719999997</v>
      </c>
      <c r="R592">
        <f t="shared" si="18"/>
        <v>1</v>
      </c>
      <c r="S592" s="4">
        <f t="shared" si="19"/>
        <v>1</v>
      </c>
    </row>
    <row r="593" spans="1:19" x14ac:dyDescent="0.3">
      <c r="A593" t="s">
        <v>1447</v>
      </c>
      <c r="B593" t="s">
        <v>803</v>
      </c>
      <c r="C593" t="s">
        <v>807</v>
      </c>
      <c r="E593" t="s">
        <v>885</v>
      </c>
      <c r="F593">
        <v>4.3770432000000001</v>
      </c>
      <c r="G593" t="s">
        <v>805</v>
      </c>
      <c r="I593" t="b">
        <v>1</v>
      </c>
      <c r="J593">
        <v>125</v>
      </c>
      <c r="K593" s="3">
        <v>2301.7660839462201</v>
      </c>
      <c r="L593">
        <v>1279.5045166496627</v>
      </c>
      <c r="M593">
        <v>0.62</v>
      </c>
      <c r="N593">
        <v>5475.6810432000002</v>
      </c>
      <c r="O593">
        <v>5475.6810432000002</v>
      </c>
      <c r="P593">
        <v>5475.6810432000002</v>
      </c>
      <c r="R593">
        <f t="shared" si="18"/>
        <v>77</v>
      </c>
      <c r="S593" s="4">
        <f t="shared" si="19"/>
        <v>0.6249350649350649</v>
      </c>
    </row>
    <row r="594" spans="1:19" x14ac:dyDescent="0.3">
      <c r="A594" t="s">
        <v>1448</v>
      </c>
      <c r="B594" t="s">
        <v>803</v>
      </c>
      <c r="C594" t="s">
        <v>824</v>
      </c>
      <c r="E594" t="s">
        <v>1065</v>
      </c>
      <c r="F594">
        <v>3.0919216</v>
      </c>
      <c r="G594" t="s">
        <v>805</v>
      </c>
      <c r="I594" t="b">
        <v>1</v>
      </c>
      <c r="J594">
        <v>125</v>
      </c>
      <c r="K594" s="3">
        <v>1772.7089707565301</v>
      </c>
      <c r="L594">
        <v>871.01951496722722</v>
      </c>
      <c r="M594">
        <v>0.62</v>
      </c>
      <c r="N594">
        <v>3867.9939216000002</v>
      </c>
      <c r="O594">
        <v>3867.9939216000002</v>
      </c>
      <c r="P594">
        <v>3867.9939216000002</v>
      </c>
      <c r="R594">
        <f t="shared" si="18"/>
        <v>77</v>
      </c>
      <c r="S594" s="4">
        <f t="shared" si="19"/>
        <v>0.6249350649350649</v>
      </c>
    </row>
    <row r="595" spans="1:19" x14ac:dyDescent="0.3">
      <c r="A595" t="s">
        <v>1449</v>
      </c>
      <c r="B595" t="s">
        <v>803</v>
      </c>
      <c r="C595" t="s">
        <v>893</v>
      </c>
      <c r="E595" t="s">
        <v>894</v>
      </c>
      <c r="F595">
        <v>1.6893113</v>
      </c>
      <c r="G595" t="s">
        <v>805</v>
      </c>
      <c r="I595" t="b">
        <v>1</v>
      </c>
      <c r="J595">
        <v>300</v>
      </c>
      <c r="K595" s="3">
        <v>17053.768828926099</v>
      </c>
      <c r="L595">
        <v>629.82702051139745</v>
      </c>
      <c r="M595">
        <v>0.62</v>
      </c>
      <c r="N595">
        <v>4621.9557168000001</v>
      </c>
      <c r="O595">
        <v>4621.9557168000001</v>
      </c>
      <c r="P595">
        <v>4621.9557168000001</v>
      </c>
      <c r="R595">
        <f t="shared" si="18"/>
        <v>77</v>
      </c>
      <c r="S595" s="4">
        <f t="shared" si="19"/>
        <v>0.6249350649350649</v>
      </c>
    </row>
    <row r="596" spans="1:19" x14ac:dyDescent="0.3">
      <c r="A596" t="s">
        <v>1450</v>
      </c>
      <c r="B596" t="s">
        <v>803</v>
      </c>
      <c r="C596" t="s">
        <v>807</v>
      </c>
      <c r="E596" t="s">
        <v>942</v>
      </c>
      <c r="F596">
        <v>10.954841</v>
      </c>
      <c r="G596" t="s">
        <v>805</v>
      </c>
      <c r="I596" t="b">
        <v>1</v>
      </c>
      <c r="J596">
        <v>65</v>
      </c>
      <c r="K596" s="3">
        <v>498.61068237305199</v>
      </c>
      <c r="L596">
        <v>2548.2619691441737</v>
      </c>
      <c r="M596">
        <v>0.64</v>
      </c>
      <c r="N596">
        <v>9300.6600089999993</v>
      </c>
      <c r="O596">
        <v>9300.6600089999993</v>
      </c>
      <c r="P596">
        <v>9300.6600089999993</v>
      </c>
      <c r="R596">
        <f t="shared" ref="R596:R659" si="20">IF(M596=0.62,77,(1-0.62)/(M596-0.62))</f>
        <v>18.999999999999982</v>
      </c>
      <c r="S596" s="4">
        <f t="shared" si="19"/>
        <v>0.64</v>
      </c>
    </row>
    <row r="597" spans="1:19" x14ac:dyDescent="0.3">
      <c r="A597" t="s">
        <v>1451</v>
      </c>
      <c r="B597" t="s">
        <v>803</v>
      </c>
      <c r="C597" t="s">
        <v>819</v>
      </c>
      <c r="E597" t="s">
        <v>1452</v>
      </c>
      <c r="F597">
        <v>8.3847179999999994</v>
      </c>
      <c r="G597" t="s">
        <v>805</v>
      </c>
      <c r="I597" t="b">
        <v>1</v>
      </c>
      <c r="J597">
        <v>25</v>
      </c>
      <c r="K597" s="3">
        <v>41.569187164306598</v>
      </c>
      <c r="L597">
        <v>1143.8873618572459</v>
      </c>
      <c r="M597">
        <v>1</v>
      </c>
      <c r="N597">
        <v>5332.6806479999996</v>
      </c>
      <c r="O597">
        <v>5332.6806479999996</v>
      </c>
      <c r="P597">
        <v>5332.6806479999996</v>
      </c>
      <c r="R597">
        <f t="shared" si="20"/>
        <v>1</v>
      </c>
      <c r="S597" s="4">
        <f t="shared" si="19"/>
        <v>1</v>
      </c>
    </row>
    <row r="598" spans="1:19" x14ac:dyDescent="0.3">
      <c r="A598" t="s">
        <v>1453</v>
      </c>
      <c r="B598" t="s">
        <v>803</v>
      </c>
      <c r="C598" t="s">
        <v>807</v>
      </c>
      <c r="E598" t="s">
        <v>876</v>
      </c>
      <c r="F598">
        <v>6.7466949999999999</v>
      </c>
      <c r="G598" t="s">
        <v>805</v>
      </c>
      <c r="I598" t="b">
        <v>1</v>
      </c>
      <c r="J598">
        <v>50</v>
      </c>
      <c r="K598" s="3">
        <v>174.030641555801</v>
      </c>
      <c r="L598">
        <v>1285.7345807304657</v>
      </c>
      <c r="M598">
        <v>1</v>
      </c>
      <c r="N598">
        <v>5147.7282850000001</v>
      </c>
      <c r="O598">
        <v>5147.7282850000001</v>
      </c>
      <c r="P598">
        <v>5147.7282850000001</v>
      </c>
      <c r="R598">
        <f t="shared" si="20"/>
        <v>1</v>
      </c>
      <c r="S598" s="4">
        <f t="shared" si="19"/>
        <v>1</v>
      </c>
    </row>
    <row r="599" spans="1:19" x14ac:dyDescent="0.3">
      <c r="A599" t="s">
        <v>1454</v>
      </c>
      <c r="B599" t="s">
        <v>803</v>
      </c>
      <c r="C599" t="s">
        <v>804</v>
      </c>
      <c r="F599">
        <v>14.952704000000001</v>
      </c>
      <c r="G599" t="s">
        <v>805</v>
      </c>
      <c r="I599" t="b">
        <v>1</v>
      </c>
      <c r="J599">
        <v>32</v>
      </c>
      <c r="K599" s="3">
        <v>44.376232147216797</v>
      </c>
      <c r="L599">
        <v>2083.9976854539932</v>
      </c>
      <c r="M599">
        <v>1</v>
      </c>
      <c r="N599">
        <v>10003.358976000001</v>
      </c>
      <c r="O599">
        <v>10003.358976000001</v>
      </c>
      <c r="P599">
        <v>10003.358976000001</v>
      </c>
      <c r="R599">
        <f t="shared" si="20"/>
        <v>1</v>
      </c>
      <c r="S599" s="4">
        <f t="shared" si="19"/>
        <v>1</v>
      </c>
    </row>
    <row r="600" spans="1:19" x14ac:dyDescent="0.3">
      <c r="A600" t="s">
        <v>1455</v>
      </c>
      <c r="B600" t="s">
        <v>803</v>
      </c>
      <c r="C600" t="s">
        <v>807</v>
      </c>
      <c r="E600" t="s">
        <v>852</v>
      </c>
      <c r="F600">
        <v>17.793096999999999</v>
      </c>
      <c r="G600" t="s">
        <v>805</v>
      </c>
      <c r="I600" t="b">
        <v>1</v>
      </c>
      <c r="J600">
        <v>65</v>
      </c>
      <c r="K600" s="3">
        <v>408.40572977066</v>
      </c>
      <c r="L600">
        <v>3969.3996558533795</v>
      </c>
      <c r="M600">
        <v>0.65</v>
      </c>
      <c r="N600">
        <v>15106.339352999999</v>
      </c>
      <c r="O600">
        <v>15106.339352999999</v>
      </c>
      <c r="P600">
        <v>15106.339352999999</v>
      </c>
      <c r="R600">
        <f t="shared" si="20"/>
        <v>12.666666666666655</v>
      </c>
      <c r="S600" s="4">
        <f t="shared" si="19"/>
        <v>0.65</v>
      </c>
    </row>
    <row r="601" spans="1:19" x14ac:dyDescent="0.3">
      <c r="A601" t="s">
        <v>1456</v>
      </c>
      <c r="B601" t="s">
        <v>803</v>
      </c>
      <c r="C601" t="s">
        <v>804</v>
      </c>
      <c r="F601">
        <v>11.349982000000001</v>
      </c>
      <c r="G601" t="s">
        <v>805</v>
      </c>
      <c r="I601" t="b">
        <v>1</v>
      </c>
      <c r="J601">
        <v>25</v>
      </c>
      <c r="K601" s="3">
        <v>29.1318244934082</v>
      </c>
      <c r="L601">
        <v>1389.1455316714143</v>
      </c>
      <c r="M601">
        <v>1</v>
      </c>
      <c r="N601">
        <v>7218.5885520000002</v>
      </c>
      <c r="O601">
        <v>7218.5885520000002</v>
      </c>
      <c r="P601">
        <v>7218.5885520000002</v>
      </c>
      <c r="R601">
        <f t="shared" si="20"/>
        <v>1</v>
      </c>
      <c r="S601" s="4">
        <f t="shared" si="19"/>
        <v>1</v>
      </c>
    </row>
    <row r="602" spans="1:19" x14ac:dyDescent="0.3">
      <c r="A602" t="s">
        <v>1457</v>
      </c>
      <c r="B602" t="s">
        <v>803</v>
      </c>
      <c r="C602" t="s">
        <v>807</v>
      </c>
      <c r="E602" t="s">
        <v>844</v>
      </c>
      <c r="F602">
        <v>34.973446000000003</v>
      </c>
      <c r="G602" t="s">
        <v>805</v>
      </c>
      <c r="R602">
        <f t="shared" si="20"/>
        <v>-0.61290322580645162</v>
      </c>
      <c r="S602" s="4">
        <f t="shared" si="19"/>
        <v>0</v>
      </c>
    </row>
    <row r="603" spans="1:19" x14ac:dyDescent="0.3">
      <c r="A603" t="s">
        <v>1458</v>
      </c>
      <c r="B603" t="s">
        <v>803</v>
      </c>
      <c r="C603" t="s">
        <v>807</v>
      </c>
      <c r="E603" t="s">
        <v>813</v>
      </c>
      <c r="F603">
        <v>7.9268527000000004</v>
      </c>
      <c r="G603" t="s">
        <v>805</v>
      </c>
      <c r="I603" t="b">
        <v>1</v>
      </c>
      <c r="J603">
        <v>100</v>
      </c>
      <c r="K603" s="3">
        <v>1481.31124126434</v>
      </c>
      <c r="L603">
        <v>2186.2113927694795</v>
      </c>
      <c r="M603">
        <v>0.62</v>
      </c>
      <c r="N603">
        <v>8513.4397998000004</v>
      </c>
      <c r="O603">
        <v>8513.4397998000004</v>
      </c>
      <c r="P603">
        <v>8513.4397998000004</v>
      </c>
      <c r="R603">
        <f t="shared" si="20"/>
        <v>77</v>
      </c>
      <c r="S603" s="4">
        <f t="shared" si="19"/>
        <v>0.6249350649350649</v>
      </c>
    </row>
    <row r="604" spans="1:19" x14ac:dyDescent="0.3">
      <c r="A604" t="s">
        <v>1459</v>
      </c>
      <c r="B604" t="s">
        <v>803</v>
      </c>
      <c r="C604" t="s">
        <v>837</v>
      </c>
      <c r="E604" t="s">
        <v>815</v>
      </c>
      <c r="F604">
        <v>23.131773364444506</v>
      </c>
      <c r="G604" t="s">
        <v>805</v>
      </c>
      <c r="I604" t="b">
        <v>1</v>
      </c>
      <c r="J604">
        <v>25</v>
      </c>
      <c r="K604" s="3">
        <v>43.651756286621101</v>
      </c>
      <c r="L604">
        <v>3210.1136786122343</v>
      </c>
      <c r="M604">
        <v>1</v>
      </c>
      <c r="N604">
        <v>14711.807859786706</v>
      </c>
      <c r="O604">
        <v>14711.807859786706</v>
      </c>
      <c r="P604">
        <v>14711.807859786706</v>
      </c>
      <c r="R604">
        <f t="shared" si="20"/>
        <v>1</v>
      </c>
      <c r="S604" s="4">
        <f t="shared" si="19"/>
        <v>1</v>
      </c>
    </row>
    <row r="605" spans="1:19" x14ac:dyDescent="0.3">
      <c r="A605" t="s">
        <v>1460</v>
      </c>
      <c r="B605" t="s">
        <v>803</v>
      </c>
      <c r="C605" t="s">
        <v>807</v>
      </c>
      <c r="E605" t="s">
        <v>942</v>
      </c>
      <c r="F605">
        <v>2.4683942999999999</v>
      </c>
      <c r="G605" t="s">
        <v>805</v>
      </c>
      <c r="I605" t="b">
        <v>1</v>
      </c>
      <c r="J605">
        <v>80</v>
      </c>
      <c r="K605" s="3">
        <v>509.21874721528701</v>
      </c>
      <c r="L605">
        <v>576.61758973191183</v>
      </c>
      <c r="M605">
        <v>0.63</v>
      </c>
      <c r="N605">
        <v>2325.2274305999999</v>
      </c>
      <c r="O605">
        <v>2325.2274305999999</v>
      </c>
      <c r="P605">
        <v>2325.2274305999999</v>
      </c>
      <c r="R605">
        <f t="shared" si="20"/>
        <v>37.999999999999964</v>
      </c>
      <c r="S605" s="4">
        <f t="shared" si="19"/>
        <v>0.63</v>
      </c>
    </row>
    <row r="606" spans="1:19" x14ac:dyDescent="0.3">
      <c r="A606" t="s">
        <v>1461</v>
      </c>
      <c r="B606" t="s">
        <v>803</v>
      </c>
      <c r="C606" t="s">
        <v>807</v>
      </c>
      <c r="E606" t="s">
        <v>1069</v>
      </c>
      <c r="F606">
        <v>14.008032999999999</v>
      </c>
      <c r="G606" t="s">
        <v>805</v>
      </c>
      <c r="I606" t="b">
        <v>1</v>
      </c>
      <c r="J606">
        <v>65</v>
      </c>
      <c r="K606" s="3">
        <v>364.96026924133298</v>
      </c>
      <c r="L606">
        <v>3060.7160606954026</v>
      </c>
      <c r="M606">
        <v>0.62</v>
      </c>
      <c r="N606">
        <v>11892.820017</v>
      </c>
      <c r="O606">
        <v>11892.820017</v>
      </c>
      <c r="P606">
        <v>11892.820017</v>
      </c>
      <c r="R606">
        <f t="shared" si="20"/>
        <v>77</v>
      </c>
      <c r="S606" s="4">
        <f t="shared" si="19"/>
        <v>0.6249350649350649</v>
      </c>
    </row>
    <row r="607" spans="1:19" x14ac:dyDescent="0.3">
      <c r="A607" t="s">
        <v>1462</v>
      </c>
      <c r="B607" t="s">
        <v>803</v>
      </c>
      <c r="C607" t="s">
        <v>807</v>
      </c>
      <c r="E607" t="s">
        <v>1463</v>
      </c>
      <c r="F607">
        <v>159.38594000000001</v>
      </c>
      <c r="G607" t="s">
        <v>805</v>
      </c>
      <c r="R607">
        <f t="shared" si="20"/>
        <v>-0.61290322580645162</v>
      </c>
      <c r="S607" s="4">
        <f t="shared" si="19"/>
        <v>0</v>
      </c>
    </row>
    <row r="608" spans="1:19" x14ac:dyDescent="0.3">
      <c r="A608" t="s">
        <v>1464</v>
      </c>
      <c r="B608" t="s">
        <v>803</v>
      </c>
      <c r="C608" t="s">
        <v>819</v>
      </c>
      <c r="E608" t="s">
        <v>820</v>
      </c>
      <c r="F608">
        <v>15.394373999999999</v>
      </c>
      <c r="G608" t="s">
        <v>805</v>
      </c>
      <c r="I608" t="b">
        <v>1</v>
      </c>
      <c r="J608">
        <v>80</v>
      </c>
      <c r="K608" s="3">
        <v>635.72091379168</v>
      </c>
      <c r="L608">
        <v>3711.6166442105605</v>
      </c>
      <c r="M608">
        <v>0.65</v>
      </c>
      <c r="N608">
        <v>14501.500307999999</v>
      </c>
      <c r="O608">
        <v>14501.500307999999</v>
      </c>
      <c r="P608">
        <v>14501.500307999999</v>
      </c>
      <c r="R608">
        <f t="shared" si="20"/>
        <v>12.666666666666655</v>
      </c>
      <c r="S608" s="4">
        <f t="shared" si="19"/>
        <v>0.65</v>
      </c>
    </row>
    <row r="609" spans="1:19" x14ac:dyDescent="0.3">
      <c r="A609" t="s">
        <v>1465</v>
      </c>
      <c r="B609" t="s">
        <v>803</v>
      </c>
      <c r="C609" t="s">
        <v>807</v>
      </c>
      <c r="E609" t="s">
        <v>813</v>
      </c>
      <c r="F609">
        <v>4.9287940000000002E-2</v>
      </c>
      <c r="G609" t="s">
        <v>805</v>
      </c>
      <c r="I609" t="b">
        <v>1</v>
      </c>
      <c r="J609">
        <v>32</v>
      </c>
      <c r="K609" s="3">
        <v>52.388281974792498</v>
      </c>
      <c r="L609">
        <v>7.1130666943370651</v>
      </c>
      <c r="M609">
        <v>0.81</v>
      </c>
      <c r="N609">
        <v>32.973631860000005</v>
      </c>
      <c r="O609">
        <v>32.973631860000005</v>
      </c>
      <c r="P609">
        <v>32.973631860000005</v>
      </c>
      <c r="R609">
        <f t="shared" si="20"/>
        <v>1.9999999999999993</v>
      </c>
      <c r="S609" s="4">
        <f t="shared" si="19"/>
        <v>0.81</v>
      </c>
    </row>
    <row r="610" spans="1:19" x14ac:dyDescent="0.3">
      <c r="A610" t="s">
        <v>1466</v>
      </c>
      <c r="B610" t="s">
        <v>803</v>
      </c>
      <c r="C610" t="s">
        <v>824</v>
      </c>
      <c r="F610">
        <v>0.59910005</v>
      </c>
      <c r="G610" t="s">
        <v>805</v>
      </c>
      <c r="I610" t="b">
        <v>1</v>
      </c>
      <c r="J610">
        <v>25</v>
      </c>
      <c r="K610" s="3">
        <v>36.401840209960902</v>
      </c>
      <c r="L610">
        <v>78.239359880487044</v>
      </c>
      <c r="M610">
        <v>1</v>
      </c>
      <c r="N610">
        <v>381.02763179999999</v>
      </c>
      <c r="O610">
        <v>381.02763179999999</v>
      </c>
      <c r="P610">
        <v>381.02763179999999</v>
      </c>
      <c r="R610">
        <f t="shared" si="20"/>
        <v>1</v>
      </c>
      <c r="S610" s="4">
        <f t="shared" si="19"/>
        <v>1</v>
      </c>
    </row>
    <row r="611" spans="1:19" x14ac:dyDescent="0.3">
      <c r="A611" t="s">
        <v>1467</v>
      </c>
      <c r="B611" t="s">
        <v>803</v>
      </c>
      <c r="C611" t="s">
        <v>804</v>
      </c>
      <c r="F611">
        <v>7.6010660000000003</v>
      </c>
      <c r="G611" t="s">
        <v>805</v>
      </c>
      <c r="I611" t="b">
        <v>1</v>
      </c>
      <c r="J611">
        <v>25</v>
      </c>
      <c r="K611" s="3">
        <v>33.3919868469238</v>
      </c>
      <c r="L611">
        <v>966.84586886348438</v>
      </c>
      <c r="M611">
        <v>1</v>
      </c>
      <c r="N611">
        <v>4834.2779760000003</v>
      </c>
      <c r="O611">
        <v>4834.2779760000003</v>
      </c>
      <c r="P611">
        <v>4834.2779760000003</v>
      </c>
      <c r="R611">
        <f t="shared" si="20"/>
        <v>1</v>
      </c>
      <c r="S611" s="4">
        <f t="shared" si="19"/>
        <v>1</v>
      </c>
    </row>
    <row r="612" spans="1:19" x14ac:dyDescent="0.3">
      <c r="A612" t="s">
        <v>1468</v>
      </c>
      <c r="B612" t="s">
        <v>803</v>
      </c>
      <c r="C612" t="s">
        <v>807</v>
      </c>
      <c r="E612" t="s">
        <v>813</v>
      </c>
      <c r="F612">
        <v>7.4690259999999994E-2</v>
      </c>
      <c r="G612" t="s">
        <v>805</v>
      </c>
      <c r="I612" t="b">
        <v>1</v>
      </c>
      <c r="J612">
        <v>40</v>
      </c>
      <c r="K612" s="3">
        <v>93.870431213378893</v>
      </c>
      <c r="L612">
        <v>12.475936798926615</v>
      </c>
      <c r="M612">
        <v>0.72</v>
      </c>
      <c r="N612">
        <v>52.955394339999998</v>
      </c>
      <c r="O612">
        <v>52.955394339999998</v>
      </c>
      <c r="P612">
        <v>52.955394339999998</v>
      </c>
      <c r="R612">
        <f t="shared" si="20"/>
        <v>3.8000000000000007</v>
      </c>
      <c r="S612" s="4">
        <f t="shared" si="19"/>
        <v>0.72</v>
      </c>
    </row>
    <row r="613" spans="1:19" x14ac:dyDescent="0.3">
      <c r="A613" t="s">
        <v>1469</v>
      </c>
      <c r="B613" t="s">
        <v>803</v>
      </c>
      <c r="C613" t="s">
        <v>847</v>
      </c>
      <c r="E613" t="s">
        <v>959</v>
      </c>
      <c r="F613">
        <v>130.16531000000001</v>
      </c>
      <c r="G613" t="s">
        <v>805</v>
      </c>
      <c r="R613">
        <f t="shared" si="20"/>
        <v>-0.61290322580645162</v>
      </c>
      <c r="S613" s="4">
        <f t="shared" si="19"/>
        <v>0</v>
      </c>
    </row>
    <row r="614" spans="1:19" x14ac:dyDescent="0.3">
      <c r="A614" t="s">
        <v>1470</v>
      </c>
      <c r="B614" t="s">
        <v>803</v>
      </c>
      <c r="C614" t="s">
        <v>804</v>
      </c>
      <c r="F614">
        <v>9.1240424999999998</v>
      </c>
      <c r="G614" t="s">
        <v>805</v>
      </c>
      <c r="I614" t="b">
        <v>1</v>
      </c>
      <c r="J614">
        <v>65</v>
      </c>
      <c r="K614" s="3">
        <v>423.07745361328102</v>
      </c>
      <c r="L614">
        <v>2049.5913239131019</v>
      </c>
      <c r="M614">
        <v>1</v>
      </c>
      <c r="N614">
        <v>7746.3120824999996</v>
      </c>
      <c r="O614">
        <v>7746.3120824999996</v>
      </c>
      <c r="P614">
        <v>7746.3120824999996</v>
      </c>
      <c r="R614">
        <f t="shared" si="20"/>
        <v>1</v>
      </c>
      <c r="S614" s="4">
        <f t="shared" si="19"/>
        <v>1</v>
      </c>
    </row>
    <row r="615" spans="1:19" x14ac:dyDescent="0.3">
      <c r="A615" t="s">
        <v>1471</v>
      </c>
      <c r="B615" t="s">
        <v>803</v>
      </c>
      <c r="C615" t="s">
        <v>807</v>
      </c>
      <c r="E615" t="s">
        <v>1051</v>
      </c>
      <c r="F615">
        <v>51.740380000000002</v>
      </c>
      <c r="G615" t="s">
        <v>805</v>
      </c>
      <c r="R615">
        <f t="shared" si="20"/>
        <v>-0.61290322580645162</v>
      </c>
      <c r="S615" s="4">
        <f t="shared" si="19"/>
        <v>0</v>
      </c>
    </row>
    <row r="616" spans="1:19" x14ac:dyDescent="0.3">
      <c r="A616" t="s">
        <v>1472</v>
      </c>
      <c r="B616" t="s">
        <v>803</v>
      </c>
      <c r="C616" t="s">
        <v>807</v>
      </c>
      <c r="E616" t="s">
        <v>838</v>
      </c>
      <c r="F616">
        <v>10.870348</v>
      </c>
      <c r="G616" t="s">
        <v>805</v>
      </c>
      <c r="I616" t="b">
        <v>1</v>
      </c>
      <c r="J616">
        <v>250</v>
      </c>
      <c r="K616" s="3">
        <v>9053.7803560256907</v>
      </c>
      <c r="L616">
        <v>3776.6700291475413</v>
      </c>
      <c r="M616">
        <v>0.62</v>
      </c>
      <c r="N616">
        <v>24730.041700000002</v>
      </c>
      <c r="O616">
        <v>24730.041700000002</v>
      </c>
      <c r="P616">
        <v>24730.041700000002</v>
      </c>
      <c r="R616">
        <f t="shared" si="20"/>
        <v>77</v>
      </c>
      <c r="S616" s="4">
        <f t="shared" si="19"/>
        <v>0.6249350649350649</v>
      </c>
    </row>
    <row r="617" spans="1:19" x14ac:dyDescent="0.3">
      <c r="A617" t="s">
        <v>1473</v>
      </c>
      <c r="B617" t="s">
        <v>803</v>
      </c>
      <c r="C617" t="s">
        <v>804</v>
      </c>
      <c r="F617">
        <v>3.8220046000000001</v>
      </c>
      <c r="G617" t="s">
        <v>805</v>
      </c>
      <c r="I617" t="b">
        <v>1</v>
      </c>
      <c r="J617">
        <v>25</v>
      </c>
      <c r="K617" s="3">
        <v>28.542013168335</v>
      </c>
      <c r="L617">
        <v>465.23875291100615</v>
      </c>
      <c r="M617">
        <v>1</v>
      </c>
      <c r="N617">
        <v>2430.7949256000002</v>
      </c>
      <c r="O617">
        <v>2430.7949256000002</v>
      </c>
      <c r="P617">
        <v>2430.7949256000002</v>
      </c>
      <c r="R617">
        <f t="shared" si="20"/>
        <v>1</v>
      </c>
      <c r="S617" s="4">
        <f t="shared" si="19"/>
        <v>1</v>
      </c>
    </row>
    <row r="618" spans="1:19" x14ac:dyDescent="0.3">
      <c r="A618" t="s">
        <v>1474</v>
      </c>
      <c r="B618" t="s">
        <v>803</v>
      </c>
      <c r="C618" t="s">
        <v>804</v>
      </c>
      <c r="F618">
        <v>2.5656612000000001</v>
      </c>
      <c r="G618" t="s">
        <v>805</v>
      </c>
      <c r="I618" t="b">
        <v>1</v>
      </c>
      <c r="J618">
        <v>25</v>
      </c>
      <c r="K618" s="3">
        <v>30.1826171875</v>
      </c>
      <c r="L618">
        <v>317.05801493824532</v>
      </c>
      <c r="M618">
        <v>1</v>
      </c>
      <c r="N618">
        <v>1631.7605232000001</v>
      </c>
      <c r="O618">
        <v>1631.7605232000001</v>
      </c>
      <c r="P618">
        <v>1631.7605232000001</v>
      </c>
      <c r="R618">
        <f t="shared" si="20"/>
        <v>1</v>
      </c>
      <c r="S618" s="4">
        <f t="shared" si="19"/>
        <v>1</v>
      </c>
    </row>
    <row r="619" spans="1:19" x14ac:dyDescent="0.3">
      <c r="A619" t="s">
        <v>1475</v>
      </c>
      <c r="B619" t="s">
        <v>803</v>
      </c>
      <c r="C619" t="s">
        <v>804</v>
      </c>
      <c r="F619">
        <v>7.9612069999999999</v>
      </c>
      <c r="G619" t="s">
        <v>805</v>
      </c>
      <c r="I619" t="b">
        <v>1</v>
      </c>
      <c r="J619">
        <v>25</v>
      </c>
      <c r="K619" s="3">
        <v>28.879999160766602</v>
      </c>
      <c r="L619">
        <v>972.12491463464289</v>
      </c>
      <c r="M619">
        <v>1</v>
      </c>
      <c r="N619">
        <v>5063.3276519999999</v>
      </c>
      <c r="O619">
        <v>5063.3276519999999</v>
      </c>
      <c r="P619">
        <v>5063.3276519999999</v>
      </c>
      <c r="R619">
        <f t="shared" si="20"/>
        <v>1</v>
      </c>
      <c r="S619" s="4">
        <f t="shared" si="19"/>
        <v>1</v>
      </c>
    </row>
    <row r="620" spans="1:19" x14ac:dyDescent="0.3">
      <c r="A620" t="s">
        <v>1476</v>
      </c>
      <c r="B620" t="s">
        <v>803</v>
      </c>
      <c r="C620" t="s">
        <v>804</v>
      </c>
      <c r="F620">
        <v>4.6294846999999999</v>
      </c>
      <c r="G620" t="s">
        <v>805</v>
      </c>
      <c r="I620" t="b">
        <v>1</v>
      </c>
      <c r="J620">
        <v>32</v>
      </c>
      <c r="K620" s="3">
        <v>77.521499633789105</v>
      </c>
      <c r="L620">
        <v>739.90910797796039</v>
      </c>
      <c r="M620">
        <v>1</v>
      </c>
      <c r="N620">
        <v>3097.1252642999998</v>
      </c>
      <c r="O620">
        <v>3097.1252642999998</v>
      </c>
      <c r="P620">
        <v>3097.1252642999998</v>
      </c>
      <c r="R620">
        <f t="shared" si="20"/>
        <v>1</v>
      </c>
      <c r="S620" s="4">
        <f t="shared" si="19"/>
        <v>1</v>
      </c>
    </row>
    <row r="621" spans="1:19" x14ac:dyDescent="0.3">
      <c r="A621" t="s">
        <v>1477</v>
      </c>
      <c r="B621" t="s">
        <v>803</v>
      </c>
      <c r="C621" t="s">
        <v>807</v>
      </c>
      <c r="E621" t="s">
        <v>822</v>
      </c>
      <c r="F621">
        <v>31.274063000000002</v>
      </c>
      <c r="G621" t="s">
        <v>805</v>
      </c>
      <c r="I621" t="b">
        <v>1</v>
      </c>
      <c r="J621">
        <v>50</v>
      </c>
      <c r="K621" s="3">
        <v>153.76979860308299</v>
      </c>
      <c r="L621">
        <v>5836.6139988605655</v>
      </c>
      <c r="M621">
        <v>0.67</v>
      </c>
      <c r="N621">
        <v>23862.110069000002</v>
      </c>
      <c r="O621">
        <v>23862.110069000002</v>
      </c>
      <c r="P621">
        <v>23862.110069000002</v>
      </c>
      <c r="R621">
        <f t="shared" si="20"/>
        <v>7.5999999999999934</v>
      </c>
      <c r="S621" s="4">
        <f t="shared" si="19"/>
        <v>0.67</v>
      </c>
    </row>
    <row r="622" spans="1:19" x14ac:dyDescent="0.3">
      <c r="A622" t="s">
        <v>1478</v>
      </c>
      <c r="B622" t="s">
        <v>803</v>
      </c>
      <c r="C622" t="s">
        <v>804</v>
      </c>
      <c r="F622">
        <v>7.3979340000000002</v>
      </c>
      <c r="G622" t="s">
        <v>805</v>
      </c>
      <c r="I622" t="b">
        <v>1</v>
      </c>
      <c r="J622">
        <v>25</v>
      </c>
      <c r="K622" s="3">
        <v>30.123580932617202</v>
      </c>
      <c r="L622">
        <v>913.7254487992958</v>
      </c>
      <c r="M622">
        <v>1</v>
      </c>
      <c r="N622">
        <v>4705.0860240000002</v>
      </c>
      <c r="O622">
        <v>4705.0860240000002</v>
      </c>
      <c r="P622">
        <v>4705.0860240000002</v>
      </c>
      <c r="R622">
        <f t="shared" si="20"/>
        <v>1</v>
      </c>
      <c r="S622" s="4">
        <f t="shared" si="19"/>
        <v>1</v>
      </c>
    </row>
    <row r="623" spans="1:19" x14ac:dyDescent="0.3">
      <c r="A623" t="s">
        <v>1479</v>
      </c>
      <c r="B623" t="s">
        <v>803</v>
      </c>
      <c r="C623" t="s">
        <v>824</v>
      </c>
      <c r="F623">
        <v>20.670095</v>
      </c>
      <c r="G623" t="s">
        <v>805</v>
      </c>
      <c r="I623" t="b">
        <v>1</v>
      </c>
      <c r="J623">
        <v>25</v>
      </c>
      <c r="K623" s="3">
        <v>41.569187164306598</v>
      </c>
      <c r="L623">
        <v>2819.9231553033328</v>
      </c>
      <c r="M623">
        <v>1</v>
      </c>
      <c r="N623">
        <v>13146.180420000001</v>
      </c>
      <c r="O623">
        <v>13146.180420000001</v>
      </c>
      <c r="P623">
        <v>13146.180420000001</v>
      </c>
      <c r="R623">
        <f t="shared" si="20"/>
        <v>1</v>
      </c>
      <c r="S623" s="4">
        <f t="shared" si="19"/>
        <v>1</v>
      </c>
    </row>
    <row r="624" spans="1:19" x14ac:dyDescent="0.3">
      <c r="A624" t="s">
        <v>1480</v>
      </c>
      <c r="B624" t="s">
        <v>803</v>
      </c>
      <c r="C624" t="s">
        <v>807</v>
      </c>
      <c r="E624" t="s">
        <v>942</v>
      </c>
      <c r="F624">
        <v>13.309945000000001</v>
      </c>
      <c r="G624" t="s">
        <v>805</v>
      </c>
      <c r="I624" t="b">
        <v>1</v>
      </c>
      <c r="J624">
        <v>40</v>
      </c>
      <c r="K624" s="3">
        <v>120.381103706372</v>
      </c>
      <c r="L624">
        <v>2343.6430068709624</v>
      </c>
      <c r="M624">
        <v>0.7</v>
      </c>
      <c r="N624">
        <v>9436.7510050000001</v>
      </c>
      <c r="O624">
        <v>9436.7510050000001</v>
      </c>
      <c r="P624">
        <v>9436.7510050000001</v>
      </c>
      <c r="R624">
        <f t="shared" si="20"/>
        <v>4.7500000000000027</v>
      </c>
      <c r="S624" s="4">
        <f t="shared" si="19"/>
        <v>0.7</v>
      </c>
    </row>
    <row r="625" spans="1:19" x14ac:dyDescent="0.3">
      <c r="A625" t="s">
        <v>1481</v>
      </c>
      <c r="B625" t="s">
        <v>803</v>
      </c>
      <c r="C625" t="s">
        <v>804</v>
      </c>
      <c r="F625">
        <v>4.2524300000000004</v>
      </c>
      <c r="G625" t="s">
        <v>805</v>
      </c>
      <c r="I625" t="b">
        <v>1</v>
      </c>
      <c r="J625">
        <v>25</v>
      </c>
      <c r="K625" s="3">
        <v>28.533605575561499</v>
      </c>
      <c r="L625">
        <v>517.59253449782864</v>
      </c>
      <c r="M625">
        <v>1</v>
      </c>
      <c r="N625">
        <v>2704.5454800000002</v>
      </c>
      <c r="O625">
        <v>2704.5454800000002</v>
      </c>
      <c r="P625">
        <v>2704.5454800000002</v>
      </c>
      <c r="R625">
        <f t="shared" si="20"/>
        <v>1</v>
      </c>
      <c r="S625" s="4">
        <f t="shared" si="19"/>
        <v>1</v>
      </c>
    </row>
    <row r="626" spans="1:19" x14ac:dyDescent="0.3">
      <c r="A626" t="s">
        <v>1482</v>
      </c>
      <c r="B626" t="s">
        <v>803</v>
      </c>
      <c r="C626" t="s">
        <v>804</v>
      </c>
      <c r="F626">
        <v>16.953987000000001</v>
      </c>
      <c r="G626" t="s">
        <v>805</v>
      </c>
      <c r="I626" t="b">
        <v>1</v>
      </c>
      <c r="J626">
        <v>25</v>
      </c>
      <c r="K626" s="3">
        <v>30.059617996215799</v>
      </c>
      <c r="L626">
        <v>2092.7785202822679</v>
      </c>
      <c r="M626">
        <v>1</v>
      </c>
      <c r="N626">
        <v>10782.735732000001</v>
      </c>
      <c r="O626">
        <v>10782.735732000001</v>
      </c>
      <c r="P626">
        <v>10782.735732000001</v>
      </c>
      <c r="R626">
        <f t="shared" si="20"/>
        <v>1</v>
      </c>
      <c r="S626" s="4">
        <f t="shared" si="19"/>
        <v>1</v>
      </c>
    </row>
    <row r="627" spans="1:19" x14ac:dyDescent="0.3">
      <c r="A627" t="s">
        <v>1483</v>
      </c>
      <c r="B627" t="s">
        <v>803</v>
      </c>
      <c r="C627" t="s">
        <v>804</v>
      </c>
      <c r="F627">
        <v>7.3378759999999996</v>
      </c>
      <c r="G627" t="s">
        <v>805</v>
      </c>
      <c r="I627" t="b">
        <v>1</v>
      </c>
      <c r="J627">
        <v>25</v>
      </c>
      <c r="K627" s="3">
        <v>29.7594299316406</v>
      </c>
      <c r="L627">
        <v>903.29263887049615</v>
      </c>
      <c r="M627">
        <v>1</v>
      </c>
      <c r="N627">
        <v>4666.8891359999998</v>
      </c>
      <c r="O627">
        <v>4666.8891359999998</v>
      </c>
      <c r="P627">
        <v>4666.8891359999998</v>
      </c>
      <c r="R627">
        <f t="shared" si="20"/>
        <v>1</v>
      </c>
      <c r="S627" s="4">
        <f t="shared" si="19"/>
        <v>1</v>
      </c>
    </row>
    <row r="628" spans="1:19" x14ac:dyDescent="0.3">
      <c r="A628" t="s">
        <v>1484</v>
      </c>
      <c r="B628" t="s">
        <v>803</v>
      </c>
      <c r="C628" t="s">
        <v>804</v>
      </c>
      <c r="F628">
        <v>10.323108478589369</v>
      </c>
      <c r="G628" t="s">
        <v>805</v>
      </c>
      <c r="I628" t="b">
        <v>1</v>
      </c>
      <c r="J628">
        <v>40</v>
      </c>
      <c r="K628" s="3">
        <v>117.463371276855</v>
      </c>
      <c r="L628">
        <v>1807.4364753105824</v>
      </c>
      <c r="M628">
        <v>1</v>
      </c>
      <c r="N628">
        <v>7319.0839113198626</v>
      </c>
      <c r="O628">
        <v>7319.0839113198626</v>
      </c>
      <c r="P628">
        <v>7319.0839113198626</v>
      </c>
      <c r="R628">
        <f t="shared" si="20"/>
        <v>1</v>
      </c>
      <c r="S628" s="4">
        <f t="shared" si="19"/>
        <v>1</v>
      </c>
    </row>
    <row r="629" spans="1:19" x14ac:dyDescent="0.3">
      <c r="A629" t="s">
        <v>1485</v>
      </c>
      <c r="B629" t="s">
        <v>803</v>
      </c>
      <c r="C629" t="s">
        <v>804</v>
      </c>
      <c r="F629">
        <v>7.0684022999999998</v>
      </c>
      <c r="G629" t="s">
        <v>805</v>
      </c>
      <c r="I629" t="b">
        <v>1</v>
      </c>
      <c r="J629">
        <v>25</v>
      </c>
      <c r="K629" s="3">
        <v>30.394960403442401</v>
      </c>
      <c r="L629">
        <v>875.18906921150744</v>
      </c>
      <c r="M629">
        <v>1</v>
      </c>
      <c r="N629">
        <v>4495.5038628000002</v>
      </c>
      <c r="O629">
        <v>4495.5038628000002</v>
      </c>
      <c r="P629">
        <v>4495.5038628000002</v>
      </c>
      <c r="R629">
        <f t="shared" si="20"/>
        <v>1</v>
      </c>
      <c r="S629" s="4">
        <f t="shared" si="19"/>
        <v>1</v>
      </c>
    </row>
    <row r="630" spans="1:19" x14ac:dyDescent="0.3">
      <c r="A630" t="s">
        <v>1486</v>
      </c>
      <c r="B630" t="s">
        <v>803</v>
      </c>
      <c r="C630" t="s">
        <v>837</v>
      </c>
      <c r="E630" t="s">
        <v>815</v>
      </c>
      <c r="F630">
        <v>14.871176999999999</v>
      </c>
      <c r="G630" t="s">
        <v>805</v>
      </c>
      <c r="I630" t="b">
        <v>1</v>
      </c>
      <c r="J630">
        <v>65</v>
      </c>
      <c r="K630" s="3">
        <v>431.70614719390898</v>
      </c>
      <c r="L630">
        <v>3354.161214698499</v>
      </c>
      <c r="M630">
        <v>0.65</v>
      </c>
      <c r="N630">
        <v>12625.629272999999</v>
      </c>
      <c r="O630">
        <v>12625.629272999999</v>
      </c>
      <c r="P630">
        <v>12625.629272999999</v>
      </c>
      <c r="R630">
        <f t="shared" si="20"/>
        <v>12.666666666666655</v>
      </c>
      <c r="S630" s="4">
        <f t="shared" si="19"/>
        <v>0.65</v>
      </c>
    </row>
    <row r="631" spans="1:19" x14ac:dyDescent="0.3">
      <c r="A631" t="s">
        <v>1487</v>
      </c>
      <c r="B631" t="s">
        <v>803</v>
      </c>
      <c r="C631" t="s">
        <v>807</v>
      </c>
      <c r="E631" t="s">
        <v>1069</v>
      </c>
      <c r="F631">
        <v>10.511339</v>
      </c>
      <c r="G631" t="s">
        <v>805</v>
      </c>
      <c r="I631" t="b">
        <v>1</v>
      </c>
      <c r="J631">
        <v>50</v>
      </c>
      <c r="K631" s="3">
        <v>204.152099609375</v>
      </c>
      <c r="L631">
        <v>2064.8140824617722</v>
      </c>
      <c r="M631">
        <v>0.68101770222342806</v>
      </c>
      <c r="N631">
        <v>8020.1516569999994</v>
      </c>
      <c r="O631">
        <v>8020.1516569999994</v>
      </c>
      <c r="P631">
        <v>8020.1516569999994</v>
      </c>
      <c r="R631">
        <f t="shared" si="20"/>
        <v>6.2277009155237746</v>
      </c>
      <c r="S631" s="4">
        <f t="shared" si="19"/>
        <v>0.68101770222342806</v>
      </c>
    </row>
    <row r="632" spans="1:19" x14ac:dyDescent="0.3">
      <c r="A632" t="s">
        <v>1488</v>
      </c>
      <c r="B632" t="s">
        <v>803</v>
      </c>
      <c r="C632" t="s">
        <v>804</v>
      </c>
      <c r="F632">
        <v>5.9538636</v>
      </c>
      <c r="G632" t="s">
        <v>805</v>
      </c>
      <c r="I632" t="b">
        <v>1</v>
      </c>
      <c r="J632">
        <v>25</v>
      </c>
      <c r="K632" s="3">
        <v>30.004001617431602</v>
      </c>
      <c r="L632">
        <v>734.56370002287167</v>
      </c>
      <c r="M632">
        <v>1</v>
      </c>
      <c r="N632">
        <v>3786.6572495999999</v>
      </c>
      <c r="O632">
        <v>3786.6572495999999</v>
      </c>
      <c r="P632">
        <v>3786.6572495999999</v>
      </c>
      <c r="R632">
        <f t="shared" si="20"/>
        <v>1</v>
      </c>
      <c r="S632" s="4">
        <f t="shared" si="19"/>
        <v>1</v>
      </c>
    </row>
    <row r="633" spans="1:19" x14ac:dyDescent="0.3">
      <c r="A633" t="s">
        <v>1489</v>
      </c>
      <c r="B633" t="s">
        <v>803</v>
      </c>
      <c r="C633" t="s">
        <v>807</v>
      </c>
      <c r="E633" t="s">
        <v>813</v>
      </c>
      <c r="F633">
        <v>9.5656770000000009</v>
      </c>
      <c r="G633" t="s">
        <v>805</v>
      </c>
      <c r="I633" t="b">
        <v>1</v>
      </c>
      <c r="J633">
        <v>125</v>
      </c>
      <c r="K633" s="3">
        <v>1534.3519380569301</v>
      </c>
      <c r="L633">
        <v>2648.9887721965997</v>
      </c>
      <c r="M633">
        <v>0.62</v>
      </c>
      <c r="N633">
        <v>11966.661927000001</v>
      </c>
      <c r="O633">
        <v>11966.661927000001</v>
      </c>
      <c r="P633">
        <v>11966.661927000001</v>
      </c>
      <c r="R633">
        <f t="shared" si="20"/>
        <v>77</v>
      </c>
      <c r="S633" s="4">
        <f t="shared" si="19"/>
        <v>0.6249350649350649</v>
      </c>
    </row>
    <row r="634" spans="1:19" x14ac:dyDescent="0.3">
      <c r="A634" t="s">
        <v>1490</v>
      </c>
      <c r="B634" t="s">
        <v>803</v>
      </c>
      <c r="C634" t="s">
        <v>804</v>
      </c>
      <c r="F634">
        <v>6.9208875000000001</v>
      </c>
      <c r="G634" t="s">
        <v>805</v>
      </c>
      <c r="I634" t="b">
        <v>1</v>
      </c>
      <c r="J634">
        <v>25</v>
      </c>
      <c r="K634" s="3">
        <v>35.405227661132798</v>
      </c>
      <c r="L634">
        <v>896.04945837323896</v>
      </c>
      <c r="M634">
        <v>1</v>
      </c>
      <c r="N634">
        <v>4401.6844499999997</v>
      </c>
      <c r="O634">
        <v>4401.6844499999997</v>
      </c>
      <c r="P634">
        <v>4401.6844499999997</v>
      </c>
      <c r="R634">
        <f t="shared" si="20"/>
        <v>1</v>
      </c>
      <c r="S634" s="4">
        <f t="shared" si="19"/>
        <v>1</v>
      </c>
    </row>
    <row r="635" spans="1:19" x14ac:dyDescent="0.3">
      <c r="A635" t="s">
        <v>1491</v>
      </c>
      <c r="B635" t="s">
        <v>803</v>
      </c>
      <c r="C635" t="s">
        <v>824</v>
      </c>
      <c r="F635">
        <v>64.660899999999998</v>
      </c>
      <c r="G635" t="s">
        <v>805</v>
      </c>
      <c r="I635" t="b">
        <v>1</v>
      </c>
      <c r="J635">
        <v>25</v>
      </c>
      <c r="K635" s="3">
        <v>41.569187164306598</v>
      </c>
      <c r="L635">
        <v>8821.3803155115274</v>
      </c>
      <c r="M635">
        <v>1</v>
      </c>
      <c r="N635">
        <v>41124.332399999999</v>
      </c>
      <c r="O635">
        <v>41124.332399999999</v>
      </c>
      <c r="P635">
        <v>41124.332399999999</v>
      </c>
      <c r="R635">
        <f t="shared" si="20"/>
        <v>1</v>
      </c>
      <c r="S635" s="4">
        <f t="shared" si="19"/>
        <v>1</v>
      </c>
    </row>
    <row r="636" spans="1:19" x14ac:dyDescent="0.3">
      <c r="A636" t="s">
        <v>1492</v>
      </c>
      <c r="B636" t="s">
        <v>803</v>
      </c>
      <c r="C636" t="s">
        <v>804</v>
      </c>
      <c r="F636">
        <v>6.5382338000000004</v>
      </c>
      <c r="G636" t="s">
        <v>805</v>
      </c>
      <c r="I636" t="b">
        <v>1</v>
      </c>
      <c r="J636">
        <v>25</v>
      </c>
      <c r="K636" s="3">
        <v>29.7332363128662</v>
      </c>
      <c r="L636">
        <v>804.66343578029455</v>
      </c>
      <c r="M636">
        <v>1</v>
      </c>
      <c r="N636">
        <v>4158.3166968000005</v>
      </c>
      <c r="O636">
        <v>4158.3166968000005</v>
      </c>
      <c r="P636">
        <v>4158.3166968000005</v>
      </c>
      <c r="R636">
        <f t="shared" si="20"/>
        <v>1</v>
      </c>
      <c r="S636" s="4">
        <f t="shared" si="19"/>
        <v>1</v>
      </c>
    </row>
    <row r="637" spans="1:19" x14ac:dyDescent="0.3">
      <c r="A637" t="s">
        <v>1493</v>
      </c>
      <c r="B637" t="s">
        <v>803</v>
      </c>
      <c r="C637" t="s">
        <v>807</v>
      </c>
      <c r="E637" t="s">
        <v>876</v>
      </c>
      <c r="F637">
        <v>9.5514790000000005</v>
      </c>
      <c r="G637" t="s">
        <v>805</v>
      </c>
      <c r="I637" t="b">
        <v>1</v>
      </c>
      <c r="J637">
        <v>100</v>
      </c>
      <c r="K637" s="3">
        <v>1103.8440696144201</v>
      </c>
      <c r="L637">
        <v>2508.9733612682439</v>
      </c>
      <c r="M637">
        <v>0.63</v>
      </c>
      <c r="N637">
        <v>10258.288446</v>
      </c>
      <c r="O637">
        <v>10258.288446</v>
      </c>
      <c r="P637">
        <v>10258.288446</v>
      </c>
      <c r="R637">
        <f t="shared" si="20"/>
        <v>37.999999999999964</v>
      </c>
      <c r="S637" s="4">
        <f t="shared" si="19"/>
        <v>0.63</v>
      </c>
    </row>
    <row r="638" spans="1:19" x14ac:dyDescent="0.3">
      <c r="A638" t="s">
        <v>1494</v>
      </c>
      <c r="B638" t="s">
        <v>803</v>
      </c>
      <c r="C638" t="s">
        <v>893</v>
      </c>
      <c r="E638" t="s">
        <v>894</v>
      </c>
      <c r="F638">
        <v>7.1322593999999997</v>
      </c>
      <c r="G638" t="s">
        <v>805</v>
      </c>
      <c r="I638" t="b">
        <v>1</v>
      </c>
      <c r="J638">
        <v>300</v>
      </c>
      <c r="K638" s="3">
        <v>17053.768828926099</v>
      </c>
      <c r="L638">
        <v>2659.1248678774641</v>
      </c>
      <c r="M638">
        <v>0.62</v>
      </c>
      <c r="N638">
        <v>19513.8617184</v>
      </c>
      <c r="O638">
        <v>19513.8617184</v>
      </c>
      <c r="P638">
        <v>19513.8617184</v>
      </c>
      <c r="R638">
        <f t="shared" si="20"/>
        <v>77</v>
      </c>
      <c r="S638" s="4">
        <f t="shared" si="19"/>
        <v>0.6249350649350649</v>
      </c>
    </row>
    <row r="639" spans="1:19" x14ac:dyDescent="0.3">
      <c r="A639" t="s">
        <v>1495</v>
      </c>
      <c r="B639" t="s">
        <v>803</v>
      </c>
      <c r="C639" t="s">
        <v>804</v>
      </c>
      <c r="F639">
        <v>10.175546000000001</v>
      </c>
      <c r="G639" t="s">
        <v>805</v>
      </c>
      <c r="I639" t="b">
        <v>1</v>
      </c>
      <c r="J639">
        <v>25</v>
      </c>
      <c r="K639" s="3">
        <v>29.737964630126999</v>
      </c>
      <c r="L639">
        <v>1252.3634056553035</v>
      </c>
      <c r="M639">
        <v>1</v>
      </c>
      <c r="N639">
        <v>6471.6472560000002</v>
      </c>
      <c r="O639">
        <v>6471.6472560000002</v>
      </c>
      <c r="P639">
        <v>6471.6472560000002</v>
      </c>
      <c r="R639">
        <f t="shared" si="20"/>
        <v>1</v>
      </c>
      <c r="S639" s="4">
        <f t="shared" si="19"/>
        <v>1</v>
      </c>
    </row>
    <row r="640" spans="1:19" x14ac:dyDescent="0.3">
      <c r="A640" t="s">
        <v>1496</v>
      </c>
      <c r="B640" t="s">
        <v>803</v>
      </c>
      <c r="C640" t="s">
        <v>819</v>
      </c>
      <c r="E640" t="s">
        <v>820</v>
      </c>
      <c r="F640">
        <v>19.668420000000001</v>
      </c>
      <c r="G640" t="s">
        <v>805</v>
      </c>
      <c r="R640">
        <f t="shared" si="20"/>
        <v>-0.61290322580645162</v>
      </c>
      <c r="S640" s="4">
        <f t="shared" si="19"/>
        <v>0</v>
      </c>
    </row>
    <row r="641" spans="1:19" x14ac:dyDescent="0.3">
      <c r="A641" t="s">
        <v>1497</v>
      </c>
      <c r="B641" t="s">
        <v>803</v>
      </c>
      <c r="C641" t="s">
        <v>819</v>
      </c>
      <c r="E641" t="s">
        <v>874</v>
      </c>
      <c r="F641">
        <v>23.839203000000001</v>
      </c>
      <c r="G641" t="s">
        <v>805</v>
      </c>
      <c r="I641" t="b">
        <v>1</v>
      </c>
      <c r="J641">
        <v>25</v>
      </c>
      <c r="K641" s="3">
        <v>41.569187164306598</v>
      </c>
      <c r="L641">
        <v>3252.269549011588</v>
      </c>
      <c r="M641">
        <v>1</v>
      </c>
      <c r="N641">
        <v>15161.733108</v>
      </c>
      <c r="O641">
        <v>15161.733108</v>
      </c>
      <c r="P641">
        <v>15161.733108</v>
      </c>
      <c r="R641">
        <f t="shared" si="20"/>
        <v>1</v>
      </c>
      <c r="S641" s="4">
        <f t="shared" si="19"/>
        <v>1</v>
      </c>
    </row>
    <row r="642" spans="1:19" x14ac:dyDescent="0.3">
      <c r="A642" t="s">
        <v>1498</v>
      </c>
      <c r="B642" t="s">
        <v>803</v>
      </c>
      <c r="C642" t="s">
        <v>807</v>
      </c>
      <c r="E642" t="s">
        <v>952</v>
      </c>
      <c r="F642">
        <v>22.008790000000001</v>
      </c>
      <c r="G642" t="s">
        <v>805</v>
      </c>
      <c r="I642" t="b">
        <v>1</v>
      </c>
      <c r="J642">
        <v>100</v>
      </c>
      <c r="K642" s="3">
        <v>1338.7768069076701</v>
      </c>
      <c r="L642">
        <v>5960.9549529703918</v>
      </c>
      <c r="M642">
        <v>0.62</v>
      </c>
      <c r="N642">
        <v>23637.440460000002</v>
      </c>
      <c r="O642">
        <v>23637.440460000002</v>
      </c>
      <c r="P642">
        <v>23637.440460000002</v>
      </c>
      <c r="R642">
        <f t="shared" si="20"/>
        <v>77</v>
      </c>
      <c r="S642" s="4">
        <f t="shared" si="19"/>
        <v>0.6249350649350649</v>
      </c>
    </row>
    <row r="643" spans="1:19" x14ac:dyDescent="0.3">
      <c r="A643" t="s">
        <v>1499</v>
      </c>
      <c r="B643" t="s">
        <v>803</v>
      </c>
      <c r="C643" t="s">
        <v>807</v>
      </c>
      <c r="E643" t="s">
        <v>852</v>
      </c>
      <c r="F643">
        <v>6.9323050000000004</v>
      </c>
      <c r="G643" t="s">
        <v>805</v>
      </c>
      <c r="I643" t="b">
        <v>1</v>
      </c>
      <c r="J643">
        <v>65</v>
      </c>
      <c r="K643" s="3">
        <v>440.402529239655</v>
      </c>
      <c r="L643">
        <v>1569.9343330269633</v>
      </c>
      <c r="M643">
        <v>0.65</v>
      </c>
      <c r="N643">
        <v>5885.5269450000005</v>
      </c>
      <c r="O643">
        <v>5885.5269450000005</v>
      </c>
      <c r="P643">
        <v>5885.5269450000005</v>
      </c>
      <c r="R643">
        <f t="shared" si="20"/>
        <v>12.666666666666655</v>
      </c>
      <c r="S643" s="4">
        <f t="shared" si="19"/>
        <v>0.65</v>
      </c>
    </row>
    <row r="644" spans="1:19" x14ac:dyDescent="0.3">
      <c r="A644" t="s">
        <v>1500</v>
      </c>
      <c r="B644" t="s">
        <v>803</v>
      </c>
      <c r="C644" t="s">
        <v>824</v>
      </c>
      <c r="F644">
        <v>29.95044</v>
      </c>
      <c r="G644" t="s">
        <v>805</v>
      </c>
      <c r="R644">
        <f t="shared" si="20"/>
        <v>-0.61290322580645162</v>
      </c>
      <c r="S644" s="4">
        <f t="shared" ref="S644:S707" si="21">0.62+(1-0.62)/R644</f>
        <v>0</v>
      </c>
    </row>
    <row r="645" spans="1:19" x14ac:dyDescent="0.3">
      <c r="A645" t="s">
        <v>1501</v>
      </c>
      <c r="B645" t="s">
        <v>803</v>
      </c>
      <c r="C645" t="s">
        <v>819</v>
      </c>
      <c r="E645" t="s">
        <v>874</v>
      </c>
      <c r="F645">
        <v>6.421214</v>
      </c>
      <c r="G645" t="s">
        <v>805</v>
      </c>
      <c r="R645">
        <f t="shared" si="20"/>
        <v>-0.61290322580645162</v>
      </c>
      <c r="S645" s="4">
        <f t="shared" si="21"/>
        <v>0</v>
      </c>
    </row>
    <row r="646" spans="1:19" x14ac:dyDescent="0.3">
      <c r="A646" t="s">
        <v>1502</v>
      </c>
      <c r="B646" t="s">
        <v>803</v>
      </c>
      <c r="C646" t="s">
        <v>804</v>
      </c>
      <c r="F646">
        <v>6.8299623</v>
      </c>
      <c r="G646" t="s">
        <v>805</v>
      </c>
      <c r="I646" t="b">
        <v>1</v>
      </c>
      <c r="J646">
        <v>25</v>
      </c>
      <c r="K646" s="3">
        <v>29.776769638061499</v>
      </c>
      <c r="L646">
        <v>840.90208231464112</v>
      </c>
      <c r="M646">
        <v>1</v>
      </c>
      <c r="N646">
        <v>4343.8560227999997</v>
      </c>
      <c r="O646">
        <v>4343.8560227999997</v>
      </c>
      <c r="P646">
        <v>4343.8560227999997</v>
      </c>
      <c r="R646">
        <f t="shared" si="20"/>
        <v>1</v>
      </c>
      <c r="S646" s="4">
        <f t="shared" si="21"/>
        <v>1</v>
      </c>
    </row>
    <row r="647" spans="1:19" x14ac:dyDescent="0.3">
      <c r="A647" t="s">
        <v>1503</v>
      </c>
      <c r="B647" t="s">
        <v>803</v>
      </c>
      <c r="C647" t="s">
        <v>807</v>
      </c>
      <c r="E647" t="s">
        <v>952</v>
      </c>
      <c r="F647">
        <v>20.088225999999999</v>
      </c>
      <c r="G647" t="s">
        <v>805</v>
      </c>
      <c r="I647" t="b">
        <v>1</v>
      </c>
      <c r="J647">
        <v>125</v>
      </c>
      <c r="K647" s="3">
        <v>1932.3236229705701</v>
      </c>
      <c r="L647">
        <v>5723.3406342862882</v>
      </c>
      <c r="M647">
        <v>0.62</v>
      </c>
      <c r="N647">
        <v>25130.370725999997</v>
      </c>
      <c r="O647">
        <v>25130.370725999997</v>
      </c>
      <c r="P647">
        <v>25130.370725999997</v>
      </c>
      <c r="R647">
        <f t="shared" si="20"/>
        <v>77</v>
      </c>
      <c r="S647" s="4">
        <f t="shared" si="21"/>
        <v>0.6249350649350649</v>
      </c>
    </row>
    <row r="648" spans="1:19" x14ac:dyDescent="0.3">
      <c r="A648" t="s">
        <v>1504</v>
      </c>
      <c r="B648" t="s">
        <v>803</v>
      </c>
      <c r="C648" t="s">
        <v>804</v>
      </c>
      <c r="F648">
        <v>4.2468386000000002</v>
      </c>
      <c r="G648" t="s">
        <v>805</v>
      </c>
      <c r="I648" t="b">
        <v>1</v>
      </c>
      <c r="J648">
        <v>25</v>
      </c>
      <c r="K648" s="3">
        <v>28.856946945190401</v>
      </c>
      <c r="L648">
        <v>518.46135904342054</v>
      </c>
      <c r="M648">
        <v>1</v>
      </c>
      <c r="N648">
        <v>2700.9893496</v>
      </c>
      <c r="O648">
        <v>2700.9893496</v>
      </c>
      <c r="P648">
        <v>2700.9893496</v>
      </c>
      <c r="R648">
        <f t="shared" si="20"/>
        <v>1</v>
      </c>
      <c r="S648" s="4">
        <f t="shared" si="21"/>
        <v>1</v>
      </c>
    </row>
    <row r="649" spans="1:19" x14ac:dyDescent="0.3">
      <c r="A649" t="s">
        <v>1505</v>
      </c>
      <c r="B649" t="s">
        <v>803</v>
      </c>
      <c r="C649" t="s">
        <v>819</v>
      </c>
      <c r="E649" t="s">
        <v>820</v>
      </c>
      <c r="F649">
        <v>11.423609000000001</v>
      </c>
      <c r="G649" t="s">
        <v>805</v>
      </c>
      <c r="I649" t="b">
        <v>1</v>
      </c>
      <c r="J649">
        <v>80</v>
      </c>
      <c r="K649" s="3">
        <v>550.92281446454604</v>
      </c>
      <c r="L649">
        <v>2696.8104918521572</v>
      </c>
      <c r="M649">
        <v>0.65</v>
      </c>
      <c r="N649">
        <v>10761.039678000001</v>
      </c>
      <c r="O649">
        <v>10761.039678000001</v>
      </c>
      <c r="P649">
        <v>10761.039678000001</v>
      </c>
      <c r="R649">
        <f t="shared" si="20"/>
        <v>12.666666666666655</v>
      </c>
      <c r="S649" s="4">
        <f t="shared" si="21"/>
        <v>0.65</v>
      </c>
    </row>
    <row r="650" spans="1:19" x14ac:dyDescent="0.3">
      <c r="A650" t="s">
        <v>1506</v>
      </c>
      <c r="B650" t="s">
        <v>803</v>
      </c>
      <c r="C650" t="s">
        <v>807</v>
      </c>
      <c r="E650" t="s">
        <v>885</v>
      </c>
      <c r="F650">
        <v>3.7660520000000002</v>
      </c>
      <c r="G650" t="s">
        <v>805</v>
      </c>
      <c r="I650" t="b">
        <v>1</v>
      </c>
      <c r="J650">
        <v>125</v>
      </c>
      <c r="K650" s="3">
        <v>2252.97828952788</v>
      </c>
      <c r="L650">
        <v>1097.2125702912999</v>
      </c>
      <c r="M650">
        <v>0.62</v>
      </c>
      <c r="N650">
        <v>4711.3310520000005</v>
      </c>
      <c r="O650">
        <v>4711.3310520000005</v>
      </c>
      <c r="P650">
        <v>4711.3310520000005</v>
      </c>
      <c r="R650">
        <f t="shared" si="20"/>
        <v>77</v>
      </c>
      <c r="S650" s="4">
        <f t="shared" si="21"/>
        <v>0.6249350649350649</v>
      </c>
    </row>
    <row r="651" spans="1:19" x14ac:dyDescent="0.3">
      <c r="A651" t="s">
        <v>1507</v>
      </c>
      <c r="B651" t="s">
        <v>803</v>
      </c>
      <c r="C651" t="s">
        <v>804</v>
      </c>
      <c r="F651">
        <v>29.965837000000001</v>
      </c>
      <c r="G651" t="s">
        <v>805</v>
      </c>
      <c r="I651" t="b">
        <v>1</v>
      </c>
      <c r="J651">
        <v>32</v>
      </c>
      <c r="K651" s="3">
        <v>49.304886074038201</v>
      </c>
      <c r="L651">
        <v>4267.5524182908475</v>
      </c>
      <c r="M651">
        <v>0.81</v>
      </c>
      <c r="N651">
        <v>20047.144952999999</v>
      </c>
      <c r="O651">
        <v>20047.144952999999</v>
      </c>
      <c r="P651">
        <v>20047.144952999999</v>
      </c>
      <c r="R651">
        <f t="shared" si="20"/>
        <v>1.9999999999999993</v>
      </c>
      <c r="S651" s="4">
        <f t="shared" si="21"/>
        <v>0.81</v>
      </c>
    </row>
    <row r="652" spans="1:19" x14ac:dyDescent="0.3">
      <c r="A652" t="s">
        <v>1508</v>
      </c>
      <c r="B652" t="s">
        <v>803</v>
      </c>
      <c r="C652" t="s">
        <v>847</v>
      </c>
      <c r="E652" t="s">
        <v>995</v>
      </c>
      <c r="F652">
        <v>75.797989999999999</v>
      </c>
      <c r="G652" t="s">
        <v>805</v>
      </c>
      <c r="R652">
        <f t="shared" si="20"/>
        <v>-0.61290322580645162</v>
      </c>
      <c r="S652" s="4">
        <f t="shared" si="21"/>
        <v>0</v>
      </c>
    </row>
    <row r="653" spans="1:19" x14ac:dyDescent="0.3">
      <c r="A653" t="s">
        <v>1509</v>
      </c>
      <c r="B653" t="s">
        <v>803</v>
      </c>
      <c r="C653" t="s">
        <v>807</v>
      </c>
      <c r="E653" t="s">
        <v>815</v>
      </c>
      <c r="F653">
        <v>7.2954507</v>
      </c>
      <c r="G653" t="s">
        <v>805</v>
      </c>
      <c r="I653" t="b">
        <v>1</v>
      </c>
      <c r="J653">
        <v>100</v>
      </c>
      <c r="K653" s="3">
        <v>1207.5224604606601</v>
      </c>
      <c r="L653">
        <v>1942.6505072971638</v>
      </c>
      <c r="M653">
        <v>0.63</v>
      </c>
      <c r="N653">
        <v>7835.3140518</v>
      </c>
      <c r="O653">
        <v>7835.3140518</v>
      </c>
      <c r="P653">
        <v>7835.3140518</v>
      </c>
      <c r="R653">
        <f t="shared" si="20"/>
        <v>37.999999999999964</v>
      </c>
      <c r="S653" s="4">
        <f t="shared" si="21"/>
        <v>0.63</v>
      </c>
    </row>
    <row r="654" spans="1:19" x14ac:dyDescent="0.3">
      <c r="A654" t="s">
        <v>1510</v>
      </c>
      <c r="B654" t="s">
        <v>803</v>
      </c>
      <c r="C654" t="s">
        <v>804</v>
      </c>
      <c r="F654">
        <v>16.401533000000001</v>
      </c>
      <c r="G654" t="s">
        <v>805</v>
      </c>
      <c r="I654" t="b">
        <v>1</v>
      </c>
      <c r="J654">
        <v>32</v>
      </c>
      <c r="K654" s="3">
        <v>58.552215576171903</v>
      </c>
      <c r="L654">
        <v>2429.3969473449288</v>
      </c>
      <c r="M654">
        <v>1</v>
      </c>
      <c r="N654">
        <v>10972.625577000001</v>
      </c>
      <c r="O654">
        <v>10972.625577000001</v>
      </c>
      <c r="P654">
        <v>10972.625577000001</v>
      </c>
      <c r="R654">
        <f t="shared" si="20"/>
        <v>1</v>
      </c>
      <c r="S654" s="4">
        <f t="shared" si="21"/>
        <v>1</v>
      </c>
    </row>
    <row r="655" spans="1:19" x14ac:dyDescent="0.3">
      <c r="A655" t="s">
        <v>1511</v>
      </c>
      <c r="B655" t="s">
        <v>803</v>
      </c>
      <c r="C655" t="s">
        <v>824</v>
      </c>
      <c r="F655">
        <v>45.631996000000001</v>
      </c>
      <c r="G655" t="s">
        <v>805</v>
      </c>
      <c r="R655">
        <f t="shared" si="20"/>
        <v>-0.61290322580645162</v>
      </c>
      <c r="S655" s="4">
        <f t="shared" si="21"/>
        <v>0</v>
      </c>
    </row>
    <row r="656" spans="1:19" x14ac:dyDescent="0.3">
      <c r="A656" t="s">
        <v>1512</v>
      </c>
      <c r="B656" t="s">
        <v>803</v>
      </c>
      <c r="C656" t="s">
        <v>807</v>
      </c>
      <c r="E656" t="s">
        <v>876</v>
      </c>
      <c r="F656">
        <v>6.9055400000000002</v>
      </c>
      <c r="G656" t="s">
        <v>805</v>
      </c>
      <c r="I656" t="b">
        <v>1</v>
      </c>
      <c r="J656">
        <v>65</v>
      </c>
      <c r="K656" s="3">
        <v>381.24308715820302</v>
      </c>
      <c r="L656">
        <v>1520.7187808322774</v>
      </c>
      <c r="M656">
        <v>0.64</v>
      </c>
      <c r="N656">
        <v>5862.8034600000001</v>
      </c>
      <c r="O656">
        <v>5862.8034600000001</v>
      </c>
      <c r="P656">
        <v>5862.8034600000001</v>
      </c>
      <c r="R656">
        <f t="shared" si="20"/>
        <v>18.999999999999982</v>
      </c>
      <c r="S656" s="4">
        <f t="shared" si="21"/>
        <v>0.64</v>
      </c>
    </row>
    <row r="657" spans="1:19" x14ac:dyDescent="0.3">
      <c r="A657" t="s">
        <v>1513</v>
      </c>
      <c r="B657" t="s">
        <v>803</v>
      </c>
      <c r="C657" t="s">
        <v>807</v>
      </c>
      <c r="E657" t="s">
        <v>1083</v>
      </c>
      <c r="F657">
        <v>9.7409590000000001</v>
      </c>
      <c r="G657" t="s">
        <v>805</v>
      </c>
      <c r="I657" t="b">
        <v>1</v>
      </c>
      <c r="J657">
        <v>50</v>
      </c>
      <c r="K657" s="3">
        <v>183.82264892576501</v>
      </c>
      <c r="L657">
        <v>1874.9291157558405</v>
      </c>
      <c r="M657">
        <v>0.66</v>
      </c>
      <c r="N657">
        <v>7432.3517170000005</v>
      </c>
      <c r="O657">
        <v>7432.3517170000005</v>
      </c>
      <c r="P657">
        <v>7432.3517170000005</v>
      </c>
      <c r="R657">
        <f t="shared" si="20"/>
        <v>9.4999999999999911</v>
      </c>
      <c r="S657" s="4">
        <f t="shared" si="21"/>
        <v>0.66</v>
      </c>
    </row>
    <row r="658" spans="1:19" x14ac:dyDescent="0.3">
      <c r="A658" t="s">
        <v>1514</v>
      </c>
      <c r="B658" t="s">
        <v>803</v>
      </c>
      <c r="C658" t="s">
        <v>807</v>
      </c>
      <c r="E658" t="s">
        <v>942</v>
      </c>
      <c r="F658">
        <v>5.1703105000000003</v>
      </c>
      <c r="G658" t="s">
        <v>805</v>
      </c>
      <c r="I658" t="b">
        <v>1</v>
      </c>
      <c r="J658">
        <v>40</v>
      </c>
      <c r="K658" s="3">
        <v>137.992908630345</v>
      </c>
      <c r="L658">
        <v>941.47168539803329</v>
      </c>
      <c r="M658">
        <v>0.68</v>
      </c>
      <c r="N658">
        <v>3665.7501445000003</v>
      </c>
      <c r="O658">
        <v>3665.7501445000003</v>
      </c>
      <c r="P658">
        <v>3665.7501445000003</v>
      </c>
      <c r="R658">
        <f t="shared" si="20"/>
        <v>6.3333333333333277</v>
      </c>
      <c r="S658" s="4">
        <f t="shared" si="21"/>
        <v>0.68</v>
      </c>
    </row>
    <row r="659" spans="1:19" x14ac:dyDescent="0.3">
      <c r="A659" t="s">
        <v>1515</v>
      </c>
      <c r="B659" t="s">
        <v>803</v>
      </c>
      <c r="C659" t="s">
        <v>824</v>
      </c>
      <c r="F659">
        <v>11.473509</v>
      </c>
      <c r="G659" t="s">
        <v>805</v>
      </c>
      <c r="I659" t="b">
        <v>1</v>
      </c>
      <c r="J659">
        <v>40</v>
      </c>
      <c r="K659" s="3">
        <v>103.955567321798</v>
      </c>
      <c r="L659">
        <v>1955.9703802006159</v>
      </c>
      <c r="M659">
        <v>0.72</v>
      </c>
      <c r="N659">
        <v>8134.7178809999996</v>
      </c>
      <c r="O659">
        <v>8134.7178809999996</v>
      </c>
      <c r="P659">
        <v>8134.7178809999996</v>
      </c>
      <c r="R659">
        <f t="shared" si="20"/>
        <v>3.8000000000000007</v>
      </c>
      <c r="S659" s="4">
        <f t="shared" si="21"/>
        <v>0.72</v>
      </c>
    </row>
    <row r="660" spans="1:19" x14ac:dyDescent="0.3">
      <c r="A660" t="s">
        <v>1516</v>
      </c>
      <c r="B660" t="s">
        <v>803</v>
      </c>
      <c r="C660" t="s">
        <v>804</v>
      </c>
      <c r="F660">
        <v>3.8333887999999998</v>
      </c>
      <c r="G660" t="s">
        <v>805</v>
      </c>
      <c r="I660" t="b">
        <v>1</v>
      </c>
      <c r="J660">
        <v>25</v>
      </c>
      <c r="K660" s="3">
        <v>29.405950546264599</v>
      </c>
      <c r="L660">
        <v>470.36130729290966</v>
      </c>
      <c r="M660">
        <v>1</v>
      </c>
      <c r="N660">
        <v>2438.0352767999998</v>
      </c>
      <c r="O660">
        <v>2438.0352767999998</v>
      </c>
      <c r="P660">
        <v>2438.0352767999998</v>
      </c>
      <c r="R660">
        <f t="shared" ref="R660:R723" si="22">IF(M660=0.62,77,(1-0.62)/(M660-0.62))</f>
        <v>1</v>
      </c>
      <c r="S660" s="4">
        <f t="shared" si="21"/>
        <v>1</v>
      </c>
    </row>
    <row r="661" spans="1:19" x14ac:dyDescent="0.3">
      <c r="A661" t="s">
        <v>1517</v>
      </c>
      <c r="B661" t="s">
        <v>803</v>
      </c>
      <c r="C661" t="s">
        <v>804</v>
      </c>
      <c r="F661">
        <v>6.1125470000000002</v>
      </c>
      <c r="G661" t="s">
        <v>805</v>
      </c>
      <c r="I661" t="b">
        <v>1</v>
      </c>
      <c r="J661">
        <v>25</v>
      </c>
      <c r="K661" s="3">
        <v>29.814254760742202</v>
      </c>
      <c r="L661">
        <v>752.83274540260743</v>
      </c>
      <c r="M661">
        <v>1</v>
      </c>
      <c r="N661">
        <v>3887.5798920000002</v>
      </c>
      <c r="O661">
        <v>3887.5798920000002</v>
      </c>
      <c r="P661">
        <v>3887.5798920000002</v>
      </c>
      <c r="R661">
        <f t="shared" si="22"/>
        <v>1</v>
      </c>
      <c r="S661" s="4">
        <f t="shared" si="21"/>
        <v>1</v>
      </c>
    </row>
    <row r="662" spans="1:19" x14ac:dyDescent="0.3">
      <c r="A662" t="s">
        <v>1518</v>
      </c>
      <c r="B662" t="s">
        <v>803</v>
      </c>
      <c r="C662" t="s">
        <v>804</v>
      </c>
      <c r="F662">
        <v>4.8925150000000004</v>
      </c>
      <c r="G662" t="s">
        <v>805</v>
      </c>
      <c r="I662" t="b">
        <v>1</v>
      </c>
      <c r="J662">
        <v>25</v>
      </c>
      <c r="K662" s="3">
        <v>31.873685836791999</v>
      </c>
      <c r="L662">
        <v>613.94009596663841</v>
      </c>
      <c r="M662">
        <v>1</v>
      </c>
      <c r="N662">
        <v>3111.6395400000001</v>
      </c>
      <c r="O662">
        <v>3111.6395400000001</v>
      </c>
      <c r="P662">
        <v>3111.6395400000001</v>
      </c>
      <c r="R662">
        <f t="shared" si="22"/>
        <v>1</v>
      </c>
      <c r="S662" s="4">
        <f t="shared" si="21"/>
        <v>1</v>
      </c>
    </row>
    <row r="663" spans="1:19" x14ac:dyDescent="0.3">
      <c r="A663" t="s">
        <v>1519</v>
      </c>
      <c r="B663" t="s">
        <v>803</v>
      </c>
      <c r="C663" t="s">
        <v>804</v>
      </c>
      <c r="F663">
        <v>26.776478000000001</v>
      </c>
      <c r="G663" t="s">
        <v>805</v>
      </c>
      <c r="I663" t="b">
        <v>1</v>
      </c>
      <c r="J663">
        <v>25</v>
      </c>
      <c r="K663" s="3">
        <v>29.309432983398398</v>
      </c>
      <c r="L663">
        <v>3282.5892494315876</v>
      </c>
      <c r="M663">
        <v>1</v>
      </c>
      <c r="N663">
        <v>17029.840007999999</v>
      </c>
      <c r="O663">
        <v>17029.840007999999</v>
      </c>
      <c r="P663">
        <v>17029.840007999999</v>
      </c>
      <c r="R663">
        <f t="shared" si="22"/>
        <v>1</v>
      </c>
      <c r="S663" s="4">
        <f t="shared" si="21"/>
        <v>1</v>
      </c>
    </row>
    <row r="664" spans="1:19" x14ac:dyDescent="0.3">
      <c r="A664" t="s">
        <v>1520</v>
      </c>
      <c r="B664" t="s">
        <v>803</v>
      </c>
      <c r="C664" t="s">
        <v>807</v>
      </c>
      <c r="E664" t="s">
        <v>827</v>
      </c>
      <c r="F664">
        <v>35.323770000000003</v>
      </c>
      <c r="G664" t="s">
        <v>805</v>
      </c>
      <c r="R664">
        <f t="shared" si="22"/>
        <v>-0.61290322580645162</v>
      </c>
      <c r="S664" s="4">
        <f t="shared" si="21"/>
        <v>0</v>
      </c>
    </row>
    <row r="665" spans="1:19" x14ac:dyDescent="0.3">
      <c r="A665" t="s">
        <v>1521</v>
      </c>
      <c r="B665" t="s">
        <v>803</v>
      </c>
      <c r="C665" t="s">
        <v>807</v>
      </c>
      <c r="E665" t="s">
        <v>834</v>
      </c>
      <c r="F665">
        <v>15.815619</v>
      </c>
      <c r="G665" t="s">
        <v>805</v>
      </c>
      <c r="I665" t="b">
        <v>1</v>
      </c>
      <c r="J665">
        <v>80</v>
      </c>
      <c r="K665" s="3">
        <v>831.304180412292</v>
      </c>
      <c r="L665">
        <v>3996.6178416451717</v>
      </c>
      <c r="M665">
        <v>0.63</v>
      </c>
      <c r="N665">
        <v>14898.313098000001</v>
      </c>
      <c r="O665">
        <v>14898.313098000001</v>
      </c>
      <c r="P665">
        <v>14898.313098000001</v>
      </c>
      <c r="R665">
        <f t="shared" si="22"/>
        <v>37.999999999999964</v>
      </c>
      <c r="S665" s="4">
        <f t="shared" si="21"/>
        <v>0.63</v>
      </c>
    </row>
    <row r="666" spans="1:19" x14ac:dyDescent="0.3">
      <c r="A666" t="s">
        <v>1522</v>
      </c>
      <c r="B666" t="s">
        <v>803</v>
      </c>
      <c r="C666" t="s">
        <v>804</v>
      </c>
      <c r="F666">
        <v>7.7165929999999996</v>
      </c>
      <c r="G666" t="s">
        <v>805</v>
      </c>
      <c r="I666" t="b">
        <v>1</v>
      </c>
      <c r="J666">
        <v>32</v>
      </c>
      <c r="K666" s="3">
        <v>48.240524291992202</v>
      </c>
      <c r="L666">
        <v>1093.8821890862355</v>
      </c>
      <c r="M666">
        <v>1</v>
      </c>
      <c r="N666">
        <v>5162.4007169999995</v>
      </c>
      <c r="O666">
        <v>5162.4007169999995</v>
      </c>
      <c r="P666">
        <v>5162.4007169999995</v>
      </c>
      <c r="R666">
        <f t="shared" si="22"/>
        <v>1</v>
      </c>
      <c r="S666" s="4">
        <f t="shared" si="21"/>
        <v>1</v>
      </c>
    </row>
    <row r="667" spans="1:19" x14ac:dyDescent="0.3">
      <c r="A667" t="s">
        <v>1523</v>
      </c>
      <c r="B667" t="s">
        <v>803</v>
      </c>
      <c r="C667" t="s">
        <v>804</v>
      </c>
      <c r="F667">
        <v>8.3398420000000009</v>
      </c>
      <c r="G667" t="s">
        <v>805</v>
      </c>
      <c r="I667" t="b">
        <v>1</v>
      </c>
      <c r="J667">
        <v>40</v>
      </c>
      <c r="K667" s="3">
        <v>122.61720275878901</v>
      </c>
      <c r="L667">
        <v>1474.8604964615258</v>
      </c>
      <c r="M667">
        <v>1</v>
      </c>
      <c r="N667">
        <v>5912.9479780000011</v>
      </c>
      <c r="O667">
        <v>5912.9479780000011</v>
      </c>
      <c r="P667">
        <v>5912.9479780000011</v>
      </c>
      <c r="R667">
        <f t="shared" si="22"/>
        <v>1</v>
      </c>
      <c r="S667" s="4">
        <f t="shared" si="21"/>
        <v>1</v>
      </c>
    </row>
    <row r="668" spans="1:19" x14ac:dyDescent="0.3">
      <c r="A668" t="s">
        <v>1524</v>
      </c>
      <c r="B668" t="s">
        <v>803</v>
      </c>
      <c r="C668" t="s">
        <v>804</v>
      </c>
      <c r="F668">
        <v>4.9992833000000001</v>
      </c>
      <c r="G668" t="s">
        <v>805</v>
      </c>
      <c r="I668" t="b">
        <v>1</v>
      </c>
      <c r="J668">
        <v>32</v>
      </c>
      <c r="K668" s="3">
        <v>51.5234375</v>
      </c>
      <c r="L668">
        <v>718.81150573955131</v>
      </c>
      <c r="M668">
        <v>1</v>
      </c>
      <c r="N668">
        <v>3344.5205277</v>
      </c>
      <c r="O668">
        <v>3344.5205277</v>
      </c>
      <c r="P668">
        <v>3344.5205277</v>
      </c>
      <c r="R668">
        <f t="shared" si="22"/>
        <v>1</v>
      </c>
      <c r="S668" s="4">
        <f t="shared" si="21"/>
        <v>1</v>
      </c>
    </row>
    <row r="669" spans="1:19" x14ac:dyDescent="0.3">
      <c r="A669" t="s">
        <v>1525</v>
      </c>
      <c r="B669" t="s">
        <v>803</v>
      </c>
      <c r="C669" t="s">
        <v>804</v>
      </c>
      <c r="F669">
        <v>9.3567820000000008</v>
      </c>
      <c r="G669" t="s">
        <v>805</v>
      </c>
      <c r="I669" t="b">
        <v>1</v>
      </c>
      <c r="J669">
        <v>25</v>
      </c>
      <c r="K669" s="3">
        <v>30.363824844360401</v>
      </c>
      <c r="L669">
        <v>1158.2008921682348</v>
      </c>
      <c r="M669">
        <v>1</v>
      </c>
      <c r="N669">
        <v>5950.9133520000005</v>
      </c>
      <c r="O669">
        <v>5950.9133520000005</v>
      </c>
      <c r="P669">
        <v>5950.9133520000005</v>
      </c>
      <c r="R669">
        <f t="shared" si="22"/>
        <v>1</v>
      </c>
      <c r="S669" s="4">
        <f t="shared" si="21"/>
        <v>1</v>
      </c>
    </row>
    <row r="670" spans="1:19" x14ac:dyDescent="0.3">
      <c r="A670" t="s">
        <v>1526</v>
      </c>
      <c r="B670" t="s">
        <v>803</v>
      </c>
      <c r="C670" t="s">
        <v>819</v>
      </c>
      <c r="E670" t="s">
        <v>874</v>
      </c>
      <c r="F670">
        <v>11.158478000000001</v>
      </c>
      <c r="G670" t="s">
        <v>805</v>
      </c>
      <c r="I670" t="b">
        <v>1</v>
      </c>
      <c r="J670">
        <v>80</v>
      </c>
      <c r="K670" s="3">
        <v>671.59340658187898</v>
      </c>
      <c r="L670">
        <v>2714.0706959148706</v>
      </c>
      <c r="M670">
        <v>0.63</v>
      </c>
      <c r="N670">
        <v>10511.286276000001</v>
      </c>
      <c r="O670">
        <v>10511.286276000001</v>
      </c>
      <c r="P670">
        <v>10511.286276000001</v>
      </c>
      <c r="R670">
        <f t="shared" si="22"/>
        <v>37.999999999999964</v>
      </c>
      <c r="S670" s="4">
        <f t="shared" si="21"/>
        <v>0.63</v>
      </c>
    </row>
    <row r="671" spans="1:19" x14ac:dyDescent="0.3">
      <c r="A671" t="s">
        <v>1527</v>
      </c>
      <c r="B671" t="s">
        <v>803</v>
      </c>
      <c r="C671" t="s">
        <v>804</v>
      </c>
      <c r="F671">
        <v>4.0156226000000004</v>
      </c>
      <c r="G671" t="s">
        <v>805</v>
      </c>
      <c r="I671" t="b">
        <v>1</v>
      </c>
      <c r="J671">
        <v>25</v>
      </c>
      <c r="K671" s="3">
        <v>36.543529510497997</v>
      </c>
      <c r="L671">
        <v>525.06147261198737</v>
      </c>
      <c r="M671">
        <v>1</v>
      </c>
      <c r="N671">
        <v>2553.9359736000001</v>
      </c>
      <c r="O671">
        <v>2553.9359736000001</v>
      </c>
      <c r="P671">
        <v>2553.9359736000001</v>
      </c>
      <c r="R671">
        <f t="shared" si="22"/>
        <v>1</v>
      </c>
      <c r="S671" s="4">
        <f t="shared" si="21"/>
        <v>1</v>
      </c>
    </row>
    <row r="672" spans="1:19" x14ac:dyDescent="0.3">
      <c r="A672" t="s">
        <v>1528</v>
      </c>
      <c r="B672" t="s">
        <v>803</v>
      </c>
      <c r="C672" t="s">
        <v>804</v>
      </c>
      <c r="F672">
        <v>7.5675473000000002</v>
      </c>
      <c r="G672" t="s">
        <v>805</v>
      </c>
      <c r="I672" t="b">
        <v>1</v>
      </c>
      <c r="J672">
        <v>32</v>
      </c>
      <c r="K672" s="3">
        <v>78.132232666015597</v>
      </c>
      <c r="L672">
        <v>1212.3379666422945</v>
      </c>
      <c r="M672">
        <v>1</v>
      </c>
      <c r="N672">
        <v>5062.6891437000004</v>
      </c>
      <c r="O672">
        <v>5062.6891437000004</v>
      </c>
      <c r="P672">
        <v>5062.6891437000004</v>
      </c>
      <c r="R672">
        <f t="shared" si="22"/>
        <v>1</v>
      </c>
      <c r="S672" s="4">
        <f t="shared" si="21"/>
        <v>1</v>
      </c>
    </row>
    <row r="673" spans="1:19" x14ac:dyDescent="0.3">
      <c r="A673" t="s">
        <v>1529</v>
      </c>
      <c r="B673" t="s">
        <v>803</v>
      </c>
      <c r="C673" t="s">
        <v>893</v>
      </c>
      <c r="E673" t="s">
        <v>894</v>
      </c>
      <c r="F673">
        <v>46.346559999999997</v>
      </c>
      <c r="G673" t="s">
        <v>805</v>
      </c>
      <c r="I673" t="b">
        <v>1</v>
      </c>
      <c r="J673">
        <v>300</v>
      </c>
      <c r="K673" s="3">
        <v>18141.626816444401</v>
      </c>
      <c r="L673">
        <v>17393.271223300959</v>
      </c>
      <c r="M673">
        <v>0.62</v>
      </c>
      <c r="N673">
        <v>126804.18815999999</v>
      </c>
      <c r="O673">
        <v>126804.18815999999</v>
      </c>
      <c r="P673">
        <v>126804.18815999999</v>
      </c>
      <c r="R673">
        <f t="shared" si="22"/>
        <v>77</v>
      </c>
      <c r="S673" s="4">
        <f t="shared" si="21"/>
        <v>0.6249350649350649</v>
      </c>
    </row>
    <row r="674" spans="1:19" x14ac:dyDescent="0.3">
      <c r="A674" t="s">
        <v>1530</v>
      </c>
      <c r="B674" t="s">
        <v>803</v>
      </c>
      <c r="C674" t="s">
        <v>807</v>
      </c>
      <c r="E674" t="s">
        <v>1123</v>
      </c>
      <c r="F674">
        <v>41.292625000000001</v>
      </c>
      <c r="G674" t="s">
        <v>805</v>
      </c>
      <c r="R674">
        <f t="shared" si="22"/>
        <v>-0.61290322580645162</v>
      </c>
      <c r="S674" s="4">
        <f t="shared" si="21"/>
        <v>0</v>
      </c>
    </row>
    <row r="675" spans="1:19" x14ac:dyDescent="0.3">
      <c r="A675" t="s">
        <v>1531</v>
      </c>
      <c r="B675" t="s">
        <v>803</v>
      </c>
      <c r="C675" t="s">
        <v>804</v>
      </c>
      <c r="F675">
        <v>7.2581379999999998</v>
      </c>
      <c r="G675" t="s">
        <v>805</v>
      </c>
      <c r="I675" t="b">
        <v>1</v>
      </c>
      <c r="J675">
        <v>25</v>
      </c>
      <c r="K675" s="3">
        <v>28.458765029907202</v>
      </c>
      <c r="L675">
        <v>882.82504057262452</v>
      </c>
      <c r="M675">
        <v>1</v>
      </c>
      <c r="N675">
        <v>4616.1757680000001</v>
      </c>
      <c r="O675">
        <v>4616.1757680000001</v>
      </c>
      <c r="P675">
        <v>4616.1757680000001</v>
      </c>
      <c r="R675">
        <f t="shared" si="22"/>
        <v>1</v>
      </c>
      <c r="S675" s="4">
        <f t="shared" si="21"/>
        <v>1</v>
      </c>
    </row>
    <row r="676" spans="1:19" x14ac:dyDescent="0.3">
      <c r="A676" t="s">
        <v>1532</v>
      </c>
      <c r="B676" t="s">
        <v>803</v>
      </c>
      <c r="C676" t="s">
        <v>807</v>
      </c>
      <c r="E676" t="s">
        <v>942</v>
      </c>
      <c r="F676">
        <v>6.5270915</v>
      </c>
      <c r="G676" t="s">
        <v>805</v>
      </c>
      <c r="I676" t="b">
        <v>1</v>
      </c>
      <c r="J676">
        <v>40</v>
      </c>
      <c r="K676" s="3">
        <v>104.491263389587</v>
      </c>
      <c r="L676">
        <v>1113.9126885494807</v>
      </c>
      <c r="M676">
        <v>0.7</v>
      </c>
      <c r="N676">
        <v>4627.7078735000005</v>
      </c>
      <c r="O676">
        <v>4627.7078735000005</v>
      </c>
      <c r="P676">
        <v>4627.7078735000005</v>
      </c>
      <c r="R676">
        <f t="shared" si="22"/>
        <v>4.7500000000000027</v>
      </c>
      <c r="S676" s="4">
        <f t="shared" si="21"/>
        <v>0.7</v>
      </c>
    </row>
    <row r="677" spans="1:19" x14ac:dyDescent="0.3">
      <c r="A677" t="s">
        <v>1533</v>
      </c>
      <c r="B677" t="s">
        <v>803</v>
      </c>
      <c r="C677" t="s">
        <v>804</v>
      </c>
      <c r="F677">
        <v>9.5057670000000005</v>
      </c>
      <c r="G677" t="s">
        <v>805</v>
      </c>
      <c r="I677" t="b">
        <v>1</v>
      </c>
      <c r="J677">
        <v>25</v>
      </c>
      <c r="K677" s="3">
        <v>28.6278781890869</v>
      </c>
      <c r="L677">
        <v>1158.0234817074593</v>
      </c>
      <c r="M677">
        <v>1</v>
      </c>
      <c r="N677">
        <v>6045.6678120000006</v>
      </c>
      <c r="O677">
        <v>6045.6678120000006</v>
      </c>
      <c r="P677">
        <v>6045.6678120000006</v>
      </c>
      <c r="R677">
        <f t="shared" si="22"/>
        <v>1</v>
      </c>
      <c r="S677" s="4">
        <f t="shared" si="21"/>
        <v>1</v>
      </c>
    </row>
    <row r="678" spans="1:19" x14ac:dyDescent="0.3">
      <c r="A678" t="s">
        <v>1534</v>
      </c>
      <c r="B678" t="s">
        <v>803</v>
      </c>
      <c r="C678" t="s">
        <v>804</v>
      </c>
      <c r="F678">
        <v>6.9021916000000001</v>
      </c>
      <c r="G678" t="s">
        <v>805</v>
      </c>
      <c r="I678" t="b">
        <v>1</v>
      </c>
      <c r="J678">
        <v>25</v>
      </c>
      <c r="K678" s="3">
        <v>29.2404594421387</v>
      </c>
      <c r="L678">
        <v>845.6181833423235</v>
      </c>
      <c r="M678">
        <v>1</v>
      </c>
      <c r="N678">
        <v>4389.7938575999997</v>
      </c>
      <c r="O678">
        <v>4389.7938575999997</v>
      </c>
      <c r="P678">
        <v>4389.7938575999997</v>
      </c>
      <c r="R678">
        <f t="shared" si="22"/>
        <v>1</v>
      </c>
      <c r="S678" s="4">
        <f t="shared" si="21"/>
        <v>1</v>
      </c>
    </row>
    <row r="679" spans="1:19" x14ac:dyDescent="0.3">
      <c r="A679" t="s">
        <v>1535</v>
      </c>
      <c r="B679" t="s">
        <v>803</v>
      </c>
      <c r="C679" t="s">
        <v>807</v>
      </c>
      <c r="E679" t="s">
        <v>813</v>
      </c>
      <c r="F679">
        <v>29.010961999999999</v>
      </c>
      <c r="G679" t="s">
        <v>805</v>
      </c>
      <c r="I679" t="b">
        <v>1</v>
      </c>
      <c r="J679">
        <v>50</v>
      </c>
      <c r="K679" s="3">
        <v>155.614170761108</v>
      </c>
      <c r="L679">
        <v>5424.6733505661559</v>
      </c>
      <c r="M679">
        <v>0.67</v>
      </c>
      <c r="N679">
        <v>22135.364006</v>
      </c>
      <c r="O679">
        <v>22135.364006</v>
      </c>
      <c r="P679">
        <v>22135.364006</v>
      </c>
      <c r="R679">
        <f t="shared" si="22"/>
        <v>7.5999999999999934</v>
      </c>
      <c r="S679" s="4">
        <f t="shared" si="21"/>
        <v>0.67</v>
      </c>
    </row>
    <row r="680" spans="1:19" x14ac:dyDescent="0.3">
      <c r="A680" t="s">
        <v>1536</v>
      </c>
      <c r="B680" t="s">
        <v>803</v>
      </c>
      <c r="C680" t="s">
        <v>819</v>
      </c>
      <c r="E680" t="s">
        <v>820</v>
      </c>
      <c r="F680">
        <v>19.519190669024173</v>
      </c>
      <c r="G680" t="s">
        <v>805</v>
      </c>
      <c r="I680" t="b">
        <v>1</v>
      </c>
      <c r="J680">
        <v>250</v>
      </c>
      <c r="K680" s="3">
        <v>12748.9860985184</v>
      </c>
      <c r="L680">
        <v>7047.1251113038161</v>
      </c>
      <c r="M680">
        <v>0.62</v>
      </c>
      <c r="N680">
        <v>44406.158772029994</v>
      </c>
      <c r="O680">
        <v>44406.158772029994</v>
      </c>
      <c r="P680">
        <v>44406.158772029994</v>
      </c>
      <c r="R680">
        <f t="shared" si="22"/>
        <v>77</v>
      </c>
      <c r="S680" s="4">
        <f t="shared" si="21"/>
        <v>0.6249350649350649</v>
      </c>
    </row>
    <row r="681" spans="1:19" x14ac:dyDescent="0.3">
      <c r="A681" t="s">
        <v>1537</v>
      </c>
      <c r="B681" t="s">
        <v>803</v>
      </c>
      <c r="C681" t="s">
        <v>807</v>
      </c>
      <c r="E681" t="s">
        <v>876</v>
      </c>
      <c r="F681">
        <v>7.1082954000000003</v>
      </c>
      <c r="G681" t="s">
        <v>805</v>
      </c>
      <c r="I681" t="b">
        <v>1</v>
      </c>
      <c r="J681">
        <v>100</v>
      </c>
      <c r="K681" s="3">
        <v>1122.2651336860699</v>
      </c>
      <c r="L681">
        <v>1871.7512190349426</v>
      </c>
      <c r="M681">
        <v>0.63</v>
      </c>
      <c r="N681">
        <v>7634.3092596000006</v>
      </c>
      <c r="O681">
        <v>7634.3092596000006</v>
      </c>
      <c r="P681">
        <v>7634.3092596000006</v>
      </c>
      <c r="R681">
        <f t="shared" si="22"/>
        <v>37.999999999999964</v>
      </c>
      <c r="S681" s="4">
        <f t="shared" si="21"/>
        <v>0.63</v>
      </c>
    </row>
    <row r="682" spans="1:19" x14ac:dyDescent="0.3">
      <c r="A682" t="s">
        <v>1538</v>
      </c>
      <c r="B682" t="s">
        <v>803</v>
      </c>
      <c r="C682" t="s">
        <v>804</v>
      </c>
      <c r="F682">
        <v>6.3265323999999996</v>
      </c>
      <c r="G682" t="s">
        <v>805</v>
      </c>
      <c r="I682" t="b">
        <v>1</v>
      </c>
      <c r="J682">
        <v>25</v>
      </c>
      <c r="K682" s="3">
        <v>30.880521774291999</v>
      </c>
      <c r="L682">
        <v>786.79901531405028</v>
      </c>
      <c r="M682">
        <v>1</v>
      </c>
      <c r="N682">
        <v>4023.6746063999999</v>
      </c>
      <c r="O682">
        <v>4023.6746063999999</v>
      </c>
      <c r="P682">
        <v>4023.6746063999999</v>
      </c>
      <c r="R682">
        <f t="shared" si="22"/>
        <v>1</v>
      </c>
      <c r="S682" s="4">
        <f t="shared" si="21"/>
        <v>1</v>
      </c>
    </row>
    <row r="683" spans="1:19" x14ac:dyDescent="0.3">
      <c r="A683" t="s">
        <v>1539</v>
      </c>
      <c r="B683" t="s">
        <v>803</v>
      </c>
      <c r="C683" t="s">
        <v>807</v>
      </c>
      <c r="E683" t="s">
        <v>952</v>
      </c>
      <c r="F683">
        <v>17.527021000000001</v>
      </c>
      <c r="G683" t="s">
        <v>805</v>
      </c>
      <c r="I683" t="b">
        <v>1</v>
      </c>
      <c r="J683">
        <v>100</v>
      </c>
      <c r="K683" s="3">
        <v>1389.5620935821501</v>
      </c>
      <c r="L683">
        <v>4778.0299600802173</v>
      </c>
      <c r="M683">
        <v>0.62</v>
      </c>
      <c r="N683">
        <v>18824.020554000002</v>
      </c>
      <c r="O683">
        <v>18824.020554000002</v>
      </c>
      <c r="P683">
        <v>18824.020554000002</v>
      </c>
      <c r="R683">
        <f t="shared" si="22"/>
        <v>77</v>
      </c>
      <c r="S683" s="4">
        <f t="shared" si="21"/>
        <v>0.6249350649350649</v>
      </c>
    </row>
    <row r="684" spans="1:19" x14ac:dyDescent="0.3">
      <c r="A684" t="s">
        <v>1540</v>
      </c>
      <c r="B684" t="s">
        <v>803</v>
      </c>
      <c r="C684" t="s">
        <v>807</v>
      </c>
      <c r="E684" t="s">
        <v>844</v>
      </c>
      <c r="F684">
        <v>101.28066</v>
      </c>
      <c r="G684" t="s">
        <v>805</v>
      </c>
      <c r="R684">
        <f t="shared" si="22"/>
        <v>-0.61290322580645162</v>
      </c>
      <c r="S684" s="4">
        <f t="shared" si="21"/>
        <v>0</v>
      </c>
    </row>
    <row r="685" spans="1:19" x14ac:dyDescent="0.3">
      <c r="A685" t="s">
        <v>1541</v>
      </c>
      <c r="B685" t="s">
        <v>803</v>
      </c>
      <c r="C685" t="s">
        <v>807</v>
      </c>
      <c r="E685" t="s">
        <v>841</v>
      </c>
      <c r="F685">
        <v>6.7567396000000004</v>
      </c>
      <c r="G685" t="s">
        <v>805</v>
      </c>
      <c r="I685" t="b">
        <v>1</v>
      </c>
      <c r="J685">
        <v>65</v>
      </c>
      <c r="K685" s="3">
        <v>378.48015380860301</v>
      </c>
      <c r="L685">
        <v>1485.9783630343227</v>
      </c>
      <c r="M685">
        <v>0.64</v>
      </c>
      <c r="N685">
        <v>5736.4719204000003</v>
      </c>
      <c r="O685">
        <v>5736.4719204000003</v>
      </c>
      <c r="P685">
        <v>5736.4719204000003</v>
      </c>
      <c r="R685">
        <f t="shared" si="22"/>
        <v>18.999999999999982</v>
      </c>
      <c r="S685" s="4">
        <f t="shared" si="21"/>
        <v>0.64</v>
      </c>
    </row>
    <row r="686" spans="1:19" x14ac:dyDescent="0.3">
      <c r="A686" t="s">
        <v>1542</v>
      </c>
      <c r="B686" t="s">
        <v>803</v>
      </c>
      <c r="C686" t="s">
        <v>859</v>
      </c>
      <c r="F686">
        <v>0.9752497</v>
      </c>
      <c r="G686" t="s">
        <v>805</v>
      </c>
      <c r="I686" t="b">
        <v>1</v>
      </c>
      <c r="J686">
        <v>80</v>
      </c>
      <c r="K686" s="3">
        <v>516.51393321988905</v>
      </c>
      <c r="L686">
        <v>228.24051304663962</v>
      </c>
      <c r="M686">
        <v>0.66</v>
      </c>
      <c r="N686">
        <v>918.68521739999994</v>
      </c>
      <c r="O686">
        <v>918.68521739999994</v>
      </c>
      <c r="P686">
        <v>918.68521739999994</v>
      </c>
      <c r="R686">
        <f t="shared" si="22"/>
        <v>9.4999999999999911</v>
      </c>
      <c r="S686" s="4">
        <f t="shared" si="21"/>
        <v>0.66</v>
      </c>
    </row>
    <row r="687" spans="1:19" x14ac:dyDescent="0.3">
      <c r="A687" t="s">
        <v>1543</v>
      </c>
      <c r="B687" t="s">
        <v>803</v>
      </c>
      <c r="C687" t="s">
        <v>824</v>
      </c>
      <c r="F687">
        <v>7.2446073999999996</v>
      </c>
      <c r="G687" t="s">
        <v>805</v>
      </c>
      <c r="I687" t="b">
        <v>1</v>
      </c>
      <c r="J687">
        <v>32</v>
      </c>
      <c r="K687" s="3">
        <v>71.550338745117202</v>
      </c>
      <c r="L687">
        <v>1131.178680455401</v>
      </c>
      <c r="M687">
        <v>1</v>
      </c>
      <c r="N687">
        <v>4846.6423506000001</v>
      </c>
      <c r="O687">
        <v>4846.6423506000001</v>
      </c>
      <c r="P687">
        <v>4846.6423506000001</v>
      </c>
      <c r="R687">
        <f t="shared" si="22"/>
        <v>1</v>
      </c>
      <c r="S687" s="4">
        <f t="shared" si="21"/>
        <v>1</v>
      </c>
    </row>
    <row r="688" spans="1:19" x14ac:dyDescent="0.3">
      <c r="A688" t="s">
        <v>1544</v>
      </c>
      <c r="B688" t="s">
        <v>803</v>
      </c>
      <c r="C688" t="s">
        <v>807</v>
      </c>
      <c r="E688" t="s">
        <v>815</v>
      </c>
      <c r="F688">
        <v>13.909698499999999</v>
      </c>
      <c r="G688" t="s">
        <v>805</v>
      </c>
      <c r="I688" t="b">
        <v>1</v>
      </c>
      <c r="J688">
        <v>200</v>
      </c>
      <c r="K688" s="3">
        <v>4187.8069294738798</v>
      </c>
      <c r="L688">
        <v>4407.863156777431</v>
      </c>
      <c r="M688">
        <v>0.62</v>
      </c>
      <c r="N688">
        <v>25607.754938499998</v>
      </c>
      <c r="O688">
        <v>25607.754938499998</v>
      </c>
      <c r="P688">
        <v>25607.754938499998</v>
      </c>
      <c r="R688">
        <f t="shared" si="22"/>
        <v>77</v>
      </c>
      <c r="S688" s="4">
        <f t="shared" si="21"/>
        <v>0.6249350649350649</v>
      </c>
    </row>
    <row r="689" spans="1:19" x14ac:dyDescent="0.3">
      <c r="A689" t="s">
        <v>1545</v>
      </c>
      <c r="B689" t="s">
        <v>803</v>
      </c>
      <c r="C689" t="s">
        <v>819</v>
      </c>
      <c r="E689" t="s">
        <v>874</v>
      </c>
      <c r="F689">
        <v>18.674069728107256</v>
      </c>
      <c r="G689" t="s">
        <v>805</v>
      </c>
      <c r="I689" t="b">
        <v>1</v>
      </c>
      <c r="J689">
        <v>100</v>
      </c>
      <c r="K689" s="3">
        <v>1134.0908552169799</v>
      </c>
      <c r="L689">
        <v>4924.917816934716</v>
      </c>
      <c r="M689">
        <v>0.63</v>
      </c>
      <c r="N689">
        <v>20055.950887987194</v>
      </c>
      <c r="O689">
        <v>20055.950887987194</v>
      </c>
      <c r="P689">
        <v>20055.950887987194</v>
      </c>
      <c r="R689">
        <f t="shared" si="22"/>
        <v>37.999999999999964</v>
      </c>
      <c r="S689" s="4">
        <f t="shared" si="21"/>
        <v>0.63</v>
      </c>
    </row>
    <row r="690" spans="1:19" x14ac:dyDescent="0.3">
      <c r="A690" t="s">
        <v>1546</v>
      </c>
      <c r="B690" t="s">
        <v>803</v>
      </c>
      <c r="C690" t="s">
        <v>824</v>
      </c>
      <c r="F690">
        <v>37.132820000000002</v>
      </c>
      <c r="G690" t="s">
        <v>805</v>
      </c>
      <c r="I690" t="b">
        <v>1</v>
      </c>
      <c r="J690">
        <v>65</v>
      </c>
      <c r="K690" s="3">
        <v>306.18421554565401</v>
      </c>
      <c r="L690">
        <v>7882.8703814521832</v>
      </c>
      <c r="M690">
        <v>0.75</v>
      </c>
      <c r="N690">
        <v>31525.764180000002</v>
      </c>
      <c r="O690">
        <v>31525.764180000002</v>
      </c>
      <c r="P690">
        <v>31525.764180000002</v>
      </c>
      <c r="R690">
        <f t="shared" si="22"/>
        <v>2.9230769230769229</v>
      </c>
      <c r="S690" s="4">
        <f t="shared" si="21"/>
        <v>0.75</v>
      </c>
    </row>
    <row r="691" spans="1:19" x14ac:dyDescent="0.3">
      <c r="A691" t="s">
        <v>1547</v>
      </c>
      <c r="B691" t="s">
        <v>803</v>
      </c>
      <c r="C691" t="s">
        <v>807</v>
      </c>
      <c r="E691" t="s">
        <v>950</v>
      </c>
      <c r="F691">
        <v>3.7050635999999999</v>
      </c>
      <c r="G691" t="s">
        <v>805</v>
      </c>
      <c r="I691" t="b">
        <v>1</v>
      </c>
      <c r="J691">
        <v>125</v>
      </c>
      <c r="K691" s="3">
        <v>1574.2199018097001</v>
      </c>
      <c r="L691">
        <v>1028.9933345406737</v>
      </c>
      <c r="M691">
        <v>0.62</v>
      </c>
      <c r="N691">
        <v>4635.0345636000002</v>
      </c>
      <c r="O691">
        <v>4635.0345636000002</v>
      </c>
      <c r="P691">
        <v>4635.0345636000002</v>
      </c>
      <c r="R691">
        <f t="shared" si="22"/>
        <v>77</v>
      </c>
      <c r="S691" s="4">
        <f t="shared" si="21"/>
        <v>0.6249350649350649</v>
      </c>
    </row>
    <row r="692" spans="1:19" x14ac:dyDescent="0.3">
      <c r="A692" t="s">
        <v>1548</v>
      </c>
      <c r="B692" t="s">
        <v>803</v>
      </c>
      <c r="C692" t="s">
        <v>804</v>
      </c>
      <c r="F692">
        <v>7.8066740000000001</v>
      </c>
      <c r="G692" t="s">
        <v>805</v>
      </c>
      <c r="I692" t="b">
        <v>1</v>
      </c>
      <c r="J692">
        <v>20</v>
      </c>
      <c r="K692" s="3">
        <v>24.1977348327637</v>
      </c>
      <c r="L692">
        <v>914.00904413632406</v>
      </c>
      <c r="M692">
        <v>1</v>
      </c>
      <c r="N692">
        <v>4801.1045100000001</v>
      </c>
      <c r="O692">
        <v>4801.1045100000001</v>
      </c>
      <c r="P692">
        <v>4801.1045100000001</v>
      </c>
      <c r="R692">
        <f t="shared" si="22"/>
        <v>1</v>
      </c>
      <c r="S692" s="4">
        <f t="shared" si="21"/>
        <v>1</v>
      </c>
    </row>
    <row r="693" spans="1:19" x14ac:dyDescent="0.3">
      <c r="A693" t="s">
        <v>1549</v>
      </c>
      <c r="B693" t="s">
        <v>803</v>
      </c>
      <c r="C693" t="s">
        <v>807</v>
      </c>
      <c r="E693" t="s">
        <v>841</v>
      </c>
      <c r="F693">
        <v>3.3870480000000001</v>
      </c>
      <c r="G693" t="s">
        <v>805</v>
      </c>
      <c r="I693" t="b">
        <v>1</v>
      </c>
      <c r="J693">
        <v>50</v>
      </c>
      <c r="K693" s="3">
        <v>225.158456230187</v>
      </c>
      <c r="L693">
        <v>679.19300336976085</v>
      </c>
      <c r="M693">
        <v>0.65</v>
      </c>
      <c r="N693">
        <v>2584.3176240000003</v>
      </c>
      <c r="O693">
        <v>2584.3176240000003</v>
      </c>
      <c r="P693">
        <v>2584.3176240000003</v>
      </c>
      <c r="R693">
        <f t="shared" si="22"/>
        <v>12.666666666666655</v>
      </c>
      <c r="S693" s="4">
        <f t="shared" si="21"/>
        <v>0.65</v>
      </c>
    </row>
    <row r="694" spans="1:19" x14ac:dyDescent="0.3">
      <c r="A694" t="s">
        <v>1550</v>
      </c>
      <c r="B694" t="s">
        <v>803</v>
      </c>
      <c r="C694" t="s">
        <v>804</v>
      </c>
      <c r="F694">
        <v>5.1232204000000001</v>
      </c>
      <c r="G694" t="s">
        <v>805</v>
      </c>
      <c r="I694" t="b">
        <v>1</v>
      </c>
      <c r="J694">
        <v>20</v>
      </c>
      <c r="K694" s="3">
        <v>24.2005100250244</v>
      </c>
      <c r="L694">
        <v>599.82904124134234</v>
      </c>
      <c r="M694">
        <v>1</v>
      </c>
      <c r="N694">
        <v>3150.780546</v>
      </c>
      <c r="O694">
        <v>3150.780546</v>
      </c>
      <c r="P694">
        <v>3150.780546</v>
      </c>
      <c r="R694">
        <f t="shared" si="22"/>
        <v>1</v>
      </c>
      <c r="S694" s="4">
        <f t="shared" si="21"/>
        <v>1</v>
      </c>
    </row>
    <row r="695" spans="1:19" x14ac:dyDescent="0.3">
      <c r="A695" t="s">
        <v>1551</v>
      </c>
      <c r="B695" t="s">
        <v>803</v>
      </c>
      <c r="C695" t="s">
        <v>804</v>
      </c>
      <c r="F695">
        <v>6.8732004</v>
      </c>
      <c r="G695" t="s">
        <v>805</v>
      </c>
      <c r="I695" t="b">
        <v>1</v>
      </c>
      <c r="J695">
        <v>25</v>
      </c>
      <c r="K695" s="3">
        <v>29.806913375854499</v>
      </c>
      <c r="L695">
        <v>846.45930989845044</v>
      </c>
      <c r="M695">
        <v>1</v>
      </c>
      <c r="N695">
        <v>4371.3554543999999</v>
      </c>
      <c r="O695">
        <v>4371.3554543999999</v>
      </c>
      <c r="P695">
        <v>4371.3554543999999</v>
      </c>
      <c r="R695">
        <f t="shared" si="22"/>
        <v>1</v>
      </c>
      <c r="S695" s="4">
        <f t="shared" si="21"/>
        <v>1</v>
      </c>
    </row>
    <row r="696" spans="1:19" x14ac:dyDescent="0.3">
      <c r="A696" t="s">
        <v>1552</v>
      </c>
      <c r="B696" t="s">
        <v>803</v>
      </c>
      <c r="C696" t="s">
        <v>807</v>
      </c>
      <c r="E696" t="s">
        <v>808</v>
      </c>
      <c r="F696">
        <v>27.057863000000001</v>
      </c>
      <c r="G696" t="s">
        <v>805</v>
      </c>
      <c r="I696" t="b">
        <v>1</v>
      </c>
      <c r="J696">
        <v>80</v>
      </c>
      <c r="K696" s="3">
        <v>567.62039777752898</v>
      </c>
      <c r="L696">
        <v>6414.435210717349</v>
      </c>
      <c r="M696">
        <v>0.63</v>
      </c>
      <c r="N696">
        <v>25488.506946000001</v>
      </c>
      <c r="O696">
        <v>25488.506946000001</v>
      </c>
      <c r="P696">
        <v>25488.506946000001</v>
      </c>
      <c r="R696">
        <f t="shared" si="22"/>
        <v>37.999999999999964</v>
      </c>
      <c r="S696" s="4">
        <f t="shared" si="21"/>
        <v>0.63</v>
      </c>
    </row>
    <row r="697" spans="1:19" x14ac:dyDescent="0.3">
      <c r="A697" t="s">
        <v>1553</v>
      </c>
      <c r="B697" t="s">
        <v>803</v>
      </c>
      <c r="C697" t="s">
        <v>819</v>
      </c>
      <c r="E697" t="s">
        <v>820</v>
      </c>
      <c r="F697">
        <v>4.6574689999999999</v>
      </c>
      <c r="G697" t="s">
        <v>805</v>
      </c>
      <c r="I697" t="b">
        <v>1</v>
      </c>
      <c r="J697">
        <v>300</v>
      </c>
      <c r="K697" s="3">
        <v>15055.282018203699</v>
      </c>
      <c r="L697">
        <v>1715.4283870097036</v>
      </c>
      <c r="M697">
        <v>0.62</v>
      </c>
      <c r="N697">
        <v>12742.835184</v>
      </c>
      <c r="O697">
        <v>12742.835184</v>
      </c>
      <c r="P697">
        <v>12742.835184</v>
      </c>
      <c r="R697">
        <f t="shared" si="22"/>
        <v>77</v>
      </c>
      <c r="S697" s="4">
        <f t="shared" si="21"/>
        <v>0.6249350649350649</v>
      </c>
    </row>
    <row r="698" spans="1:19" x14ac:dyDescent="0.3">
      <c r="A698" t="s">
        <v>1554</v>
      </c>
      <c r="B698" t="s">
        <v>803</v>
      </c>
      <c r="C698" t="s">
        <v>804</v>
      </c>
      <c r="F698">
        <v>13.675478</v>
      </c>
      <c r="G698" t="s">
        <v>805</v>
      </c>
      <c r="I698" t="b">
        <v>1</v>
      </c>
      <c r="J698">
        <v>50</v>
      </c>
      <c r="K698" s="3">
        <v>187.50823928834899</v>
      </c>
      <c r="L698">
        <v>2642.0537838232426</v>
      </c>
      <c r="M698">
        <v>0.81</v>
      </c>
      <c r="N698">
        <v>10434.389714000001</v>
      </c>
      <c r="O698">
        <v>10434.389714000001</v>
      </c>
      <c r="P698">
        <v>10434.389714000001</v>
      </c>
      <c r="R698">
        <f t="shared" si="22"/>
        <v>1.9999999999999993</v>
      </c>
      <c r="S698" s="4">
        <f t="shared" si="21"/>
        <v>0.81</v>
      </c>
    </row>
    <row r="699" spans="1:19" x14ac:dyDescent="0.3">
      <c r="A699" t="s">
        <v>1555</v>
      </c>
      <c r="B699" t="s">
        <v>803</v>
      </c>
      <c r="C699" t="s">
        <v>804</v>
      </c>
      <c r="F699">
        <v>9.3526290000000003</v>
      </c>
      <c r="G699" t="s">
        <v>805</v>
      </c>
      <c r="I699" t="b">
        <v>1</v>
      </c>
      <c r="J699">
        <v>25</v>
      </c>
      <c r="K699" s="3">
        <v>39.1315723228618</v>
      </c>
      <c r="L699">
        <v>1250.2111909432397</v>
      </c>
      <c r="M699">
        <v>0.81</v>
      </c>
      <c r="N699">
        <v>5948.2720440000003</v>
      </c>
      <c r="O699">
        <v>5948.2720440000003</v>
      </c>
      <c r="P699">
        <v>5948.2720440000003</v>
      </c>
      <c r="R699">
        <f t="shared" si="22"/>
        <v>1.9999999999999993</v>
      </c>
      <c r="S699" s="4">
        <f t="shared" si="21"/>
        <v>0.81</v>
      </c>
    </row>
    <row r="700" spans="1:19" x14ac:dyDescent="0.3">
      <c r="A700" t="s">
        <v>1556</v>
      </c>
      <c r="B700" t="s">
        <v>803</v>
      </c>
      <c r="C700" t="s">
        <v>804</v>
      </c>
      <c r="F700">
        <v>7.17638</v>
      </c>
      <c r="G700" t="s">
        <v>805</v>
      </c>
      <c r="I700" t="b">
        <v>1</v>
      </c>
      <c r="J700">
        <v>80</v>
      </c>
      <c r="K700" s="3">
        <v>667.49029541015602</v>
      </c>
      <c r="L700">
        <v>1743.7609220887848</v>
      </c>
      <c r="M700">
        <v>1</v>
      </c>
      <c r="N700">
        <v>6760.1499599999997</v>
      </c>
      <c r="O700">
        <v>6760.1499599999997</v>
      </c>
      <c r="P700">
        <v>6760.1499599999997</v>
      </c>
      <c r="R700">
        <f t="shared" si="22"/>
        <v>1</v>
      </c>
      <c r="S700" s="4">
        <f t="shared" si="21"/>
        <v>1</v>
      </c>
    </row>
    <row r="701" spans="1:19" x14ac:dyDescent="0.3">
      <c r="A701" t="s">
        <v>1557</v>
      </c>
      <c r="B701" t="s">
        <v>803</v>
      </c>
      <c r="C701" t="s">
        <v>807</v>
      </c>
      <c r="E701" t="s">
        <v>808</v>
      </c>
      <c r="F701">
        <v>26.422467999999999</v>
      </c>
      <c r="G701" t="s">
        <v>805</v>
      </c>
      <c r="I701" t="b">
        <v>1</v>
      </c>
      <c r="J701">
        <v>25</v>
      </c>
      <c r="K701" s="3">
        <v>41.828067779541001</v>
      </c>
      <c r="L701">
        <v>3612.4102017765449</v>
      </c>
      <c r="M701">
        <v>1</v>
      </c>
      <c r="N701">
        <v>16804.689648</v>
      </c>
      <c r="O701">
        <v>16804.689648</v>
      </c>
      <c r="P701">
        <v>16804.689648</v>
      </c>
      <c r="R701">
        <f t="shared" si="22"/>
        <v>1</v>
      </c>
      <c r="S701" s="4">
        <f t="shared" si="21"/>
        <v>1</v>
      </c>
    </row>
    <row r="702" spans="1:19" x14ac:dyDescent="0.3">
      <c r="A702" t="s">
        <v>1558</v>
      </c>
      <c r="B702" t="s">
        <v>803</v>
      </c>
      <c r="C702" t="s">
        <v>819</v>
      </c>
      <c r="E702" t="s">
        <v>820</v>
      </c>
      <c r="F702">
        <v>16.351662000000001</v>
      </c>
      <c r="G702" t="s">
        <v>805</v>
      </c>
      <c r="I702" t="b">
        <v>1</v>
      </c>
      <c r="J702">
        <v>32</v>
      </c>
      <c r="K702" s="3">
        <v>60.185855865478501</v>
      </c>
      <c r="L702">
        <v>2438.4935066906505</v>
      </c>
      <c r="M702">
        <v>1</v>
      </c>
      <c r="N702">
        <v>10939.261878000001</v>
      </c>
      <c r="O702">
        <v>10939.261878000001</v>
      </c>
      <c r="P702">
        <v>10939.261878000001</v>
      </c>
      <c r="R702">
        <f t="shared" si="22"/>
        <v>1</v>
      </c>
      <c r="S702" s="4">
        <f t="shared" si="21"/>
        <v>1</v>
      </c>
    </row>
    <row r="703" spans="1:19" x14ac:dyDescent="0.3">
      <c r="A703" t="s">
        <v>1559</v>
      </c>
      <c r="B703" t="s">
        <v>803</v>
      </c>
      <c r="C703" t="s">
        <v>807</v>
      </c>
      <c r="E703" t="s">
        <v>808</v>
      </c>
      <c r="F703">
        <v>17.727816000000001</v>
      </c>
      <c r="G703" t="s">
        <v>805</v>
      </c>
      <c r="I703" t="b">
        <v>1</v>
      </c>
      <c r="J703">
        <v>65</v>
      </c>
      <c r="K703" s="3">
        <v>427.75709594727999</v>
      </c>
      <c r="L703">
        <v>3991.0746619675847</v>
      </c>
      <c r="M703">
        <v>0.64</v>
      </c>
      <c r="N703">
        <v>15050.915784000001</v>
      </c>
      <c r="O703">
        <v>15050.915784000001</v>
      </c>
      <c r="P703">
        <v>15050.915784000001</v>
      </c>
      <c r="R703">
        <f t="shared" si="22"/>
        <v>18.999999999999982</v>
      </c>
      <c r="S703" s="4">
        <f t="shared" si="21"/>
        <v>0.64</v>
      </c>
    </row>
    <row r="704" spans="1:19" x14ac:dyDescent="0.3">
      <c r="A704" t="s">
        <v>1560</v>
      </c>
      <c r="B704" t="s">
        <v>803</v>
      </c>
      <c r="C704" t="s">
        <v>819</v>
      </c>
      <c r="E704" t="s">
        <v>820</v>
      </c>
      <c r="F704">
        <v>11.393947000000001</v>
      </c>
      <c r="G704" t="s">
        <v>805</v>
      </c>
      <c r="I704" t="b">
        <v>1</v>
      </c>
      <c r="J704">
        <v>300</v>
      </c>
      <c r="K704" s="3">
        <v>14991.6438610077</v>
      </c>
      <c r="L704">
        <v>4194.9552647993669</v>
      </c>
      <c r="M704">
        <v>0.62</v>
      </c>
      <c r="N704">
        <v>31173.838992000001</v>
      </c>
      <c r="O704">
        <v>31173.838992000001</v>
      </c>
      <c r="P704">
        <v>31173.838992000001</v>
      </c>
      <c r="R704">
        <f t="shared" si="22"/>
        <v>77</v>
      </c>
      <c r="S704" s="4">
        <f t="shared" si="21"/>
        <v>0.6249350649350649</v>
      </c>
    </row>
    <row r="705" spans="1:19" x14ac:dyDescent="0.3">
      <c r="A705" t="s">
        <v>1561</v>
      </c>
      <c r="B705" t="s">
        <v>803</v>
      </c>
      <c r="C705" t="s">
        <v>847</v>
      </c>
      <c r="E705" t="s">
        <v>995</v>
      </c>
      <c r="F705">
        <v>20.349582999999999</v>
      </c>
      <c r="G705" t="s">
        <v>805</v>
      </c>
      <c r="I705" t="b">
        <v>1</v>
      </c>
      <c r="J705">
        <v>65</v>
      </c>
      <c r="K705" s="3">
        <v>392.92333648679801</v>
      </c>
      <c r="L705">
        <v>4506.4362828862313</v>
      </c>
      <c r="M705">
        <v>0.72</v>
      </c>
      <c r="N705">
        <v>17276.795966999998</v>
      </c>
      <c r="O705">
        <v>17276.795966999998</v>
      </c>
      <c r="P705">
        <v>17276.795966999998</v>
      </c>
      <c r="R705">
        <f t="shared" si="22"/>
        <v>3.8000000000000007</v>
      </c>
      <c r="S705" s="4">
        <f t="shared" si="21"/>
        <v>0.72</v>
      </c>
    </row>
    <row r="706" spans="1:19" x14ac:dyDescent="0.3">
      <c r="A706" t="s">
        <v>1562</v>
      </c>
      <c r="B706" t="s">
        <v>803</v>
      </c>
      <c r="C706" t="s">
        <v>807</v>
      </c>
      <c r="E706" t="s">
        <v>808</v>
      </c>
      <c r="F706">
        <v>19.587837</v>
      </c>
      <c r="G706" t="s">
        <v>805</v>
      </c>
      <c r="I706" t="b">
        <v>1</v>
      </c>
      <c r="J706">
        <v>65</v>
      </c>
      <c r="K706" s="3">
        <v>322.44397115707397</v>
      </c>
      <c r="L706">
        <v>4191.9159245889614</v>
      </c>
      <c r="M706">
        <v>0.65</v>
      </c>
      <c r="N706">
        <v>16630.073613</v>
      </c>
      <c r="O706">
        <v>16630.073613</v>
      </c>
      <c r="P706">
        <v>16630.073613</v>
      </c>
      <c r="R706">
        <f t="shared" si="22"/>
        <v>12.666666666666655</v>
      </c>
      <c r="S706" s="4">
        <f t="shared" si="21"/>
        <v>0.65</v>
      </c>
    </row>
    <row r="707" spans="1:19" x14ac:dyDescent="0.3">
      <c r="A707" t="s">
        <v>1563</v>
      </c>
      <c r="B707" t="s">
        <v>803</v>
      </c>
      <c r="C707" t="s">
        <v>804</v>
      </c>
      <c r="F707">
        <v>2.5792217000000002</v>
      </c>
      <c r="G707" t="s">
        <v>805</v>
      </c>
      <c r="I707" t="b">
        <v>1</v>
      </c>
      <c r="J707">
        <v>32</v>
      </c>
      <c r="K707" s="3">
        <v>71.550338745117202</v>
      </c>
      <c r="L707">
        <v>402.7216987918402</v>
      </c>
      <c r="M707">
        <v>1</v>
      </c>
      <c r="N707">
        <v>1725.4993173</v>
      </c>
      <c r="O707">
        <v>1725.4993173</v>
      </c>
      <c r="P707">
        <v>1725.4993173</v>
      </c>
      <c r="R707">
        <f t="shared" si="22"/>
        <v>1</v>
      </c>
      <c r="S707" s="4">
        <f t="shared" si="21"/>
        <v>1</v>
      </c>
    </row>
    <row r="708" spans="1:19" x14ac:dyDescent="0.3">
      <c r="A708" t="s">
        <v>1564</v>
      </c>
      <c r="B708" t="s">
        <v>803</v>
      </c>
      <c r="C708" t="s">
        <v>807</v>
      </c>
      <c r="E708" t="s">
        <v>852</v>
      </c>
      <c r="F708">
        <v>4.6915180000000003</v>
      </c>
      <c r="G708" t="s">
        <v>805</v>
      </c>
      <c r="I708" t="b">
        <v>1</v>
      </c>
      <c r="J708">
        <v>65</v>
      </c>
      <c r="K708" s="3">
        <v>392.67153387068498</v>
      </c>
      <c r="L708">
        <v>1038.8167434153959</v>
      </c>
      <c r="M708">
        <v>0.65</v>
      </c>
      <c r="N708">
        <v>3983.098782</v>
      </c>
      <c r="O708">
        <v>3983.098782</v>
      </c>
      <c r="P708">
        <v>3983.098782</v>
      </c>
      <c r="R708">
        <f t="shared" si="22"/>
        <v>12.666666666666655</v>
      </c>
      <c r="S708" s="4">
        <f t="shared" ref="S708:S771" si="23">0.62+(1-0.62)/R708</f>
        <v>0.65</v>
      </c>
    </row>
    <row r="709" spans="1:19" x14ac:dyDescent="0.3">
      <c r="A709" t="s">
        <v>1565</v>
      </c>
      <c r="B709" t="s">
        <v>803</v>
      </c>
      <c r="C709" t="s">
        <v>804</v>
      </c>
      <c r="F709">
        <v>9.3654489999999999</v>
      </c>
      <c r="G709" t="s">
        <v>805</v>
      </c>
      <c r="I709" t="b">
        <v>1</v>
      </c>
      <c r="J709">
        <v>32</v>
      </c>
      <c r="K709" s="3">
        <v>54.404094696044901</v>
      </c>
      <c r="L709">
        <v>1363.2390635339671</v>
      </c>
      <c r="M709">
        <v>1</v>
      </c>
      <c r="N709">
        <v>6265.4853809999995</v>
      </c>
      <c r="O709">
        <v>6265.4853809999995</v>
      </c>
      <c r="P709">
        <v>6265.4853809999995</v>
      </c>
      <c r="R709">
        <f t="shared" si="22"/>
        <v>1</v>
      </c>
      <c r="S709" s="4">
        <f t="shared" si="23"/>
        <v>1</v>
      </c>
    </row>
    <row r="710" spans="1:19" x14ac:dyDescent="0.3">
      <c r="A710" t="s">
        <v>1566</v>
      </c>
      <c r="B710" t="s">
        <v>803</v>
      </c>
      <c r="C710" t="s">
        <v>804</v>
      </c>
      <c r="F710">
        <v>5.2598459999999996</v>
      </c>
      <c r="G710" t="s">
        <v>805</v>
      </c>
      <c r="I710" t="b">
        <v>1</v>
      </c>
      <c r="J710">
        <v>25</v>
      </c>
      <c r="K710" s="3">
        <v>24.9080295562744</v>
      </c>
      <c r="L710">
        <v>618.69493848504044</v>
      </c>
      <c r="M710">
        <v>1</v>
      </c>
      <c r="N710">
        <v>3345.2620559999996</v>
      </c>
      <c r="O710">
        <v>3345.2620559999996</v>
      </c>
      <c r="P710">
        <v>3345.2620559999996</v>
      </c>
      <c r="R710">
        <f t="shared" si="22"/>
        <v>1</v>
      </c>
      <c r="S710" s="4">
        <f t="shared" si="23"/>
        <v>1</v>
      </c>
    </row>
    <row r="711" spans="1:19" x14ac:dyDescent="0.3">
      <c r="A711" t="s">
        <v>1567</v>
      </c>
      <c r="B711" t="s">
        <v>803</v>
      </c>
      <c r="C711" t="s">
        <v>804</v>
      </c>
      <c r="F711">
        <v>6.1605809999999996</v>
      </c>
      <c r="G711" t="s">
        <v>805</v>
      </c>
      <c r="I711" t="b">
        <v>1</v>
      </c>
      <c r="J711">
        <v>25</v>
      </c>
      <c r="K711" s="3">
        <v>29.828254699706999</v>
      </c>
      <c r="L711">
        <v>758.84601841197457</v>
      </c>
      <c r="M711">
        <v>1</v>
      </c>
      <c r="N711">
        <v>3918.129516</v>
      </c>
      <c r="O711">
        <v>3918.129516</v>
      </c>
      <c r="P711">
        <v>3918.129516</v>
      </c>
      <c r="R711">
        <f t="shared" si="22"/>
        <v>1</v>
      </c>
      <c r="S711" s="4">
        <f t="shared" si="23"/>
        <v>1</v>
      </c>
    </row>
    <row r="712" spans="1:19" x14ac:dyDescent="0.3">
      <c r="A712" t="s">
        <v>1568</v>
      </c>
      <c r="B712" t="s">
        <v>803</v>
      </c>
      <c r="C712" t="s">
        <v>819</v>
      </c>
      <c r="E712" t="s">
        <v>1071</v>
      </c>
      <c r="F712">
        <v>65.774474999999995</v>
      </c>
      <c r="G712" t="s">
        <v>805</v>
      </c>
      <c r="R712">
        <f t="shared" si="22"/>
        <v>-0.61290322580645162</v>
      </c>
      <c r="S712" s="4">
        <f t="shared" si="23"/>
        <v>0</v>
      </c>
    </row>
    <row r="713" spans="1:19" x14ac:dyDescent="0.3">
      <c r="A713" t="s">
        <v>1569</v>
      </c>
      <c r="B713" t="s">
        <v>803</v>
      </c>
      <c r="C713" t="s">
        <v>807</v>
      </c>
      <c r="E713" t="s">
        <v>841</v>
      </c>
      <c r="F713">
        <v>6.7658379999999996</v>
      </c>
      <c r="G713" t="s">
        <v>805</v>
      </c>
      <c r="I713" t="b">
        <v>1</v>
      </c>
      <c r="J713">
        <v>65</v>
      </c>
      <c r="K713" s="3">
        <v>346.91098144533998</v>
      </c>
      <c r="L713">
        <v>1465.4168989691002</v>
      </c>
      <c r="M713">
        <v>0.64</v>
      </c>
      <c r="N713">
        <v>5744.1964619999999</v>
      </c>
      <c r="O713">
        <v>5744.1964619999999</v>
      </c>
      <c r="P713">
        <v>5744.1964619999999</v>
      </c>
      <c r="R713">
        <f t="shared" si="22"/>
        <v>18.999999999999982</v>
      </c>
      <c r="S713" s="4">
        <f t="shared" si="23"/>
        <v>0.64</v>
      </c>
    </row>
    <row r="714" spans="1:19" x14ac:dyDescent="0.3">
      <c r="A714" t="s">
        <v>1570</v>
      </c>
      <c r="B714" t="s">
        <v>803</v>
      </c>
      <c r="C714" t="s">
        <v>804</v>
      </c>
      <c r="F714">
        <v>16.742151</v>
      </c>
      <c r="G714" t="s">
        <v>805</v>
      </c>
      <c r="I714" t="b">
        <v>1</v>
      </c>
      <c r="J714">
        <v>32</v>
      </c>
      <c r="K714" s="3">
        <v>57.7124214172363</v>
      </c>
      <c r="L714">
        <v>2471.1734336355512</v>
      </c>
      <c r="M714">
        <v>1</v>
      </c>
      <c r="N714">
        <v>11200.499018999999</v>
      </c>
      <c r="O714">
        <v>11200.499018999999</v>
      </c>
      <c r="P714">
        <v>11200.499018999999</v>
      </c>
      <c r="R714">
        <f t="shared" si="22"/>
        <v>1</v>
      </c>
      <c r="S714" s="4">
        <f t="shared" si="23"/>
        <v>1</v>
      </c>
    </row>
    <row r="715" spans="1:19" x14ac:dyDescent="0.3">
      <c r="A715" t="s">
        <v>1571</v>
      </c>
      <c r="B715" t="s">
        <v>803</v>
      </c>
      <c r="C715" t="s">
        <v>954</v>
      </c>
      <c r="F715">
        <v>33.267727000000001</v>
      </c>
      <c r="G715" t="s">
        <v>805</v>
      </c>
      <c r="I715" t="b">
        <v>1</v>
      </c>
      <c r="J715">
        <v>32</v>
      </c>
      <c r="K715" s="3">
        <v>57.357913970947301</v>
      </c>
      <c r="L715">
        <v>4903.1025467838163</v>
      </c>
      <c r="M715">
        <v>1</v>
      </c>
      <c r="N715">
        <v>22256.109363</v>
      </c>
      <c r="O715">
        <v>22256.109363</v>
      </c>
      <c r="P715">
        <v>22256.109363</v>
      </c>
      <c r="R715">
        <f t="shared" si="22"/>
        <v>1</v>
      </c>
      <c r="S715" s="4">
        <f t="shared" si="23"/>
        <v>1</v>
      </c>
    </row>
    <row r="716" spans="1:19" x14ac:dyDescent="0.3">
      <c r="A716" t="s">
        <v>1572</v>
      </c>
      <c r="B716" t="s">
        <v>803</v>
      </c>
      <c r="C716" t="s">
        <v>804</v>
      </c>
      <c r="F716">
        <v>6.650531</v>
      </c>
      <c r="G716" t="s">
        <v>805</v>
      </c>
      <c r="I716" t="b">
        <v>1</v>
      </c>
      <c r="J716">
        <v>25</v>
      </c>
      <c r="K716" s="3">
        <v>28.8071193695068</v>
      </c>
      <c r="L716">
        <v>811.53435626853479</v>
      </c>
      <c r="M716">
        <v>1</v>
      </c>
      <c r="N716">
        <v>4229.7377159999996</v>
      </c>
      <c r="O716">
        <v>4229.7377159999996</v>
      </c>
      <c r="P716">
        <v>4229.7377159999996</v>
      </c>
      <c r="R716">
        <f t="shared" si="22"/>
        <v>1</v>
      </c>
      <c r="S716" s="4">
        <f t="shared" si="23"/>
        <v>1</v>
      </c>
    </row>
    <row r="717" spans="1:19" x14ac:dyDescent="0.3">
      <c r="A717" t="s">
        <v>1573</v>
      </c>
      <c r="B717" t="s">
        <v>803</v>
      </c>
      <c r="C717" t="s">
        <v>804</v>
      </c>
      <c r="F717">
        <v>6.7740169999999997</v>
      </c>
      <c r="G717" t="s">
        <v>805</v>
      </c>
      <c r="I717" t="b">
        <v>1</v>
      </c>
      <c r="J717">
        <v>25</v>
      </c>
      <c r="K717" s="3">
        <v>25.9725227355957</v>
      </c>
      <c r="L717">
        <v>804.93713688990556</v>
      </c>
      <c r="M717">
        <v>1</v>
      </c>
      <c r="N717">
        <v>4308.2748119999997</v>
      </c>
      <c r="O717">
        <v>4308.2748119999997</v>
      </c>
      <c r="P717">
        <v>4308.2748119999997</v>
      </c>
      <c r="R717">
        <f t="shared" si="22"/>
        <v>1</v>
      </c>
      <c r="S717" s="4">
        <f t="shared" si="23"/>
        <v>1</v>
      </c>
    </row>
    <row r="718" spans="1:19" x14ac:dyDescent="0.3">
      <c r="A718" t="s">
        <v>1574</v>
      </c>
      <c r="B718" t="s">
        <v>803</v>
      </c>
      <c r="C718" t="s">
        <v>893</v>
      </c>
      <c r="E718" t="s">
        <v>894</v>
      </c>
      <c r="F718">
        <v>91.784710000000004</v>
      </c>
      <c r="G718" t="s">
        <v>805</v>
      </c>
      <c r="R718">
        <f t="shared" si="22"/>
        <v>-0.61290322580645162</v>
      </c>
      <c r="S718" s="4">
        <f t="shared" si="23"/>
        <v>0</v>
      </c>
    </row>
    <row r="719" spans="1:19" x14ac:dyDescent="0.3">
      <c r="A719" t="s">
        <v>1575</v>
      </c>
      <c r="B719" t="s">
        <v>803</v>
      </c>
      <c r="C719" t="s">
        <v>804</v>
      </c>
      <c r="F719">
        <v>14.821796000000001</v>
      </c>
      <c r="G719" t="s">
        <v>805</v>
      </c>
      <c r="I719" t="b">
        <v>1</v>
      </c>
      <c r="J719">
        <v>25</v>
      </c>
      <c r="K719" s="3">
        <v>30.708072662353501</v>
      </c>
      <c r="L719">
        <v>1840.4282162890158</v>
      </c>
      <c r="M719">
        <v>1</v>
      </c>
      <c r="N719">
        <v>9426.6622560000014</v>
      </c>
      <c r="O719">
        <v>9426.6622560000014</v>
      </c>
      <c r="P719">
        <v>9426.6622560000014</v>
      </c>
      <c r="R719">
        <f t="shared" si="22"/>
        <v>1</v>
      </c>
      <c r="S719" s="4">
        <f t="shared" si="23"/>
        <v>1</v>
      </c>
    </row>
    <row r="720" spans="1:19" x14ac:dyDescent="0.3">
      <c r="A720" t="s">
        <v>1576</v>
      </c>
      <c r="B720" t="s">
        <v>803</v>
      </c>
      <c r="C720" t="s">
        <v>804</v>
      </c>
      <c r="F720">
        <v>5.9440689999999998</v>
      </c>
      <c r="G720" t="s">
        <v>805</v>
      </c>
      <c r="I720" t="b">
        <v>1</v>
      </c>
      <c r="J720">
        <v>40</v>
      </c>
      <c r="K720" s="3">
        <v>86.0247802734375</v>
      </c>
      <c r="L720">
        <v>976.9578391287198</v>
      </c>
      <c r="M720">
        <v>1</v>
      </c>
      <c r="N720">
        <v>4214.3449209999999</v>
      </c>
      <c r="O720">
        <v>4214.3449209999999</v>
      </c>
      <c r="P720">
        <v>4214.3449209999999</v>
      </c>
      <c r="R720">
        <f t="shared" si="22"/>
        <v>1</v>
      </c>
      <c r="S720" s="4">
        <f t="shared" si="23"/>
        <v>1</v>
      </c>
    </row>
    <row r="721" spans="1:19" x14ac:dyDescent="0.3">
      <c r="A721" t="s">
        <v>1577</v>
      </c>
      <c r="B721" t="s">
        <v>803</v>
      </c>
      <c r="C721" t="s">
        <v>807</v>
      </c>
      <c r="E721" t="s">
        <v>827</v>
      </c>
      <c r="F721">
        <v>15.7619095</v>
      </c>
      <c r="G721" t="s">
        <v>805</v>
      </c>
      <c r="I721" t="b">
        <v>1</v>
      </c>
      <c r="J721">
        <v>65</v>
      </c>
      <c r="K721" s="3">
        <v>276.95080480573199</v>
      </c>
      <c r="L721">
        <v>3297.3988570840443</v>
      </c>
      <c r="M721">
        <v>0.65</v>
      </c>
      <c r="N721">
        <v>13381.8611655</v>
      </c>
      <c r="O721">
        <v>13381.8611655</v>
      </c>
      <c r="P721">
        <v>13381.8611655</v>
      </c>
      <c r="R721">
        <f t="shared" si="22"/>
        <v>12.666666666666655</v>
      </c>
      <c r="S721" s="4">
        <f t="shared" si="23"/>
        <v>0.65</v>
      </c>
    </row>
    <row r="722" spans="1:19" x14ac:dyDescent="0.3">
      <c r="A722" t="s">
        <v>1578</v>
      </c>
      <c r="B722" t="s">
        <v>803</v>
      </c>
      <c r="C722" t="s">
        <v>807</v>
      </c>
      <c r="E722" t="s">
        <v>952</v>
      </c>
      <c r="F722">
        <v>1.9139653000000001</v>
      </c>
      <c r="G722" t="s">
        <v>805</v>
      </c>
      <c r="I722" t="b">
        <v>1</v>
      </c>
      <c r="J722">
        <v>125</v>
      </c>
      <c r="K722" s="3">
        <v>1864.1769787216101</v>
      </c>
      <c r="L722">
        <v>542.69166551046624</v>
      </c>
      <c r="M722">
        <v>0.62</v>
      </c>
      <c r="N722">
        <v>2394.3705903</v>
      </c>
      <c r="O722">
        <v>2394.3705903</v>
      </c>
      <c r="P722">
        <v>2394.3705903</v>
      </c>
      <c r="R722">
        <f t="shared" si="22"/>
        <v>77</v>
      </c>
      <c r="S722" s="4">
        <f t="shared" si="23"/>
        <v>0.6249350649350649</v>
      </c>
    </row>
    <row r="723" spans="1:19" x14ac:dyDescent="0.3">
      <c r="A723" t="s">
        <v>1579</v>
      </c>
      <c r="B723" t="s">
        <v>803</v>
      </c>
      <c r="C723" t="s">
        <v>807</v>
      </c>
      <c r="E723" t="s">
        <v>942</v>
      </c>
      <c r="F723">
        <v>3.5212311999999999</v>
      </c>
      <c r="G723" t="s">
        <v>805</v>
      </c>
      <c r="I723" t="b">
        <v>1</v>
      </c>
      <c r="J723">
        <v>50</v>
      </c>
      <c r="K723" s="3">
        <v>195.91038436890801</v>
      </c>
      <c r="L723">
        <v>686.04941473703138</v>
      </c>
      <c r="M723">
        <v>0.66</v>
      </c>
      <c r="N723">
        <v>2686.6994055999999</v>
      </c>
      <c r="O723">
        <v>2686.6994055999999</v>
      </c>
      <c r="P723">
        <v>2686.6994055999999</v>
      </c>
      <c r="R723">
        <f t="shared" si="22"/>
        <v>9.4999999999999911</v>
      </c>
      <c r="S723" s="4">
        <f t="shared" si="23"/>
        <v>0.66</v>
      </c>
    </row>
    <row r="724" spans="1:19" x14ac:dyDescent="0.3">
      <c r="A724" t="s">
        <v>1580</v>
      </c>
      <c r="B724" t="s">
        <v>803</v>
      </c>
      <c r="C724" t="s">
        <v>807</v>
      </c>
      <c r="E724" t="s">
        <v>838</v>
      </c>
      <c r="F724">
        <v>15.344156999999999</v>
      </c>
      <c r="G724" t="s">
        <v>805</v>
      </c>
      <c r="I724" t="b">
        <v>1</v>
      </c>
      <c r="J724">
        <v>250</v>
      </c>
      <c r="K724" s="3">
        <v>9979.9830759811393</v>
      </c>
      <c r="L724">
        <v>5383.3323772514113</v>
      </c>
      <c r="M724">
        <v>0.62</v>
      </c>
      <c r="N724">
        <v>34907.957174999996</v>
      </c>
      <c r="O724">
        <v>34907.957174999996</v>
      </c>
      <c r="P724">
        <v>34907.957174999996</v>
      </c>
      <c r="R724">
        <f t="shared" ref="R724:R787" si="24">IF(M724=0.62,77,(1-0.62)/(M724-0.62))</f>
        <v>77</v>
      </c>
      <c r="S724" s="4">
        <f t="shared" si="23"/>
        <v>0.6249350649350649</v>
      </c>
    </row>
    <row r="725" spans="1:19" x14ac:dyDescent="0.3">
      <c r="A725" t="s">
        <v>1581</v>
      </c>
      <c r="B725" t="s">
        <v>803</v>
      </c>
      <c r="C725" t="s">
        <v>819</v>
      </c>
      <c r="E725" t="s">
        <v>874</v>
      </c>
      <c r="F725">
        <v>13.849164999999999</v>
      </c>
      <c r="G725" t="s">
        <v>805</v>
      </c>
      <c r="I725" t="b">
        <v>1</v>
      </c>
      <c r="J725">
        <v>100</v>
      </c>
      <c r="K725" s="3">
        <v>1001.22733057022</v>
      </c>
      <c r="L725">
        <v>3588.4921976359733</v>
      </c>
      <c r="M725">
        <v>0.63</v>
      </c>
      <c r="N725">
        <v>14874.003209999999</v>
      </c>
      <c r="O725">
        <v>14874.003209999999</v>
      </c>
      <c r="P725">
        <v>14874.003209999999</v>
      </c>
      <c r="R725">
        <f t="shared" si="24"/>
        <v>37.999999999999964</v>
      </c>
      <c r="S725" s="4">
        <f t="shared" si="23"/>
        <v>0.63</v>
      </c>
    </row>
    <row r="726" spans="1:19" x14ac:dyDescent="0.3">
      <c r="A726" t="s">
        <v>1582</v>
      </c>
      <c r="B726" t="s">
        <v>803</v>
      </c>
      <c r="C726" t="s">
        <v>807</v>
      </c>
      <c r="E726" t="s">
        <v>952</v>
      </c>
      <c r="F726">
        <v>21.523569999999999</v>
      </c>
      <c r="G726" t="s">
        <v>805</v>
      </c>
      <c r="I726" t="b">
        <v>1</v>
      </c>
      <c r="J726">
        <v>125</v>
      </c>
      <c r="K726" s="3">
        <v>1974.3740768814</v>
      </c>
      <c r="L726">
        <v>6150.4416738158761</v>
      </c>
      <c r="M726">
        <v>0.62</v>
      </c>
      <c r="N726">
        <v>26925.986069999999</v>
      </c>
      <c r="O726">
        <v>26925.986069999999</v>
      </c>
      <c r="P726">
        <v>26925.986069999999</v>
      </c>
      <c r="R726">
        <f t="shared" si="24"/>
        <v>77</v>
      </c>
      <c r="S726" s="4">
        <f t="shared" si="23"/>
        <v>0.6249350649350649</v>
      </c>
    </row>
    <row r="727" spans="1:19" x14ac:dyDescent="0.3">
      <c r="A727" t="s">
        <v>1583</v>
      </c>
      <c r="B727" t="s">
        <v>803</v>
      </c>
      <c r="C727" t="s">
        <v>804</v>
      </c>
      <c r="F727">
        <v>7.2429804999999998</v>
      </c>
      <c r="G727" t="s">
        <v>805</v>
      </c>
      <c r="I727" t="b">
        <v>1</v>
      </c>
      <c r="J727">
        <v>25</v>
      </c>
      <c r="K727" s="3">
        <v>32.558677673339801</v>
      </c>
      <c r="L727">
        <v>914.48768303947156</v>
      </c>
      <c r="M727">
        <v>1</v>
      </c>
      <c r="N727">
        <v>4606.5355979999995</v>
      </c>
      <c r="O727">
        <v>4606.5355979999995</v>
      </c>
      <c r="P727">
        <v>4606.5355979999995</v>
      </c>
      <c r="R727">
        <f t="shared" si="24"/>
        <v>1</v>
      </c>
      <c r="S727" s="4">
        <f t="shared" si="23"/>
        <v>1</v>
      </c>
    </row>
    <row r="728" spans="1:19" x14ac:dyDescent="0.3">
      <c r="A728" t="s">
        <v>1584</v>
      </c>
      <c r="B728" t="s">
        <v>803</v>
      </c>
      <c r="C728" t="s">
        <v>807</v>
      </c>
      <c r="E728" t="s">
        <v>815</v>
      </c>
      <c r="F728">
        <v>3.2214947</v>
      </c>
      <c r="G728" t="s">
        <v>805</v>
      </c>
      <c r="I728" t="b">
        <v>1</v>
      </c>
      <c r="J728">
        <v>200</v>
      </c>
      <c r="K728" s="3">
        <v>4088.7564908981299</v>
      </c>
      <c r="L728">
        <v>1018.691068033814</v>
      </c>
      <c r="M728">
        <v>0.62</v>
      </c>
      <c r="N728">
        <v>5930.7717426999998</v>
      </c>
      <c r="O728">
        <v>5930.7717426999998</v>
      </c>
      <c r="P728">
        <v>5930.7717426999998</v>
      </c>
      <c r="R728">
        <f t="shared" si="24"/>
        <v>77</v>
      </c>
      <c r="S728" s="4">
        <f t="shared" si="23"/>
        <v>0.6249350649350649</v>
      </c>
    </row>
    <row r="729" spans="1:19" x14ac:dyDescent="0.3">
      <c r="A729" t="s">
        <v>1585</v>
      </c>
      <c r="B729" t="s">
        <v>803</v>
      </c>
      <c r="C729" t="s">
        <v>804</v>
      </c>
      <c r="F729">
        <v>2.5640347000000001</v>
      </c>
      <c r="G729" t="s">
        <v>805</v>
      </c>
      <c r="I729" t="b">
        <v>1</v>
      </c>
      <c r="J729">
        <v>50</v>
      </c>
      <c r="K729" s="3">
        <v>204.152099609375</v>
      </c>
      <c r="L729">
        <v>503.6708412201952</v>
      </c>
      <c r="M729">
        <v>1</v>
      </c>
      <c r="N729">
        <v>1956.3584761000002</v>
      </c>
      <c r="O729">
        <v>1956.3584761000002</v>
      </c>
      <c r="P729">
        <v>1956.3584761000002</v>
      </c>
      <c r="R729">
        <f t="shared" si="24"/>
        <v>1</v>
      </c>
      <c r="S729" s="4">
        <f t="shared" si="23"/>
        <v>1</v>
      </c>
    </row>
    <row r="730" spans="1:19" x14ac:dyDescent="0.3">
      <c r="A730" t="s">
        <v>1586</v>
      </c>
      <c r="B730" t="s">
        <v>803</v>
      </c>
      <c r="C730" t="s">
        <v>804</v>
      </c>
      <c r="F730">
        <v>5.4676613999999999</v>
      </c>
      <c r="G730" t="s">
        <v>805</v>
      </c>
      <c r="I730" t="b">
        <v>1</v>
      </c>
      <c r="J730">
        <v>25</v>
      </c>
      <c r="K730" s="3">
        <v>32.435951232910199</v>
      </c>
      <c r="L730">
        <v>689.58146182619282</v>
      </c>
      <c r="M730">
        <v>1</v>
      </c>
      <c r="N730">
        <v>3477.4326504000001</v>
      </c>
      <c r="O730">
        <v>3477.4326504000001</v>
      </c>
      <c r="P730">
        <v>3477.4326504000001</v>
      </c>
      <c r="R730">
        <f t="shared" si="24"/>
        <v>1</v>
      </c>
      <c r="S730" s="4">
        <f t="shared" si="23"/>
        <v>1</v>
      </c>
    </row>
    <row r="731" spans="1:19" x14ac:dyDescent="0.3">
      <c r="A731" t="s">
        <v>1587</v>
      </c>
      <c r="B731" t="s">
        <v>803</v>
      </c>
      <c r="C731" t="s">
        <v>804</v>
      </c>
      <c r="F731">
        <v>29.327986690573251</v>
      </c>
      <c r="G731" t="s">
        <v>805</v>
      </c>
      <c r="I731" t="b">
        <v>1</v>
      </c>
      <c r="J731">
        <v>32</v>
      </c>
      <c r="K731" s="3">
        <v>45.938728351611601</v>
      </c>
      <c r="L731">
        <v>4115.7955054220038</v>
      </c>
      <c r="M731">
        <v>0.81</v>
      </c>
      <c r="N731">
        <v>19620.423095993505</v>
      </c>
      <c r="O731">
        <v>19620.423095993505</v>
      </c>
      <c r="P731">
        <v>19620.423095993505</v>
      </c>
      <c r="R731">
        <f t="shared" si="24"/>
        <v>1.9999999999999993</v>
      </c>
      <c r="S731" s="4">
        <f t="shared" si="23"/>
        <v>0.81</v>
      </c>
    </row>
    <row r="732" spans="1:19" x14ac:dyDescent="0.3">
      <c r="A732" t="s">
        <v>1588</v>
      </c>
      <c r="B732" t="s">
        <v>803</v>
      </c>
      <c r="C732" t="s">
        <v>807</v>
      </c>
      <c r="E732" t="s">
        <v>838</v>
      </c>
      <c r="F732">
        <v>3.4571550000000002</v>
      </c>
      <c r="G732" t="s">
        <v>805</v>
      </c>
      <c r="I732" t="b">
        <v>1</v>
      </c>
      <c r="J732">
        <v>250</v>
      </c>
      <c r="K732" s="3">
        <v>9939.4260923385591</v>
      </c>
      <c r="L732">
        <v>1212.3893209635416</v>
      </c>
      <c r="M732">
        <v>0.62</v>
      </c>
      <c r="N732">
        <v>7865.0276250000006</v>
      </c>
      <c r="O732">
        <v>7865.0276250000006</v>
      </c>
      <c r="P732">
        <v>7865.0276250000006</v>
      </c>
      <c r="R732">
        <f t="shared" si="24"/>
        <v>77</v>
      </c>
      <c r="S732" s="4">
        <f t="shared" si="23"/>
        <v>0.6249350649350649</v>
      </c>
    </row>
    <row r="733" spans="1:19" x14ac:dyDescent="0.3">
      <c r="A733" t="s">
        <v>1589</v>
      </c>
      <c r="B733" t="s">
        <v>803</v>
      </c>
      <c r="C733" t="s">
        <v>807</v>
      </c>
      <c r="E733" t="s">
        <v>827</v>
      </c>
      <c r="F733">
        <v>22.509134</v>
      </c>
      <c r="G733" t="s">
        <v>805</v>
      </c>
      <c r="R733">
        <f t="shared" si="24"/>
        <v>-0.61290322580645162</v>
      </c>
      <c r="S733" s="4">
        <f t="shared" si="23"/>
        <v>0</v>
      </c>
    </row>
    <row r="734" spans="1:19" x14ac:dyDescent="0.3">
      <c r="A734" t="s">
        <v>1590</v>
      </c>
      <c r="B734" t="s">
        <v>803</v>
      </c>
      <c r="C734" t="s">
        <v>824</v>
      </c>
      <c r="F734">
        <v>71.474530000000001</v>
      </c>
      <c r="G734" t="s">
        <v>805</v>
      </c>
      <c r="I734" t="b">
        <v>1</v>
      </c>
      <c r="J734">
        <v>25</v>
      </c>
      <c r="K734" s="3">
        <v>43.833808898925803</v>
      </c>
      <c r="L734">
        <v>9933.5654664770027</v>
      </c>
      <c r="M734">
        <v>1</v>
      </c>
      <c r="N734">
        <v>45457.801079999997</v>
      </c>
      <c r="O734">
        <v>45457.801079999997</v>
      </c>
      <c r="P734">
        <v>45457.801079999997</v>
      </c>
      <c r="R734">
        <f t="shared" si="24"/>
        <v>1</v>
      </c>
      <c r="S734" s="4">
        <f t="shared" si="23"/>
        <v>1</v>
      </c>
    </row>
    <row r="735" spans="1:19" x14ac:dyDescent="0.3">
      <c r="A735" t="s">
        <v>1591</v>
      </c>
      <c r="B735" t="s">
        <v>803</v>
      </c>
      <c r="C735" t="s">
        <v>837</v>
      </c>
      <c r="E735" t="s">
        <v>838</v>
      </c>
      <c r="F735">
        <v>2.5677729</v>
      </c>
      <c r="G735" t="s">
        <v>805</v>
      </c>
      <c r="I735" t="b">
        <v>1</v>
      </c>
      <c r="J735">
        <v>32</v>
      </c>
      <c r="K735" s="3">
        <v>47.795555114746101</v>
      </c>
      <c r="L735">
        <v>363.29510959284607</v>
      </c>
      <c r="M735">
        <v>1</v>
      </c>
      <c r="N735">
        <v>1717.8400701</v>
      </c>
      <c r="O735">
        <v>1717.8400701</v>
      </c>
      <c r="P735">
        <v>1717.8400701</v>
      </c>
      <c r="R735">
        <f t="shared" si="24"/>
        <v>1</v>
      </c>
      <c r="S735" s="4">
        <f t="shared" si="23"/>
        <v>1</v>
      </c>
    </row>
    <row r="736" spans="1:19" x14ac:dyDescent="0.3">
      <c r="A736" t="s">
        <v>1592</v>
      </c>
      <c r="B736" t="s">
        <v>803</v>
      </c>
      <c r="C736" t="s">
        <v>807</v>
      </c>
      <c r="E736" t="s">
        <v>808</v>
      </c>
      <c r="F736">
        <v>17.292428999999998</v>
      </c>
      <c r="G736" t="s">
        <v>805</v>
      </c>
      <c r="I736" t="b">
        <v>1</v>
      </c>
      <c r="J736">
        <v>32</v>
      </c>
      <c r="K736" s="3">
        <v>57.736000270815602</v>
      </c>
      <c r="L736">
        <v>2552.6471152898548</v>
      </c>
      <c r="M736">
        <v>0.81</v>
      </c>
      <c r="N736">
        <v>11568.635000999999</v>
      </c>
      <c r="O736">
        <v>11568.635000999999</v>
      </c>
      <c r="P736">
        <v>11568.635000999999</v>
      </c>
      <c r="R736">
        <f t="shared" si="24"/>
        <v>1.9999999999999993</v>
      </c>
      <c r="S736" s="4">
        <f t="shared" si="23"/>
        <v>0.81</v>
      </c>
    </row>
    <row r="737" spans="1:19" x14ac:dyDescent="0.3">
      <c r="A737" t="s">
        <v>1593</v>
      </c>
      <c r="B737" t="s">
        <v>803</v>
      </c>
      <c r="C737" t="s">
        <v>908</v>
      </c>
      <c r="E737" t="s">
        <v>1594</v>
      </c>
      <c r="F737">
        <v>4.6787130000000001E-3</v>
      </c>
      <c r="G737" t="s">
        <v>805</v>
      </c>
      <c r="R737">
        <f t="shared" si="24"/>
        <v>-0.61290322580645162</v>
      </c>
      <c r="S737" s="4">
        <f t="shared" si="23"/>
        <v>0</v>
      </c>
    </row>
    <row r="738" spans="1:19" x14ac:dyDescent="0.3">
      <c r="A738" t="s">
        <v>1595</v>
      </c>
      <c r="B738" t="s">
        <v>803</v>
      </c>
      <c r="C738" t="s">
        <v>807</v>
      </c>
      <c r="E738" t="s">
        <v>876</v>
      </c>
      <c r="F738">
        <v>15.562747</v>
      </c>
      <c r="G738" t="s">
        <v>805</v>
      </c>
      <c r="I738" t="b">
        <v>1</v>
      </c>
      <c r="J738">
        <v>100</v>
      </c>
      <c r="K738" s="3">
        <v>1178.9779550742801</v>
      </c>
      <c r="L738">
        <v>4128.6469097243898</v>
      </c>
      <c r="M738">
        <v>0.63</v>
      </c>
      <c r="N738">
        <v>16714.390277999999</v>
      </c>
      <c r="O738">
        <v>16714.390277999999</v>
      </c>
      <c r="P738">
        <v>16714.390277999999</v>
      </c>
      <c r="R738">
        <f t="shared" si="24"/>
        <v>37.999999999999964</v>
      </c>
      <c r="S738" s="4">
        <f t="shared" si="23"/>
        <v>0.63</v>
      </c>
    </row>
    <row r="739" spans="1:19" x14ac:dyDescent="0.3">
      <c r="A739" t="s">
        <v>1596</v>
      </c>
      <c r="B739" t="s">
        <v>803</v>
      </c>
      <c r="C739" t="s">
        <v>824</v>
      </c>
      <c r="F739">
        <v>53.466290000000001</v>
      </c>
      <c r="G739" t="s">
        <v>805</v>
      </c>
      <c r="I739" t="b">
        <v>1</v>
      </c>
      <c r="J739">
        <v>65</v>
      </c>
      <c r="K739" s="3">
        <v>278.2880859375</v>
      </c>
      <c r="L739">
        <v>11192.725663723462</v>
      </c>
      <c r="M739">
        <v>1</v>
      </c>
      <c r="N739">
        <v>45392.880210000003</v>
      </c>
      <c r="O739">
        <v>45392.880210000003</v>
      </c>
      <c r="P739">
        <v>45392.880210000003</v>
      </c>
      <c r="R739">
        <f t="shared" si="24"/>
        <v>1</v>
      </c>
      <c r="S739" s="4">
        <f t="shared" si="23"/>
        <v>1</v>
      </c>
    </row>
    <row r="740" spans="1:19" x14ac:dyDescent="0.3">
      <c r="A740" t="s">
        <v>1597</v>
      </c>
      <c r="B740" t="s">
        <v>803</v>
      </c>
      <c r="C740" t="s">
        <v>804</v>
      </c>
      <c r="F740">
        <v>6.8889217</v>
      </c>
      <c r="G740" t="s">
        <v>805</v>
      </c>
      <c r="I740" t="b">
        <v>1</v>
      </c>
      <c r="J740">
        <v>25</v>
      </c>
      <c r="K740" s="3">
        <v>39.641780853271499</v>
      </c>
      <c r="L740">
        <v>924.84133338661877</v>
      </c>
      <c r="M740">
        <v>1</v>
      </c>
      <c r="N740">
        <v>4381.3542011999998</v>
      </c>
      <c r="O740">
        <v>4381.3542011999998</v>
      </c>
      <c r="P740">
        <v>4381.3542011999998</v>
      </c>
      <c r="R740">
        <f t="shared" si="24"/>
        <v>1</v>
      </c>
      <c r="S740" s="4">
        <f t="shared" si="23"/>
        <v>1</v>
      </c>
    </row>
    <row r="741" spans="1:19" x14ac:dyDescent="0.3">
      <c r="A741" t="s">
        <v>1598</v>
      </c>
      <c r="B741" t="s">
        <v>803</v>
      </c>
      <c r="C741" t="s">
        <v>1086</v>
      </c>
      <c r="F741">
        <v>139.6139</v>
      </c>
      <c r="G741" t="s">
        <v>805</v>
      </c>
      <c r="R741">
        <f t="shared" si="24"/>
        <v>-0.61290322580645162</v>
      </c>
      <c r="S741" s="4">
        <f t="shared" si="23"/>
        <v>0</v>
      </c>
    </row>
    <row r="742" spans="1:19" x14ac:dyDescent="0.3">
      <c r="A742" t="s">
        <v>1599</v>
      </c>
      <c r="B742" t="s">
        <v>803</v>
      </c>
      <c r="C742" t="s">
        <v>804</v>
      </c>
      <c r="F742">
        <v>8.1529450000000008</v>
      </c>
      <c r="G742" t="s">
        <v>805</v>
      </c>
      <c r="I742" t="b">
        <v>1</v>
      </c>
      <c r="J742">
        <v>20</v>
      </c>
      <c r="K742" s="3">
        <v>24.201734542846701</v>
      </c>
      <c r="L742">
        <v>954.55061481317421</v>
      </c>
      <c r="M742">
        <v>1</v>
      </c>
      <c r="N742">
        <v>5014.0611750000007</v>
      </c>
      <c r="O742">
        <v>5014.0611750000007</v>
      </c>
      <c r="P742">
        <v>5014.0611750000007</v>
      </c>
      <c r="R742">
        <f t="shared" si="24"/>
        <v>1</v>
      </c>
      <c r="S742" s="4">
        <f t="shared" si="23"/>
        <v>1</v>
      </c>
    </row>
    <row r="743" spans="1:19" x14ac:dyDescent="0.3">
      <c r="A743" t="s">
        <v>1600</v>
      </c>
      <c r="B743" t="s">
        <v>803</v>
      </c>
      <c r="C743" t="s">
        <v>804</v>
      </c>
      <c r="F743">
        <v>33.632359999999998</v>
      </c>
      <c r="G743" t="s">
        <v>805</v>
      </c>
      <c r="I743" t="b">
        <v>1</v>
      </c>
      <c r="J743">
        <v>25</v>
      </c>
      <c r="K743" s="3">
        <v>30.799171447753899</v>
      </c>
      <c r="L743">
        <v>4179.6003570800131</v>
      </c>
      <c r="M743">
        <v>1</v>
      </c>
      <c r="N743">
        <v>21390.180959999998</v>
      </c>
      <c r="O743">
        <v>21390.180959999998</v>
      </c>
      <c r="P743">
        <v>21390.180959999998</v>
      </c>
      <c r="R743">
        <f t="shared" si="24"/>
        <v>1</v>
      </c>
      <c r="S743" s="4">
        <f t="shared" si="23"/>
        <v>1</v>
      </c>
    </row>
    <row r="744" spans="1:19" x14ac:dyDescent="0.3">
      <c r="A744" t="s">
        <v>1601</v>
      </c>
      <c r="B744" t="s">
        <v>803</v>
      </c>
      <c r="C744" t="s">
        <v>807</v>
      </c>
      <c r="E744" t="s">
        <v>885</v>
      </c>
      <c r="F744">
        <v>4.6398450000000002</v>
      </c>
      <c r="G744" t="s">
        <v>805</v>
      </c>
      <c r="I744" t="b">
        <v>1</v>
      </c>
      <c r="J744">
        <v>125</v>
      </c>
      <c r="K744" s="3">
        <v>2322.2543494033698</v>
      </c>
      <c r="L744">
        <v>1358.2342366887735</v>
      </c>
      <c r="M744">
        <v>0.62</v>
      </c>
      <c r="N744">
        <v>5804.4460950000002</v>
      </c>
      <c r="O744">
        <v>5804.4460950000002</v>
      </c>
      <c r="P744">
        <v>5804.4460950000002</v>
      </c>
      <c r="R744">
        <f t="shared" si="24"/>
        <v>77</v>
      </c>
      <c r="S744" s="4">
        <f t="shared" si="23"/>
        <v>0.6249350649350649</v>
      </c>
    </row>
    <row r="745" spans="1:19" x14ac:dyDescent="0.3">
      <c r="A745" t="s">
        <v>1602</v>
      </c>
      <c r="B745" t="s">
        <v>803</v>
      </c>
      <c r="C745" t="s">
        <v>807</v>
      </c>
      <c r="E745" t="s">
        <v>813</v>
      </c>
      <c r="F745">
        <v>4.5283493999999997</v>
      </c>
      <c r="G745" t="s">
        <v>805</v>
      </c>
      <c r="I745" t="b">
        <v>1</v>
      </c>
      <c r="J745">
        <v>125</v>
      </c>
      <c r="K745" s="3">
        <v>1498.9503576278801</v>
      </c>
      <c r="L745">
        <v>1250.8036074148276</v>
      </c>
      <c r="M745">
        <v>0.62</v>
      </c>
      <c r="N745">
        <v>5664.9650993999994</v>
      </c>
      <c r="O745">
        <v>5664.9650993999994</v>
      </c>
      <c r="P745">
        <v>5664.9650993999994</v>
      </c>
      <c r="R745">
        <f t="shared" si="24"/>
        <v>77</v>
      </c>
      <c r="S745" s="4">
        <f t="shared" si="23"/>
        <v>0.6249350649350649</v>
      </c>
    </row>
    <row r="746" spans="1:19" x14ac:dyDescent="0.3">
      <c r="A746" t="s">
        <v>1603</v>
      </c>
      <c r="B746" t="s">
        <v>803</v>
      </c>
      <c r="C746" t="s">
        <v>807</v>
      </c>
      <c r="E746" t="s">
        <v>822</v>
      </c>
      <c r="F746">
        <v>6.4038032999999999</v>
      </c>
      <c r="G746" t="s">
        <v>805</v>
      </c>
      <c r="I746" t="b">
        <v>1</v>
      </c>
      <c r="J746">
        <v>50</v>
      </c>
      <c r="K746" s="3">
        <v>214.44878540039099</v>
      </c>
      <c r="L746">
        <v>1270.7802034332465</v>
      </c>
      <c r="M746">
        <v>0.7</v>
      </c>
      <c r="N746">
        <v>4886.1019178999995</v>
      </c>
      <c r="O746">
        <v>4886.1019178999995</v>
      </c>
      <c r="P746">
        <v>4886.1019178999995</v>
      </c>
      <c r="R746">
        <f t="shared" si="24"/>
        <v>4.7500000000000027</v>
      </c>
      <c r="S746" s="4">
        <f t="shared" si="23"/>
        <v>0.7</v>
      </c>
    </row>
    <row r="747" spans="1:19" x14ac:dyDescent="0.3">
      <c r="A747" t="s">
        <v>1604</v>
      </c>
      <c r="B747" t="s">
        <v>803</v>
      </c>
      <c r="C747" t="s">
        <v>804</v>
      </c>
      <c r="F747">
        <v>11.7973385</v>
      </c>
      <c r="G747" t="s">
        <v>805</v>
      </c>
      <c r="I747" t="b">
        <v>1</v>
      </c>
      <c r="J747">
        <v>40</v>
      </c>
      <c r="K747" s="3">
        <v>107.96360015869099</v>
      </c>
      <c r="L747">
        <v>2027.3110063034062</v>
      </c>
      <c r="M747">
        <v>1</v>
      </c>
      <c r="N747">
        <v>8364.3129965000007</v>
      </c>
      <c r="O747">
        <v>8364.3129965000007</v>
      </c>
      <c r="P747">
        <v>8364.3129965000007</v>
      </c>
      <c r="R747">
        <f t="shared" si="24"/>
        <v>1</v>
      </c>
      <c r="S747" s="4">
        <f t="shared" si="23"/>
        <v>1</v>
      </c>
    </row>
    <row r="748" spans="1:19" x14ac:dyDescent="0.3">
      <c r="A748" t="s">
        <v>1605</v>
      </c>
      <c r="B748" t="s">
        <v>803</v>
      </c>
      <c r="C748" t="s">
        <v>804</v>
      </c>
      <c r="F748">
        <v>5.2576413000000004</v>
      </c>
      <c r="G748" t="s">
        <v>805</v>
      </c>
      <c r="I748" t="b">
        <v>1</v>
      </c>
      <c r="J748">
        <v>32</v>
      </c>
      <c r="K748" s="3">
        <v>60.686222076416001</v>
      </c>
      <c r="L748">
        <v>785.68578789356206</v>
      </c>
      <c r="M748">
        <v>1</v>
      </c>
      <c r="N748">
        <v>3517.3620297000002</v>
      </c>
      <c r="O748">
        <v>3517.3620297000002</v>
      </c>
      <c r="P748">
        <v>3517.3620297000002</v>
      </c>
      <c r="R748">
        <f t="shared" si="24"/>
        <v>1</v>
      </c>
      <c r="S748" s="4">
        <f t="shared" si="23"/>
        <v>1</v>
      </c>
    </row>
    <row r="749" spans="1:19" x14ac:dyDescent="0.3">
      <c r="A749" t="s">
        <v>1606</v>
      </c>
      <c r="B749" t="s">
        <v>803</v>
      </c>
      <c r="C749" t="s">
        <v>819</v>
      </c>
      <c r="E749" t="s">
        <v>820</v>
      </c>
      <c r="F749">
        <v>7.4328247827483827</v>
      </c>
      <c r="G749" t="s">
        <v>805</v>
      </c>
      <c r="I749" t="b">
        <v>1</v>
      </c>
      <c r="J749">
        <v>250</v>
      </c>
      <c r="K749" s="3">
        <v>12748.9860985184</v>
      </c>
      <c r="L749">
        <v>2683.5152677488604</v>
      </c>
      <c r="M749">
        <v>0.62</v>
      </c>
      <c r="N749">
        <v>16909.676380752571</v>
      </c>
      <c r="O749">
        <v>16909.676380752571</v>
      </c>
      <c r="P749">
        <v>16909.676380752571</v>
      </c>
      <c r="R749">
        <f t="shared" si="24"/>
        <v>77</v>
      </c>
      <c r="S749" s="4">
        <f t="shared" si="23"/>
        <v>0.6249350649350649</v>
      </c>
    </row>
    <row r="750" spans="1:19" x14ac:dyDescent="0.3">
      <c r="A750" t="s">
        <v>1607</v>
      </c>
      <c r="B750" t="s">
        <v>803</v>
      </c>
      <c r="C750" t="s">
        <v>804</v>
      </c>
      <c r="F750">
        <v>3.9422356999999999</v>
      </c>
      <c r="G750" t="s">
        <v>805</v>
      </c>
      <c r="I750" t="b">
        <v>1</v>
      </c>
      <c r="J750">
        <v>32</v>
      </c>
      <c r="K750" s="3">
        <v>50.062419891357401</v>
      </c>
      <c r="L750">
        <v>563.27203808414595</v>
      </c>
      <c r="M750">
        <v>1</v>
      </c>
      <c r="N750">
        <v>2637.3556832999998</v>
      </c>
      <c r="O750">
        <v>2637.3556832999998</v>
      </c>
      <c r="P750">
        <v>2637.3556832999998</v>
      </c>
      <c r="R750">
        <f t="shared" si="24"/>
        <v>1</v>
      </c>
      <c r="S750" s="4">
        <f t="shared" si="23"/>
        <v>1</v>
      </c>
    </row>
    <row r="751" spans="1:19" x14ac:dyDescent="0.3">
      <c r="A751" t="s">
        <v>1608</v>
      </c>
      <c r="B751" t="s">
        <v>803</v>
      </c>
      <c r="C751" t="s">
        <v>824</v>
      </c>
      <c r="F751">
        <v>14.179478</v>
      </c>
      <c r="G751" t="s">
        <v>805</v>
      </c>
      <c r="I751" t="b">
        <v>1</v>
      </c>
      <c r="J751">
        <v>40</v>
      </c>
      <c r="K751" s="3">
        <v>113.085441589355</v>
      </c>
      <c r="L751">
        <v>2461.4516268985813</v>
      </c>
      <c r="M751">
        <v>1</v>
      </c>
      <c r="N751">
        <v>10053.249902</v>
      </c>
      <c r="O751">
        <v>10053.249902</v>
      </c>
      <c r="P751">
        <v>10053.249902</v>
      </c>
      <c r="R751">
        <f t="shared" si="24"/>
        <v>1</v>
      </c>
      <c r="S751" s="4">
        <f t="shared" si="23"/>
        <v>1</v>
      </c>
    </row>
    <row r="752" spans="1:19" x14ac:dyDescent="0.3">
      <c r="A752" t="s">
        <v>1609</v>
      </c>
      <c r="B752" t="s">
        <v>803</v>
      </c>
      <c r="C752" t="s">
        <v>837</v>
      </c>
      <c r="E752" t="s">
        <v>838</v>
      </c>
      <c r="F752">
        <v>26.966885000000001</v>
      </c>
      <c r="G752" t="s">
        <v>805</v>
      </c>
      <c r="I752" t="b">
        <v>1</v>
      </c>
      <c r="J752">
        <v>150</v>
      </c>
      <c r="K752" s="3">
        <v>3041.8649175262499</v>
      </c>
      <c r="L752">
        <v>8186.8441127586666</v>
      </c>
      <c r="M752">
        <v>0.62</v>
      </c>
      <c r="N752">
        <v>38778.38063</v>
      </c>
      <c r="O752">
        <v>38778.38063</v>
      </c>
      <c r="P752">
        <v>38778.38063</v>
      </c>
      <c r="R752">
        <f t="shared" si="24"/>
        <v>77</v>
      </c>
      <c r="S752" s="4">
        <f t="shared" si="23"/>
        <v>0.6249350649350649</v>
      </c>
    </row>
    <row r="753" spans="1:19" x14ac:dyDescent="0.3">
      <c r="A753" t="s">
        <v>1610</v>
      </c>
      <c r="B753" t="s">
        <v>803</v>
      </c>
      <c r="C753" t="s">
        <v>819</v>
      </c>
      <c r="E753" t="s">
        <v>820</v>
      </c>
      <c r="F753">
        <v>14.156712000000001</v>
      </c>
      <c r="G753" t="s">
        <v>805</v>
      </c>
      <c r="I753" t="b">
        <v>1</v>
      </c>
      <c r="J753">
        <v>32</v>
      </c>
      <c r="K753" s="3">
        <v>60.3010063171387</v>
      </c>
      <c r="L753">
        <v>2112.1705271648507</v>
      </c>
      <c r="M753">
        <v>1</v>
      </c>
      <c r="N753">
        <v>9470.8403280000002</v>
      </c>
      <c r="O753">
        <v>9470.8403280000002</v>
      </c>
      <c r="P753">
        <v>9470.8403280000002</v>
      </c>
      <c r="R753">
        <f t="shared" si="24"/>
        <v>1</v>
      </c>
      <c r="S753" s="4">
        <f t="shared" si="23"/>
        <v>1</v>
      </c>
    </row>
    <row r="754" spans="1:19" x14ac:dyDescent="0.3">
      <c r="A754" t="s">
        <v>1611</v>
      </c>
      <c r="B754" t="s">
        <v>803</v>
      </c>
      <c r="C754" t="s">
        <v>804</v>
      </c>
      <c r="F754">
        <v>3.9261780000000002</v>
      </c>
      <c r="G754" t="s">
        <v>805</v>
      </c>
      <c r="I754" t="b">
        <v>1</v>
      </c>
      <c r="J754">
        <v>25</v>
      </c>
      <c r="K754" s="3">
        <v>29.329753875732401</v>
      </c>
      <c r="L754">
        <v>481.40909935221038</v>
      </c>
      <c r="M754">
        <v>1</v>
      </c>
      <c r="N754">
        <v>2497.0492079999999</v>
      </c>
      <c r="O754">
        <v>2497.0492079999999</v>
      </c>
      <c r="P754">
        <v>2497.0492079999999</v>
      </c>
      <c r="R754">
        <f t="shared" si="24"/>
        <v>1</v>
      </c>
      <c r="S754" s="4">
        <f t="shared" si="23"/>
        <v>1</v>
      </c>
    </row>
    <row r="755" spans="1:19" x14ac:dyDescent="0.3">
      <c r="A755" t="s">
        <v>1612</v>
      </c>
      <c r="B755" t="s">
        <v>803</v>
      </c>
      <c r="C755" t="s">
        <v>804</v>
      </c>
      <c r="F755">
        <v>12.528767</v>
      </c>
      <c r="G755" t="s">
        <v>805</v>
      </c>
      <c r="I755" t="b">
        <v>1</v>
      </c>
      <c r="J755">
        <v>25</v>
      </c>
      <c r="K755" s="3">
        <v>29.481472015380898</v>
      </c>
      <c r="L755">
        <v>1538.3620346182527</v>
      </c>
      <c r="M755">
        <v>1</v>
      </c>
      <c r="N755">
        <v>7968.2958120000003</v>
      </c>
      <c r="O755">
        <v>7968.2958120000003</v>
      </c>
      <c r="P755">
        <v>7968.2958120000003</v>
      </c>
      <c r="R755">
        <f t="shared" si="24"/>
        <v>1</v>
      </c>
      <c r="S755" s="4">
        <f t="shared" si="23"/>
        <v>1</v>
      </c>
    </row>
    <row r="756" spans="1:19" x14ac:dyDescent="0.3">
      <c r="A756" t="s">
        <v>1613</v>
      </c>
      <c r="B756" t="s">
        <v>803</v>
      </c>
      <c r="C756" t="s">
        <v>837</v>
      </c>
      <c r="E756" t="s">
        <v>815</v>
      </c>
      <c r="F756">
        <v>31.646571999999999</v>
      </c>
      <c r="G756" t="s">
        <v>805</v>
      </c>
      <c r="I756" t="b">
        <v>1</v>
      </c>
      <c r="J756">
        <v>50</v>
      </c>
      <c r="K756" s="3">
        <v>199.95594282151399</v>
      </c>
      <c r="L756">
        <v>6190.6986521347899</v>
      </c>
      <c r="M756">
        <v>0.67</v>
      </c>
      <c r="N756">
        <v>24146.334436000001</v>
      </c>
      <c r="O756">
        <v>24146.334436000001</v>
      </c>
      <c r="P756">
        <v>24146.334436000001</v>
      </c>
      <c r="R756">
        <f t="shared" si="24"/>
        <v>7.5999999999999934</v>
      </c>
      <c r="S756" s="4">
        <f t="shared" si="23"/>
        <v>0.67</v>
      </c>
    </row>
    <row r="757" spans="1:19" x14ac:dyDescent="0.3">
      <c r="A757" t="s">
        <v>1614</v>
      </c>
      <c r="B757" t="s">
        <v>803</v>
      </c>
      <c r="C757" t="s">
        <v>824</v>
      </c>
      <c r="F757">
        <v>184.96754000000001</v>
      </c>
      <c r="G757" t="s">
        <v>805</v>
      </c>
      <c r="R757">
        <f t="shared" si="24"/>
        <v>-0.61290322580645162</v>
      </c>
      <c r="S757" s="4">
        <f t="shared" si="23"/>
        <v>0</v>
      </c>
    </row>
    <row r="758" spans="1:19" x14ac:dyDescent="0.3">
      <c r="A758" t="s">
        <v>1615</v>
      </c>
      <c r="B758" t="s">
        <v>803</v>
      </c>
      <c r="C758" t="s">
        <v>824</v>
      </c>
      <c r="F758">
        <v>59.771453999999999</v>
      </c>
      <c r="G758" t="s">
        <v>805</v>
      </c>
      <c r="I758" t="b">
        <v>1</v>
      </c>
      <c r="J758">
        <v>50</v>
      </c>
      <c r="K758" s="3">
        <v>246.11493301391599</v>
      </c>
      <c r="L758">
        <v>12229.63004472041</v>
      </c>
      <c r="M758">
        <v>0.81</v>
      </c>
      <c r="N758">
        <v>45605.619401999997</v>
      </c>
      <c r="O758">
        <v>45605.619401999997</v>
      </c>
      <c r="P758">
        <v>45605.619401999997</v>
      </c>
      <c r="R758">
        <f t="shared" si="24"/>
        <v>1.9999999999999993</v>
      </c>
      <c r="S758" s="4">
        <f t="shared" si="23"/>
        <v>0.81</v>
      </c>
    </row>
    <row r="759" spans="1:19" x14ac:dyDescent="0.3">
      <c r="A759" t="s">
        <v>1616</v>
      </c>
      <c r="B759" t="s">
        <v>803</v>
      </c>
      <c r="C759" t="s">
        <v>804</v>
      </c>
      <c r="F759">
        <v>2.3908006999999998</v>
      </c>
      <c r="G759" t="s">
        <v>805</v>
      </c>
      <c r="I759" t="b">
        <v>1</v>
      </c>
      <c r="J759">
        <v>25</v>
      </c>
      <c r="K759" s="3">
        <v>29.0162029266357</v>
      </c>
      <c r="L759">
        <v>292.30266974508407</v>
      </c>
      <c r="M759">
        <v>1</v>
      </c>
      <c r="N759">
        <v>1520.5492451999999</v>
      </c>
      <c r="O759">
        <v>1520.5492451999999</v>
      </c>
      <c r="P759">
        <v>1520.5492451999999</v>
      </c>
      <c r="R759">
        <f t="shared" si="24"/>
        <v>1</v>
      </c>
      <c r="S759" s="4">
        <f t="shared" si="23"/>
        <v>1</v>
      </c>
    </row>
    <row r="760" spans="1:19" x14ac:dyDescent="0.3">
      <c r="A760" t="s">
        <v>1617</v>
      </c>
      <c r="B760" t="s">
        <v>803</v>
      </c>
      <c r="C760" t="s">
        <v>807</v>
      </c>
      <c r="E760" t="s">
        <v>1083</v>
      </c>
      <c r="F760">
        <v>4.8220080000000003</v>
      </c>
      <c r="G760" t="s">
        <v>805</v>
      </c>
      <c r="I760" t="b">
        <v>1</v>
      </c>
      <c r="J760">
        <v>32</v>
      </c>
      <c r="K760" s="3">
        <v>63.1792888641357</v>
      </c>
      <c r="L760">
        <v>728.0041690680971</v>
      </c>
      <c r="M760">
        <v>0.75</v>
      </c>
      <c r="N760">
        <v>3225.9233520000002</v>
      </c>
      <c r="O760">
        <v>3225.9233520000002</v>
      </c>
      <c r="P760">
        <v>3225.9233520000002</v>
      </c>
      <c r="R760">
        <f t="shared" si="24"/>
        <v>2.9230769230769229</v>
      </c>
      <c r="S760" s="4">
        <f t="shared" si="23"/>
        <v>0.75</v>
      </c>
    </row>
    <row r="761" spans="1:19" x14ac:dyDescent="0.3">
      <c r="A761" t="s">
        <v>1618</v>
      </c>
      <c r="B761" t="s">
        <v>803</v>
      </c>
      <c r="C761" t="s">
        <v>804</v>
      </c>
      <c r="F761">
        <v>7.0546974999999996</v>
      </c>
      <c r="G761" t="s">
        <v>805</v>
      </c>
      <c r="I761" t="b">
        <v>1</v>
      </c>
      <c r="J761">
        <v>40</v>
      </c>
      <c r="K761" s="3">
        <v>100.39143371582</v>
      </c>
      <c r="L761">
        <v>1194.0842350694004</v>
      </c>
      <c r="M761">
        <v>1</v>
      </c>
      <c r="N761">
        <v>5001.7805275000001</v>
      </c>
      <c r="O761">
        <v>5001.7805275000001</v>
      </c>
      <c r="P761">
        <v>5001.7805275000001</v>
      </c>
      <c r="R761">
        <f t="shared" si="24"/>
        <v>1</v>
      </c>
      <c r="S761" s="4">
        <f t="shared" si="23"/>
        <v>1</v>
      </c>
    </row>
    <row r="762" spans="1:19" x14ac:dyDescent="0.3">
      <c r="A762" t="s">
        <v>1619</v>
      </c>
      <c r="B762" t="s">
        <v>803</v>
      </c>
      <c r="C762" t="s">
        <v>837</v>
      </c>
      <c r="E762" t="s">
        <v>838</v>
      </c>
      <c r="F762">
        <v>5.7175459999999996</v>
      </c>
      <c r="G762" t="s">
        <v>805</v>
      </c>
      <c r="I762" t="b">
        <v>1</v>
      </c>
      <c r="J762">
        <v>150</v>
      </c>
      <c r="K762" s="3">
        <v>4032.5112100219699</v>
      </c>
      <c r="L762">
        <v>1805.1553794433667</v>
      </c>
      <c r="M762">
        <v>0.62</v>
      </c>
      <c r="N762">
        <v>8221.8311479999993</v>
      </c>
      <c r="O762">
        <v>8221.8311479999993</v>
      </c>
      <c r="P762">
        <v>8221.8311479999993</v>
      </c>
      <c r="R762">
        <f t="shared" si="24"/>
        <v>77</v>
      </c>
      <c r="S762" s="4">
        <f t="shared" si="23"/>
        <v>0.6249350649350649</v>
      </c>
    </row>
    <row r="763" spans="1:19" x14ac:dyDescent="0.3">
      <c r="A763" t="s">
        <v>1620</v>
      </c>
      <c r="B763" t="s">
        <v>803</v>
      </c>
      <c r="C763" t="s">
        <v>804</v>
      </c>
      <c r="F763">
        <v>8.8884659999999993</v>
      </c>
      <c r="G763" t="s">
        <v>805</v>
      </c>
      <c r="I763" t="b">
        <v>1</v>
      </c>
      <c r="J763">
        <v>25</v>
      </c>
      <c r="K763" s="3">
        <v>29.8439426422119</v>
      </c>
      <c r="L763">
        <v>1095.017874612128</v>
      </c>
      <c r="M763">
        <v>1</v>
      </c>
      <c r="N763">
        <v>5653.0643759999994</v>
      </c>
      <c r="O763">
        <v>5653.0643759999994</v>
      </c>
      <c r="P763">
        <v>5653.0643759999994</v>
      </c>
      <c r="R763">
        <f t="shared" si="24"/>
        <v>1</v>
      </c>
      <c r="S763" s="4">
        <f t="shared" si="23"/>
        <v>1</v>
      </c>
    </row>
    <row r="764" spans="1:19" x14ac:dyDescent="0.3">
      <c r="A764" t="s">
        <v>1621</v>
      </c>
      <c r="B764" t="s">
        <v>803</v>
      </c>
      <c r="C764" t="s">
        <v>804</v>
      </c>
      <c r="F764">
        <v>6.9039598</v>
      </c>
      <c r="G764" t="s">
        <v>805</v>
      </c>
      <c r="I764" t="b">
        <v>1</v>
      </c>
      <c r="J764">
        <v>25</v>
      </c>
      <c r="K764" s="3">
        <v>35.777694702148402</v>
      </c>
      <c r="L764">
        <v>896.75930977078497</v>
      </c>
      <c r="M764">
        <v>1</v>
      </c>
      <c r="N764">
        <v>4390.9184328000001</v>
      </c>
      <c r="O764">
        <v>4390.9184328000001</v>
      </c>
      <c r="P764">
        <v>4390.9184328000001</v>
      </c>
      <c r="R764">
        <f t="shared" si="24"/>
        <v>1</v>
      </c>
      <c r="S764" s="4">
        <f t="shared" si="23"/>
        <v>1</v>
      </c>
    </row>
    <row r="765" spans="1:19" x14ac:dyDescent="0.3">
      <c r="A765" t="s">
        <v>1622</v>
      </c>
      <c r="B765" t="s">
        <v>803</v>
      </c>
      <c r="C765" t="s">
        <v>804</v>
      </c>
      <c r="F765">
        <v>8.1698649999999997</v>
      </c>
      <c r="G765" t="s">
        <v>805</v>
      </c>
      <c r="I765" t="b">
        <v>1</v>
      </c>
      <c r="J765">
        <v>40</v>
      </c>
      <c r="K765" s="3">
        <v>100.32282257080099</v>
      </c>
      <c r="L765">
        <v>1382.6471775169723</v>
      </c>
      <c r="M765">
        <v>1</v>
      </c>
      <c r="N765">
        <v>5792.4342849999994</v>
      </c>
      <c r="O765">
        <v>5792.4342849999994</v>
      </c>
      <c r="P765">
        <v>5792.4342849999994</v>
      </c>
      <c r="R765">
        <f t="shared" si="24"/>
        <v>1</v>
      </c>
      <c r="S765" s="4">
        <f t="shared" si="23"/>
        <v>1</v>
      </c>
    </row>
    <row r="766" spans="1:19" x14ac:dyDescent="0.3">
      <c r="A766" t="s">
        <v>1623</v>
      </c>
      <c r="B766" t="s">
        <v>803</v>
      </c>
      <c r="C766" t="s">
        <v>819</v>
      </c>
      <c r="E766" t="s">
        <v>820</v>
      </c>
      <c r="F766">
        <v>174.99112</v>
      </c>
      <c r="G766" t="s">
        <v>805</v>
      </c>
      <c r="I766" t="b">
        <v>1</v>
      </c>
      <c r="J766">
        <v>65</v>
      </c>
      <c r="K766" s="3">
        <v>377.16478050232399</v>
      </c>
      <c r="L766">
        <v>38460.669845061639</v>
      </c>
      <c r="M766">
        <v>0.68</v>
      </c>
      <c r="N766">
        <v>148567.46088</v>
      </c>
      <c r="O766">
        <v>148567.46088</v>
      </c>
      <c r="P766">
        <v>148567.46088</v>
      </c>
      <c r="R766">
        <f t="shared" si="24"/>
        <v>6.3333333333333277</v>
      </c>
      <c r="S766" s="4">
        <f t="shared" si="23"/>
        <v>0.68</v>
      </c>
    </row>
    <row r="767" spans="1:19" x14ac:dyDescent="0.3">
      <c r="A767" t="s">
        <v>1624</v>
      </c>
      <c r="B767" t="s">
        <v>803</v>
      </c>
      <c r="C767" t="s">
        <v>804</v>
      </c>
      <c r="F767">
        <v>7.5637255000000003</v>
      </c>
      <c r="G767" t="s">
        <v>805</v>
      </c>
      <c r="I767" t="b">
        <v>1</v>
      </c>
      <c r="J767">
        <v>25</v>
      </c>
      <c r="K767" s="3">
        <v>26.030839920043899</v>
      </c>
      <c r="L767">
        <v>899.27364649459389</v>
      </c>
      <c r="M767">
        <v>1</v>
      </c>
      <c r="N767">
        <v>4810.5294180000001</v>
      </c>
      <c r="O767">
        <v>4810.5294180000001</v>
      </c>
      <c r="P767">
        <v>4810.5294180000001</v>
      </c>
      <c r="R767">
        <f t="shared" si="24"/>
        <v>1</v>
      </c>
      <c r="S767" s="4">
        <f t="shared" si="23"/>
        <v>1</v>
      </c>
    </row>
    <row r="768" spans="1:19" x14ac:dyDescent="0.3">
      <c r="A768" t="s">
        <v>1625</v>
      </c>
      <c r="B768" t="s">
        <v>803</v>
      </c>
      <c r="C768" t="s">
        <v>807</v>
      </c>
      <c r="E768" t="s">
        <v>841</v>
      </c>
      <c r="F768">
        <v>13.342563</v>
      </c>
      <c r="G768" t="s">
        <v>805</v>
      </c>
      <c r="I768" t="b">
        <v>1</v>
      </c>
      <c r="J768">
        <v>40</v>
      </c>
      <c r="K768" s="3">
        <v>83.694814453134299</v>
      </c>
      <c r="L768">
        <v>2182.3543899873421</v>
      </c>
      <c r="M768">
        <v>0.72</v>
      </c>
      <c r="N768">
        <v>9459.8771670000006</v>
      </c>
      <c r="O768">
        <v>9459.8771670000006</v>
      </c>
      <c r="P768">
        <v>9459.8771670000006</v>
      </c>
      <c r="R768">
        <f t="shared" si="24"/>
        <v>3.8000000000000007</v>
      </c>
      <c r="S768" s="4">
        <f t="shared" si="23"/>
        <v>0.72</v>
      </c>
    </row>
    <row r="769" spans="1:19" x14ac:dyDescent="0.3">
      <c r="A769" t="s">
        <v>1626</v>
      </c>
      <c r="B769" t="s">
        <v>803</v>
      </c>
      <c r="C769" t="s">
        <v>804</v>
      </c>
      <c r="F769">
        <v>11.463177999999999</v>
      </c>
      <c r="G769" t="s">
        <v>805</v>
      </c>
      <c r="I769" t="b">
        <v>1</v>
      </c>
      <c r="J769">
        <v>32</v>
      </c>
      <c r="K769" s="3">
        <v>58.590782165527301</v>
      </c>
      <c r="L769">
        <v>1698.200040060889</v>
      </c>
      <c r="M769">
        <v>1</v>
      </c>
      <c r="N769">
        <v>7668.8660819999996</v>
      </c>
      <c r="O769">
        <v>7668.8660819999996</v>
      </c>
      <c r="P769">
        <v>7668.8660819999996</v>
      </c>
      <c r="R769">
        <f t="shared" si="24"/>
        <v>1</v>
      </c>
      <c r="S769" s="4">
        <f t="shared" si="23"/>
        <v>1</v>
      </c>
    </row>
    <row r="770" spans="1:19" x14ac:dyDescent="0.3">
      <c r="A770" t="s">
        <v>1627</v>
      </c>
      <c r="B770" t="s">
        <v>803</v>
      </c>
      <c r="C770" t="s">
        <v>804</v>
      </c>
      <c r="F770">
        <v>5.0564600000000004</v>
      </c>
      <c r="G770" t="s">
        <v>805</v>
      </c>
      <c r="I770" t="b">
        <v>1</v>
      </c>
      <c r="J770">
        <v>25</v>
      </c>
      <c r="K770" s="3">
        <v>28.099861145019499</v>
      </c>
      <c r="L770">
        <v>612.98190563129606</v>
      </c>
      <c r="M770">
        <v>1</v>
      </c>
      <c r="N770">
        <v>3215.9085600000003</v>
      </c>
      <c r="O770">
        <v>3215.9085600000003</v>
      </c>
      <c r="P770">
        <v>3215.9085600000003</v>
      </c>
      <c r="R770">
        <f t="shared" si="24"/>
        <v>1</v>
      </c>
      <c r="S770" s="4">
        <f t="shared" si="23"/>
        <v>1</v>
      </c>
    </row>
    <row r="771" spans="1:19" x14ac:dyDescent="0.3">
      <c r="A771" t="s">
        <v>1628</v>
      </c>
      <c r="B771" t="s">
        <v>803</v>
      </c>
      <c r="C771" t="s">
        <v>819</v>
      </c>
      <c r="E771" t="s">
        <v>820</v>
      </c>
      <c r="F771">
        <v>18.152719999999999</v>
      </c>
      <c r="G771" t="s">
        <v>805</v>
      </c>
      <c r="I771" t="b">
        <v>1</v>
      </c>
      <c r="J771">
        <v>80</v>
      </c>
      <c r="K771" s="3">
        <v>550.92281446454604</v>
      </c>
      <c r="L771">
        <v>4285.3747665605933</v>
      </c>
      <c r="M771">
        <v>0.65</v>
      </c>
      <c r="N771">
        <v>17099.862239999999</v>
      </c>
      <c r="O771">
        <v>17099.862239999999</v>
      </c>
      <c r="P771">
        <v>17099.862239999999</v>
      </c>
      <c r="R771">
        <f t="shared" si="24"/>
        <v>12.666666666666655</v>
      </c>
      <c r="S771" s="4">
        <f t="shared" si="23"/>
        <v>0.65</v>
      </c>
    </row>
    <row r="772" spans="1:19" x14ac:dyDescent="0.3">
      <c r="A772" t="s">
        <v>1629</v>
      </c>
      <c r="B772" t="s">
        <v>803</v>
      </c>
      <c r="C772" t="s">
        <v>819</v>
      </c>
      <c r="E772" t="s">
        <v>874</v>
      </c>
      <c r="F772">
        <v>1.9935617000000001</v>
      </c>
      <c r="G772" t="s">
        <v>805</v>
      </c>
      <c r="I772" t="b">
        <v>1</v>
      </c>
      <c r="J772">
        <v>40</v>
      </c>
      <c r="K772" s="3">
        <v>123.816268920898</v>
      </c>
      <c r="L772">
        <v>353.36738928525057</v>
      </c>
      <c r="M772">
        <v>1</v>
      </c>
      <c r="N772">
        <v>1413.4352453000001</v>
      </c>
      <c r="O772">
        <v>1413.4352453000001</v>
      </c>
      <c r="P772">
        <v>1413.4352453000001</v>
      </c>
      <c r="R772">
        <f t="shared" si="24"/>
        <v>1</v>
      </c>
      <c r="S772" s="4">
        <f t="shared" ref="S772:S835" si="25">0.62+(1-0.62)/R772</f>
        <v>1</v>
      </c>
    </row>
    <row r="773" spans="1:19" x14ac:dyDescent="0.3">
      <c r="A773" t="s">
        <v>1630</v>
      </c>
      <c r="B773" t="s">
        <v>803</v>
      </c>
      <c r="C773" t="s">
        <v>954</v>
      </c>
      <c r="F773">
        <v>8.8464240000000007</v>
      </c>
      <c r="G773" t="s">
        <v>805</v>
      </c>
      <c r="I773" t="b">
        <v>1</v>
      </c>
      <c r="J773">
        <v>25</v>
      </c>
      <c r="K773" s="3">
        <v>41.569187164306598</v>
      </c>
      <c r="L773">
        <v>1206.8757245301065</v>
      </c>
      <c r="M773">
        <v>1</v>
      </c>
      <c r="N773">
        <v>5626.3256640000009</v>
      </c>
      <c r="O773">
        <v>5626.3256640000009</v>
      </c>
      <c r="P773">
        <v>5626.3256640000009</v>
      </c>
      <c r="R773">
        <f t="shared" si="24"/>
        <v>1</v>
      </c>
      <c r="S773" s="4">
        <f t="shared" si="25"/>
        <v>1</v>
      </c>
    </row>
    <row r="774" spans="1:19" x14ac:dyDescent="0.3">
      <c r="A774" t="s">
        <v>1631</v>
      </c>
      <c r="B774" t="s">
        <v>803</v>
      </c>
      <c r="C774" t="s">
        <v>804</v>
      </c>
      <c r="F774">
        <v>14.696353999999999</v>
      </c>
      <c r="G774" t="s">
        <v>805</v>
      </c>
      <c r="I774" t="b">
        <v>1</v>
      </c>
      <c r="J774">
        <v>25</v>
      </c>
      <c r="K774" s="3">
        <v>30.8313312530518</v>
      </c>
      <c r="L774">
        <v>1826.8959412174806</v>
      </c>
      <c r="M774">
        <v>1</v>
      </c>
      <c r="N774">
        <v>9346.881143999999</v>
      </c>
      <c r="O774">
        <v>9346.881143999999</v>
      </c>
      <c r="P774">
        <v>9346.881143999999</v>
      </c>
      <c r="R774">
        <f t="shared" si="24"/>
        <v>1</v>
      </c>
      <c r="S774" s="4">
        <f t="shared" si="25"/>
        <v>1</v>
      </c>
    </row>
    <row r="775" spans="1:19" x14ac:dyDescent="0.3">
      <c r="A775" t="s">
        <v>1632</v>
      </c>
      <c r="B775" t="s">
        <v>803</v>
      </c>
      <c r="C775" t="s">
        <v>819</v>
      </c>
      <c r="E775" t="s">
        <v>1071</v>
      </c>
      <c r="F775">
        <v>11.413938999999999</v>
      </c>
      <c r="G775" t="s">
        <v>805</v>
      </c>
      <c r="I775" t="b">
        <v>1</v>
      </c>
      <c r="J775">
        <v>50</v>
      </c>
      <c r="K775" s="3">
        <v>175.32374050142201</v>
      </c>
      <c r="L775">
        <v>2178.0564563237795</v>
      </c>
      <c r="M775">
        <v>0.81</v>
      </c>
      <c r="N775">
        <v>8708.8354569999992</v>
      </c>
      <c r="O775">
        <v>8708.8354569999992</v>
      </c>
      <c r="P775">
        <v>8708.8354569999992</v>
      </c>
      <c r="R775">
        <f t="shared" si="24"/>
        <v>1.9999999999999993</v>
      </c>
      <c r="S775" s="4">
        <f t="shared" si="25"/>
        <v>0.81</v>
      </c>
    </row>
    <row r="776" spans="1:19" x14ac:dyDescent="0.3">
      <c r="A776" t="s">
        <v>1633</v>
      </c>
      <c r="B776" t="s">
        <v>803</v>
      </c>
      <c r="C776" t="s">
        <v>804</v>
      </c>
      <c r="F776">
        <v>5.7675858</v>
      </c>
      <c r="G776" t="s">
        <v>805</v>
      </c>
      <c r="I776" t="b">
        <v>1</v>
      </c>
      <c r="J776">
        <v>25</v>
      </c>
      <c r="K776" s="3">
        <v>31.6611423492432</v>
      </c>
      <c r="L776">
        <v>722.36569310081563</v>
      </c>
      <c r="M776">
        <v>1</v>
      </c>
      <c r="N776">
        <v>3668.1845687999999</v>
      </c>
      <c r="O776">
        <v>3668.1845687999999</v>
      </c>
      <c r="P776">
        <v>3668.1845687999999</v>
      </c>
      <c r="R776">
        <f t="shared" si="24"/>
        <v>1</v>
      </c>
      <c r="S776" s="4">
        <f t="shared" si="25"/>
        <v>1</v>
      </c>
    </row>
    <row r="777" spans="1:19" x14ac:dyDescent="0.3">
      <c r="A777" t="s">
        <v>1634</v>
      </c>
      <c r="B777" t="s">
        <v>803</v>
      </c>
      <c r="C777" t="s">
        <v>807</v>
      </c>
      <c r="E777" t="s">
        <v>1069</v>
      </c>
      <c r="F777">
        <v>6.8013934999999996</v>
      </c>
      <c r="G777" t="s">
        <v>805</v>
      </c>
      <c r="I777" t="b">
        <v>1</v>
      </c>
      <c r="J777">
        <v>65</v>
      </c>
      <c r="K777" s="3">
        <v>292.02609962463401</v>
      </c>
      <c r="L777">
        <v>1433.6856165665761</v>
      </c>
      <c r="M777">
        <v>0.62</v>
      </c>
      <c r="N777">
        <v>5774.3830815000001</v>
      </c>
      <c r="O777">
        <v>5774.3830815000001</v>
      </c>
      <c r="P777">
        <v>5774.3830815000001</v>
      </c>
      <c r="R777">
        <f t="shared" si="24"/>
        <v>77</v>
      </c>
      <c r="S777" s="4">
        <f t="shared" si="25"/>
        <v>0.6249350649350649</v>
      </c>
    </row>
    <row r="778" spans="1:19" x14ac:dyDescent="0.3">
      <c r="A778" t="s">
        <v>1635</v>
      </c>
      <c r="B778" t="s">
        <v>803</v>
      </c>
      <c r="C778" t="s">
        <v>807</v>
      </c>
      <c r="E778" t="s">
        <v>1013</v>
      </c>
      <c r="F778">
        <v>9.3589199999999995</v>
      </c>
      <c r="G778" t="s">
        <v>805</v>
      </c>
      <c r="I778" t="b">
        <v>1</v>
      </c>
      <c r="J778">
        <v>50</v>
      </c>
      <c r="K778" s="3">
        <v>177.993135681143</v>
      </c>
      <c r="L778">
        <v>1790.7728288598123</v>
      </c>
      <c r="M778">
        <v>0.66</v>
      </c>
      <c r="N778">
        <v>7140.8559599999999</v>
      </c>
      <c r="O778">
        <v>7140.8559599999999</v>
      </c>
      <c r="P778">
        <v>7140.8559599999999</v>
      </c>
      <c r="R778">
        <f t="shared" si="24"/>
        <v>9.4999999999999911</v>
      </c>
      <c r="S778" s="4">
        <f t="shared" si="25"/>
        <v>0.66</v>
      </c>
    </row>
    <row r="779" spans="1:19" x14ac:dyDescent="0.3">
      <c r="A779" t="s">
        <v>1636</v>
      </c>
      <c r="B779" t="s">
        <v>803</v>
      </c>
      <c r="C779" t="s">
        <v>807</v>
      </c>
      <c r="E779" t="s">
        <v>942</v>
      </c>
      <c r="F779">
        <v>2.3412115999999998</v>
      </c>
      <c r="G779" t="s">
        <v>805</v>
      </c>
      <c r="I779" t="b">
        <v>1</v>
      </c>
      <c r="J779">
        <v>65</v>
      </c>
      <c r="K779" s="3">
        <v>479.49974487302802</v>
      </c>
      <c r="L779">
        <v>539.87495734151241</v>
      </c>
      <c r="M779">
        <v>0.64</v>
      </c>
      <c r="N779">
        <v>1987.6886483999999</v>
      </c>
      <c r="O779">
        <v>1987.6886483999999</v>
      </c>
      <c r="P779">
        <v>1987.6886483999999</v>
      </c>
      <c r="R779">
        <f t="shared" si="24"/>
        <v>18.999999999999982</v>
      </c>
      <c r="S779" s="4">
        <f t="shared" si="25"/>
        <v>0.64</v>
      </c>
    </row>
    <row r="780" spans="1:19" x14ac:dyDescent="0.3">
      <c r="A780" t="s">
        <v>1637</v>
      </c>
      <c r="B780" t="s">
        <v>803</v>
      </c>
      <c r="C780" t="s">
        <v>824</v>
      </c>
      <c r="F780">
        <v>13.44261</v>
      </c>
      <c r="G780" t="s">
        <v>805</v>
      </c>
      <c r="I780" t="b">
        <v>1</v>
      </c>
      <c r="J780">
        <v>50</v>
      </c>
      <c r="K780" s="3">
        <v>187.42346191406199</v>
      </c>
      <c r="L780">
        <v>2596.8426398094052</v>
      </c>
      <c r="M780">
        <v>0.819214803963771</v>
      </c>
      <c r="N780">
        <v>10256.711429999999</v>
      </c>
      <c r="O780">
        <v>10256.711429999999</v>
      </c>
      <c r="P780">
        <v>10256.711429999999</v>
      </c>
      <c r="R780">
        <f t="shared" si="24"/>
        <v>1.9074887630796074</v>
      </c>
      <c r="S780" s="4">
        <f t="shared" si="25"/>
        <v>0.819214803963771</v>
      </c>
    </row>
    <row r="781" spans="1:19" x14ac:dyDescent="0.3">
      <c r="A781" t="s">
        <v>1638</v>
      </c>
      <c r="B781" t="s">
        <v>803</v>
      </c>
      <c r="C781" t="s">
        <v>804</v>
      </c>
      <c r="F781">
        <v>4.6803264999999996</v>
      </c>
      <c r="G781" t="s">
        <v>805</v>
      </c>
      <c r="I781" t="b">
        <v>1</v>
      </c>
      <c r="J781">
        <v>32</v>
      </c>
      <c r="K781" s="3">
        <v>51.493232727050803</v>
      </c>
      <c r="L781">
        <v>672.86373537551503</v>
      </c>
      <c r="M781">
        <v>1</v>
      </c>
      <c r="N781">
        <v>3131.1384284999999</v>
      </c>
      <c r="O781">
        <v>3131.1384284999999</v>
      </c>
      <c r="P781">
        <v>3131.1384284999999</v>
      </c>
      <c r="R781">
        <f t="shared" si="24"/>
        <v>1</v>
      </c>
      <c r="S781" s="4">
        <f t="shared" si="25"/>
        <v>1</v>
      </c>
    </row>
    <row r="782" spans="1:19" x14ac:dyDescent="0.3">
      <c r="A782" t="s">
        <v>1639</v>
      </c>
      <c r="B782" t="s">
        <v>803</v>
      </c>
      <c r="C782" t="s">
        <v>807</v>
      </c>
      <c r="E782" t="s">
        <v>838</v>
      </c>
      <c r="F782">
        <v>33.462890000000002</v>
      </c>
      <c r="G782" t="s">
        <v>805</v>
      </c>
      <c r="I782" t="b">
        <v>1</v>
      </c>
      <c r="J782">
        <v>250</v>
      </c>
      <c r="K782" s="3">
        <v>9672.2134750366204</v>
      </c>
      <c r="L782">
        <v>11702.170714617412</v>
      </c>
      <c r="M782">
        <v>0.62</v>
      </c>
      <c r="N782">
        <v>76128.07475</v>
      </c>
      <c r="O782">
        <v>76128.07475</v>
      </c>
      <c r="P782">
        <v>76128.07475</v>
      </c>
      <c r="R782">
        <f t="shared" si="24"/>
        <v>77</v>
      </c>
      <c r="S782" s="4">
        <f t="shared" si="25"/>
        <v>0.6249350649350649</v>
      </c>
    </row>
    <row r="783" spans="1:19" x14ac:dyDescent="0.3">
      <c r="A783" t="s">
        <v>1640</v>
      </c>
      <c r="B783" t="s">
        <v>803</v>
      </c>
      <c r="C783" t="s">
        <v>824</v>
      </c>
      <c r="F783">
        <v>33.727249999999998</v>
      </c>
      <c r="G783" t="s">
        <v>805</v>
      </c>
      <c r="R783">
        <f t="shared" si="24"/>
        <v>-0.61290322580645162</v>
      </c>
      <c r="S783" s="4">
        <f t="shared" si="25"/>
        <v>0</v>
      </c>
    </row>
    <row r="784" spans="1:19" x14ac:dyDescent="0.3">
      <c r="A784" t="s">
        <v>1641</v>
      </c>
      <c r="B784" t="s">
        <v>803</v>
      </c>
      <c r="C784" t="s">
        <v>804</v>
      </c>
      <c r="F784">
        <v>7.5184959999999998</v>
      </c>
      <c r="G784" t="s">
        <v>805</v>
      </c>
      <c r="I784" t="b">
        <v>1</v>
      </c>
      <c r="J784">
        <v>25</v>
      </c>
      <c r="K784" s="3">
        <v>29.429752349853501</v>
      </c>
      <c r="L784">
        <v>922.73020622234651</v>
      </c>
      <c r="M784">
        <v>1</v>
      </c>
      <c r="N784">
        <v>4781.7634559999997</v>
      </c>
      <c r="O784">
        <v>4781.7634559999997</v>
      </c>
      <c r="P784">
        <v>4781.7634559999997</v>
      </c>
      <c r="R784">
        <f t="shared" si="24"/>
        <v>1</v>
      </c>
      <c r="S784" s="4">
        <f t="shared" si="25"/>
        <v>1</v>
      </c>
    </row>
    <row r="785" spans="1:19" x14ac:dyDescent="0.3">
      <c r="A785" t="s">
        <v>1642</v>
      </c>
      <c r="B785" t="s">
        <v>803</v>
      </c>
      <c r="C785" t="s">
        <v>807</v>
      </c>
      <c r="E785" t="s">
        <v>822</v>
      </c>
      <c r="F785">
        <v>15.122294999999999</v>
      </c>
      <c r="G785" t="s">
        <v>805</v>
      </c>
      <c r="I785" t="b">
        <v>1</v>
      </c>
      <c r="J785">
        <v>65</v>
      </c>
      <c r="K785" s="3">
        <v>434.35102338790898</v>
      </c>
      <c r="L785">
        <v>3415.0253019022721</v>
      </c>
      <c r="M785">
        <v>0.65</v>
      </c>
      <c r="N785">
        <v>12838.828454999999</v>
      </c>
      <c r="O785">
        <v>12838.828454999999</v>
      </c>
      <c r="P785">
        <v>12838.828454999999</v>
      </c>
      <c r="R785">
        <f t="shared" si="24"/>
        <v>12.666666666666655</v>
      </c>
      <c r="S785" s="4">
        <f t="shared" si="25"/>
        <v>0.65</v>
      </c>
    </row>
    <row r="786" spans="1:19" x14ac:dyDescent="0.3">
      <c r="A786" t="s">
        <v>1643</v>
      </c>
      <c r="B786" t="s">
        <v>803</v>
      </c>
      <c r="C786" t="s">
        <v>804</v>
      </c>
      <c r="F786">
        <v>6.4177603999999997</v>
      </c>
      <c r="G786" t="s">
        <v>805</v>
      </c>
      <c r="I786" t="b">
        <v>1</v>
      </c>
      <c r="J786">
        <v>25</v>
      </c>
      <c r="K786" s="3">
        <v>28.695682525634801</v>
      </c>
      <c r="L786">
        <v>782.3234578229941</v>
      </c>
      <c r="M786">
        <v>1</v>
      </c>
      <c r="N786">
        <v>4081.6956143999996</v>
      </c>
      <c r="O786">
        <v>4081.6956143999996</v>
      </c>
      <c r="P786">
        <v>4081.6956143999996</v>
      </c>
      <c r="R786">
        <f t="shared" si="24"/>
        <v>1</v>
      </c>
      <c r="S786" s="4">
        <f t="shared" si="25"/>
        <v>1</v>
      </c>
    </row>
    <row r="787" spans="1:19" x14ac:dyDescent="0.3">
      <c r="A787" t="s">
        <v>1644</v>
      </c>
      <c r="B787" t="s">
        <v>803</v>
      </c>
      <c r="C787" t="s">
        <v>807</v>
      </c>
      <c r="E787" t="s">
        <v>897</v>
      </c>
      <c r="F787">
        <v>9.0466339999999992</v>
      </c>
      <c r="G787" t="s">
        <v>805</v>
      </c>
      <c r="I787" t="b">
        <v>1</v>
      </c>
      <c r="J787">
        <v>50</v>
      </c>
      <c r="K787" s="3">
        <v>220.78550996782701</v>
      </c>
      <c r="L787">
        <v>1806.388192268274</v>
      </c>
      <c r="M787">
        <v>0.65</v>
      </c>
      <c r="N787">
        <v>6902.5817419999994</v>
      </c>
      <c r="O787">
        <v>6902.5817419999994</v>
      </c>
      <c r="P787">
        <v>6902.5817419999994</v>
      </c>
      <c r="R787">
        <f t="shared" si="24"/>
        <v>12.666666666666655</v>
      </c>
      <c r="S787" s="4">
        <f t="shared" si="25"/>
        <v>0.65</v>
      </c>
    </row>
    <row r="788" spans="1:19" x14ac:dyDescent="0.3">
      <c r="A788" t="s">
        <v>1645</v>
      </c>
      <c r="B788" t="s">
        <v>803</v>
      </c>
      <c r="C788" t="s">
        <v>824</v>
      </c>
      <c r="F788">
        <v>18.459586999999999</v>
      </c>
      <c r="G788" t="s">
        <v>805</v>
      </c>
      <c r="I788" t="b">
        <v>1</v>
      </c>
      <c r="J788">
        <v>32</v>
      </c>
      <c r="K788" s="3">
        <v>55.599808502185603</v>
      </c>
      <c r="L788">
        <v>2700.6060388142587</v>
      </c>
      <c r="M788">
        <v>0.81</v>
      </c>
      <c r="N788">
        <v>12349.463702999999</v>
      </c>
      <c r="O788">
        <v>12349.463702999999</v>
      </c>
      <c r="P788">
        <v>12349.463702999999</v>
      </c>
      <c r="R788">
        <f t="shared" ref="R788:R851" si="26">IF(M788=0.62,77,(1-0.62)/(M788-0.62))</f>
        <v>1.9999999999999993</v>
      </c>
      <c r="S788" s="4">
        <f t="shared" si="25"/>
        <v>0.81</v>
      </c>
    </row>
    <row r="789" spans="1:19" x14ac:dyDescent="0.3">
      <c r="A789" t="s">
        <v>1646</v>
      </c>
      <c r="B789" t="s">
        <v>803</v>
      </c>
      <c r="C789" t="s">
        <v>804</v>
      </c>
      <c r="F789">
        <v>2.7402533999999998</v>
      </c>
      <c r="G789" t="s">
        <v>805</v>
      </c>
      <c r="I789" t="b">
        <v>1</v>
      </c>
      <c r="J789">
        <v>25</v>
      </c>
      <c r="K789" s="3">
        <v>34.607536315917997</v>
      </c>
      <c r="L789">
        <v>352.31508051094789</v>
      </c>
      <c r="M789">
        <v>1</v>
      </c>
      <c r="N789">
        <v>1742.8011623999998</v>
      </c>
      <c r="O789">
        <v>1742.8011623999998</v>
      </c>
      <c r="P789">
        <v>1742.8011623999998</v>
      </c>
      <c r="R789">
        <f t="shared" si="26"/>
        <v>1</v>
      </c>
      <c r="S789" s="4">
        <f t="shared" si="25"/>
        <v>1</v>
      </c>
    </row>
    <row r="790" spans="1:19" x14ac:dyDescent="0.3">
      <c r="A790" t="s">
        <v>1647</v>
      </c>
      <c r="B790" t="s">
        <v>803</v>
      </c>
      <c r="C790" t="s">
        <v>804</v>
      </c>
      <c r="F790">
        <v>4.5496689999999997</v>
      </c>
      <c r="G790" t="s">
        <v>805</v>
      </c>
      <c r="I790" t="b">
        <v>1</v>
      </c>
      <c r="J790">
        <v>25</v>
      </c>
      <c r="K790" s="3">
        <v>31.785753250122099</v>
      </c>
      <c r="L790">
        <v>570.46646329019723</v>
      </c>
      <c r="M790">
        <v>1</v>
      </c>
      <c r="N790">
        <v>2893.5894839999996</v>
      </c>
      <c r="O790">
        <v>2893.5894839999996</v>
      </c>
      <c r="P790">
        <v>2893.5894839999996</v>
      </c>
      <c r="R790">
        <f t="shared" si="26"/>
        <v>1</v>
      </c>
      <c r="S790" s="4">
        <f t="shared" si="25"/>
        <v>1</v>
      </c>
    </row>
    <row r="791" spans="1:19" x14ac:dyDescent="0.3">
      <c r="A791" t="s">
        <v>1648</v>
      </c>
      <c r="B791" t="s">
        <v>803</v>
      </c>
      <c r="C791" t="s">
        <v>807</v>
      </c>
      <c r="E791" t="s">
        <v>841</v>
      </c>
      <c r="F791">
        <v>14.838148</v>
      </c>
      <c r="G791" t="s">
        <v>805</v>
      </c>
      <c r="I791" t="b">
        <v>1</v>
      </c>
      <c r="J791">
        <v>65</v>
      </c>
      <c r="K791" s="3">
        <v>295.04609863279597</v>
      </c>
      <c r="L791">
        <v>3132.5101465940465</v>
      </c>
      <c r="M791">
        <v>0.64</v>
      </c>
      <c r="N791">
        <v>12597.587652</v>
      </c>
      <c r="O791">
        <v>12597.587652</v>
      </c>
      <c r="P791">
        <v>12597.587652</v>
      </c>
      <c r="R791">
        <f t="shared" si="26"/>
        <v>18.999999999999982</v>
      </c>
      <c r="S791" s="4">
        <f t="shared" si="25"/>
        <v>0.64</v>
      </c>
    </row>
    <row r="792" spans="1:19" x14ac:dyDescent="0.3">
      <c r="A792" t="s">
        <v>1649</v>
      </c>
      <c r="B792" t="s">
        <v>803</v>
      </c>
      <c r="C792" t="s">
        <v>859</v>
      </c>
      <c r="F792">
        <v>25.527735</v>
      </c>
      <c r="G792" t="s">
        <v>805</v>
      </c>
      <c r="I792" t="b">
        <v>1</v>
      </c>
      <c r="J792">
        <v>65</v>
      </c>
      <c r="K792" s="3">
        <v>473.45835973741498</v>
      </c>
      <c r="L792">
        <v>5870.3126077409106</v>
      </c>
      <c r="M792">
        <v>0.67</v>
      </c>
      <c r="N792">
        <v>21673.047015</v>
      </c>
      <c r="O792">
        <v>21673.047015</v>
      </c>
      <c r="P792">
        <v>21673.047015</v>
      </c>
      <c r="R792">
        <f t="shared" si="26"/>
        <v>7.5999999999999934</v>
      </c>
      <c r="S792" s="4">
        <f t="shared" si="25"/>
        <v>0.67</v>
      </c>
    </row>
    <row r="793" spans="1:19" x14ac:dyDescent="0.3">
      <c r="A793" t="s">
        <v>1650</v>
      </c>
      <c r="B793" t="s">
        <v>803</v>
      </c>
      <c r="C793" t="s">
        <v>804</v>
      </c>
      <c r="F793">
        <v>6.0483336000000003</v>
      </c>
      <c r="G793" t="s">
        <v>805</v>
      </c>
      <c r="I793" t="b">
        <v>1</v>
      </c>
      <c r="J793">
        <v>25</v>
      </c>
      <c r="K793" s="3">
        <v>27.8414630889893</v>
      </c>
      <c r="L793">
        <v>731.46080846963787</v>
      </c>
      <c r="M793">
        <v>1</v>
      </c>
      <c r="N793">
        <v>3846.7401696000002</v>
      </c>
      <c r="O793">
        <v>3846.7401696000002</v>
      </c>
      <c r="P793">
        <v>3846.7401696000002</v>
      </c>
      <c r="R793">
        <f t="shared" si="26"/>
        <v>1</v>
      </c>
      <c r="S793" s="4">
        <f t="shared" si="25"/>
        <v>1</v>
      </c>
    </row>
    <row r="794" spans="1:19" x14ac:dyDescent="0.3">
      <c r="A794" t="s">
        <v>1651</v>
      </c>
      <c r="B794" t="s">
        <v>803</v>
      </c>
      <c r="C794" t="s">
        <v>804</v>
      </c>
      <c r="F794">
        <v>8.6027190000000004</v>
      </c>
      <c r="G794" t="s">
        <v>805</v>
      </c>
      <c r="I794" t="b">
        <v>1</v>
      </c>
      <c r="J794">
        <v>25</v>
      </c>
      <c r="K794" s="3">
        <v>28.174867630004901</v>
      </c>
      <c r="L794">
        <v>1043.6140120491582</v>
      </c>
      <c r="M794">
        <v>1</v>
      </c>
      <c r="N794">
        <v>5471.3292840000004</v>
      </c>
      <c r="O794">
        <v>5471.3292840000004</v>
      </c>
      <c r="P794">
        <v>5471.3292840000004</v>
      </c>
      <c r="R794">
        <f t="shared" si="26"/>
        <v>1</v>
      </c>
      <c r="S794" s="4">
        <f t="shared" si="25"/>
        <v>1</v>
      </c>
    </row>
    <row r="795" spans="1:19" x14ac:dyDescent="0.3">
      <c r="A795" t="s">
        <v>1652</v>
      </c>
      <c r="B795" t="s">
        <v>803</v>
      </c>
      <c r="C795" t="s">
        <v>824</v>
      </c>
      <c r="F795">
        <v>14.077812</v>
      </c>
      <c r="G795" t="s">
        <v>805</v>
      </c>
      <c r="R795">
        <f t="shared" si="26"/>
        <v>-0.61290322580645162</v>
      </c>
      <c r="S795" s="4">
        <f t="shared" si="25"/>
        <v>0</v>
      </c>
    </row>
    <row r="796" spans="1:19" x14ac:dyDescent="0.3">
      <c r="A796" t="s">
        <v>1653</v>
      </c>
      <c r="B796" t="s">
        <v>803</v>
      </c>
      <c r="C796" t="s">
        <v>804</v>
      </c>
      <c r="F796">
        <v>7.0232609999999998</v>
      </c>
      <c r="G796" t="s">
        <v>805</v>
      </c>
      <c r="I796" t="b">
        <v>1</v>
      </c>
      <c r="J796">
        <v>25</v>
      </c>
      <c r="K796" s="3">
        <v>29.553146362304702</v>
      </c>
      <c r="L796">
        <v>862.92882885668382</v>
      </c>
      <c r="M796">
        <v>1</v>
      </c>
      <c r="N796">
        <v>4466.7939959999994</v>
      </c>
      <c r="O796">
        <v>4466.7939959999994</v>
      </c>
      <c r="P796">
        <v>4466.7939959999994</v>
      </c>
      <c r="R796">
        <f t="shared" si="26"/>
        <v>1</v>
      </c>
      <c r="S796" s="4">
        <f t="shared" si="25"/>
        <v>1</v>
      </c>
    </row>
    <row r="797" spans="1:19" x14ac:dyDescent="0.3">
      <c r="A797" t="s">
        <v>1654</v>
      </c>
      <c r="B797" t="s">
        <v>803</v>
      </c>
      <c r="C797" t="s">
        <v>819</v>
      </c>
      <c r="E797" t="s">
        <v>820</v>
      </c>
      <c r="F797">
        <v>14.259188</v>
      </c>
      <c r="G797" t="s">
        <v>805</v>
      </c>
      <c r="I797" t="b">
        <v>1</v>
      </c>
      <c r="J797">
        <v>65</v>
      </c>
      <c r="K797" s="3">
        <v>327.25657035829499</v>
      </c>
      <c r="L797">
        <v>3058.8016773227132</v>
      </c>
      <c r="M797">
        <v>0.66</v>
      </c>
      <c r="N797">
        <v>12106.050611999999</v>
      </c>
      <c r="O797">
        <v>12106.050611999999</v>
      </c>
      <c r="P797">
        <v>12106.050611999999</v>
      </c>
      <c r="R797">
        <f t="shared" si="26"/>
        <v>9.4999999999999911</v>
      </c>
      <c r="S797" s="4">
        <f t="shared" si="25"/>
        <v>0.66</v>
      </c>
    </row>
    <row r="798" spans="1:19" x14ac:dyDescent="0.3">
      <c r="A798" t="s">
        <v>1655</v>
      </c>
      <c r="B798" t="s">
        <v>803</v>
      </c>
      <c r="C798" t="s">
        <v>804</v>
      </c>
      <c r="F798">
        <v>6.4385557000000002</v>
      </c>
      <c r="G798" t="s">
        <v>805</v>
      </c>
      <c r="I798" t="b">
        <v>1</v>
      </c>
      <c r="J798">
        <v>25</v>
      </c>
      <c r="K798" s="3">
        <v>28.5210266113281</v>
      </c>
      <c r="L798">
        <v>783.58956206160167</v>
      </c>
      <c r="M798">
        <v>1</v>
      </c>
      <c r="N798">
        <v>4094.9214252000002</v>
      </c>
      <c r="O798">
        <v>4094.9214252000002</v>
      </c>
      <c r="P798">
        <v>4094.9214252000002</v>
      </c>
      <c r="R798">
        <f t="shared" si="26"/>
        <v>1</v>
      </c>
      <c r="S798" s="4">
        <f t="shared" si="25"/>
        <v>1</v>
      </c>
    </row>
    <row r="799" spans="1:19" x14ac:dyDescent="0.3">
      <c r="A799" t="s">
        <v>1656</v>
      </c>
      <c r="B799" t="s">
        <v>803</v>
      </c>
      <c r="C799" t="s">
        <v>804</v>
      </c>
      <c r="F799">
        <v>9.9159419999999994</v>
      </c>
      <c r="G799" t="s">
        <v>805</v>
      </c>
      <c r="I799" t="b">
        <v>1</v>
      </c>
      <c r="J799">
        <v>25</v>
      </c>
      <c r="K799" s="3">
        <v>28.6413688659668</v>
      </c>
      <c r="L799">
        <v>1208.1432747380411</v>
      </c>
      <c r="M799">
        <v>1</v>
      </c>
      <c r="N799">
        <v>6306.5391119999995</v>
      </c>
      <c r="O799">
        <v>6306.5391119999995</v>
      </c>
      <c r="P799">
        <v>6306.5391119999995</v>
      </c>
      <c r="R799">
        <f t="shared" si="26"/>
        <v>1</v>
      </c>
      <c r="S799" s="4">
        <f t="shared" si="25"/>
        <v>1</v>
      </c>
    </row>
    <row r="800" spans="1:19" x14ac:dyDescent="0.3">
      <c r="A800" t="s">
        <v>1657</v>
      </c>
      <c r="B800" t="s">
        <v>803</v>
      </c>
      <c r="C800" t="s">
        <v>807</v>
      </c>
      <c r="E800" t="s">
        <v>950</v>
      </c>
      <c r="F800">
        <v>32.150289999999998</v>
      </c>
      <c r="G800" t="s">
        <v>805</v>
      </c>
      <c r="I800" t="b">
        <v>1</v>
      </c>
      <c r="J800">
        <v>125</v>
      </c>
      <c r="K800" s="3">
        <v>1646.5125169754101</v>
      </c>
      <c r="L800">
        <v>8975.6054878506566</v>
      </c>
      <c r="M800">
        <v>0.62</v>
      </c>
      <c r="N800">
        <v>40220.012790000001</v>
      </c>
      <c r="O800">
        <v>40220.012790000001</v>
      </c>
      <c r="P800">
        <v>40220.012790000001</v>
      </c>
      <c r="R800">
        <f t="shared" si="26"/>
        <v>77</v>
      </c>
      <c r="S800" s="4">
        <f t="shared" si="25"/>
        <v>0.6249350649350649</v>
      </c>
    </row>
    <row r="801" spans="1:19" x14ac:dyDescent="0.3">
      <c r="A801" t="s">
        <v>1658</v>
      </c>
      <c r="B801" t="s">
        <v>803</v>
      </c>
      <c r="C801" t="s">
        <v>919</v>
      </c>
      <c r="F801">
        <v>15.255777</v>
      </c>
      <c r="G801" t="s">
        <v>805</v>
      </c>
      <c r="R801">
        <f t="shared" si="26"/>
        <v>-0.61290322580645162</v>
      </c>
      <c r="S801" s="4">
        <f t="shared" si="25"/>
        <v>0</v>
      </c>
    </row>
    <row r="802" spans="1:19" x14ac:dyDescent="0.3">
      <c r="A802" t="s">
        <v>1659</v>
      </c>
      <c r="B802" t="s">
        <v>803</v>
      </c>
      <c r="C802" t="s">
        <v>804</v>
      </c>
      <c r="F802">
        <v>6.8557385999999996</v>
      </c>
      <c r="G802" t="s">
        <v>805</v>
      </c>
      <c r="I802" t="b">
        <v>1</v>
      </c>
      <c r="J802">
        <v>25</v>
      </c>
      <c r="K802" s="3">
        <v>32.805255889892599</v>
      </c>
      <c r="L802">
        <v>867.50251754173075</v>
      </c>
      <c r="M802">
        <v>1</v>
      </c>
      <c r="N802">
        <v>4360.2497495999996</v>
      </c>
      <c r="O802">
        <v>4360.2497495999996</v>
      </c>
      <c r="P802">
        <v>4360.2497495999996</v>
      </c>
      <c r="R802">
        <f t="shared" si="26"/>
        <v>1</v>
      </c>
      <c r="S802" s="4">
        <f t="shared" si="25"/>
        <v>1</v>
      </c>
    </row>
    <row r="803" spans="1:19" x14ac:dyDescent="0.3">
      <c r="A803" t="s">
        <v>1660</v>
      </c>
      <c r="B803" t="s">
        <v>803</v>
      </c>
      <c r="C803" t="s">
        <v>807</v>
      </c>
      <c r="E803" t="s">
        <v>1310</v>
      </c>
      <c r="F803">
        <v>2.8968422</v>
      </c>
      <c r="G803" t="s">
        <v>805</v>
      </c>
      <c r="I803" t="b">
        <v>1</v>
      </c>
      <c r="J803">
        <v>40</v>
      </c>
      <c r="K803" s="3">
        <v>118.64159059524501</v>
      </c>
      <c r="L803">
        <v>508.36251661730591</v>
      </c>
      <c r="M803">
        <v>0.75</v>
      </c>
      <c r="N803">
        <v>2053.8611197999999</v>
      </c>
      <c r="O803">
        <v>2053.8611197999999</v>
      </c>
      <c r="P803">
        <v>2053.8611197999999</v>
      </c>
      <c r="R803">
        <f t="shared" si="26"/>
        <v>2.9230769230769229</v>
      </c>
      <c r="S803" s="4">
        <f t="shared" si="25"/>
        <v>0.75</v>
      </c>
    </row>
    <row r="804" spans="1:19" x14ac:dyDescent="0.3">
      <c r="A804" t="s">
        <v>1661</v>
      </c>
      <c r="B804" t="s">
        <v>803</v>
      </c>
      <c r="C804" t="s">
        <v>807</v>
      </c>
      <c r="E804" t="s">
        <v>897</v>
      </c>
      <c r="F804">
        <v>8.3891559999999998</v>
      </c>
      <c r="G804" t="s">
        <v>805</v>
      </c>
      <c r="I804" t="b">
        <v>1</v>
      </c>
      <c r="J804">
        <v>50</v>
      </c>
      <c r="K804" s="3">
        <v>191.292301597598</v>
      </c>
      <c r="L804">
        <v>1626.935570117372</v>
      </c>
      <c r="M804">
        <v>0.66</v>
      </c>
      <c r="N804">
        <v>6400.9260279999999</v>
      </c>
      <c r="O804">
        <v>6400.9260279999999</v>
      </c>
      <c r="P804">
        <v>6400.9260279999999</v>
      </c>
      <c r="R804">
        <f t="shared" si="26"/>
        <v>9.4999999999999911</v>
      </c>
      <c r="S804" s="4">
        <f t="shared" si="25"/>
        <v>0.66</v>
      </c>
    </row>
    <row r="805" spans="1:19" x14ac:dyDescent="0.3">
      <c r="A805" t="s">
        <v>1662</v>
      </c>
      <c r="B805" t="s">
        <v>803</v>
      </c>
      <c r="C805" t="s">
        <v>824</v>
      </c>
      <c r="F805">
        <v>26.696959</v>
      </c>
      <c r="G805" t="s">
        <v>805</v>
      </c>
      <c r="I805" t="b">
        <v>1</v>
      </c>
      <c r="J805">
        <v>50</v>
      </c>
      <c r="K805" s="3">
        <v>152.849563903816</v>
      </c>
      <c r="L805">
        <v>4977.6154828160015</v>
      </c>
      <c r="M805">
        <v>0.68</v>
      </c>
      <c r="N805">
        <v>20369.779717000001</v>
      </c>
      <c r="O805">
        <v>20369.779717000001</v>
      </c>
      <c r="P805">
        <v>20369.779717000001</v>
      </c>
      <c r="R805">
        <f t="shared" si="26"/>
        <v>6.3333333333333277</v>
      </c>
      <c r="S805" s="4">
        <f t="shared" si="25"/>
        <v>0.68</v>
      </c>
    </row>
    <row r="806" spans="1:19" x14ac:dyDescent="0.3">
      <c r="A806" t="s">
        <v>1663</v>
      </c>
      <c r="B806" t="s">
        <v>803</v>
      </c>
      <c r="C806" t="s">
        <v>893</v>
      </c>
      <c r="E806" t="s">
        <v>924</v>
      </c>
      <c r="F806">
        <v>8.6114739999999994</v>
      </c>
      <c r="G806" t="s">
        <v>805</v>
      </c>
      <c r="I806" t="b">
        <v>1</v>
      </c>
      <c r="J806">
        <v>40</v>
      </c>
      <c r="K806" s="3">
        <v>88.366591930389404</v>
      </c>
      <c r="L806">
        <v>1422.2498825862172</v>
      </c>
      <c r="M806">
        <v>0.75</v>
      </c>
      <c r="N806">
        <v>6105.5350659999995</v>
      </c>
      <c r="O806">
        <v>6105.5350659999995</v>
      </c>
      <c r="P806">
        <v>6105.5350659999995</v>
      </c>
      <c r="R806">
        <f t="shared" si="26"/>
        <v>2.9230769230769229</v>
      </c>
      <c r="S806" s="4">
        <f t="shared" si="25"/>
        <v>0.75</v>
      </c>
    </row>
    <row r="807" spans="1:19" x14ac:dyDescent="0.3">
      <c r="A807" t="s">
        <v>1664</v>
      </c>
      <c r="B807" t="s">
        <v>803</v>
      </c>
      <c r="C807" t="s">
        <v>837</v>
      </c>
      <c r="E807" t="s">
        <v>815</v>
      </c>
      <c r="F807">
        <v>4.1252522000000003</v>
      </c>
      <c r="G807" t="s">
        <v>805</v>
      </c>
      <c r="I807" t="b">
        <v>1</v>
      </c>
      <c r="J807">
        <v>40</v>
      </c>
      <c r="K807" s="3">
        <v>99.197738800023203</v>
      </c>
      <c r="L807">
        <v>696.56342208059959</v>
      </c>
      <c r="M807">
        <v>0.72</v>
      </c>
      <c r="N807">
        <v>2924.8038098000002</v>
      </c>
      <c r="O807">
        <v>2924.8038098000002</v>
      </c>
      <c r="P807">
        <v>2924.8038098000002</v>
      </c>
      <c r="R807">
        <f t="shared" si="26"/>
        <v>3.8000000000000007</v>
      </c>
      <c r="S807" s="4">
        <f t="shared" si="25"/>
        <v>0.72</v>
      </c>
    </row>
    <row r="808" spans="1:19" x14ac:dyDescent="0.3">
      <c r="A808" t="s">
        <v>1665</v>
      </c>
      <c r="B808" t="s">
        <v>803</v>
      </c>
      <c r="C808" t="s">
        <v>804</v>
      </c>
      <c r="F808">
        <v>6.1960563999999998</v>
      </c>
      <c r="G808" t="s">
        <v>805</v>
      </c>
      <c r="I808" t="b">
        <v>1</v>
      </c>
      <c r="J808">
        <v>25</v>
      </c>
      <c r="K808" s="3">
        <v>29.325017929077099</v>
      </c>
      <c r="L808">
        <v>759.6975827628786</v>
      </c>
      <c r="M808">
        <v>1</v>
      </c>
      <c r="N808">
        <v>3940.6918704</v>
      </c>
      <c r="O808">
        <v>3940.6918704</v>
      </c>
      <c r="P808">
        <v>3940.6918704</v>
      </c>
      <c r="R808">
        <f t="shared" si="26"/>
        <v>1</v>
      </c>
      <c r="S808" s="4">
        <f t="shared" si="25"/>
        <v>1</v>
      </c>
    </row>
    <row r="809" spans="1:19" x14ac:dyDescent="0.3">
      <c r="A809" t="s">
        <v>1666</v>
      </c>
      <c r="B809" t="s">
        <v>803</v>
      </c>
      <c r="C809" t="s">
        <v>807</v>
      </c>
      <c r="E809" t="s">
        <v>885</v>
      </c>
      <c r="F809">
        <v>15.168913</v>
      </c>
      <c r="G809" t="s">
        <v>805</v>
      </c>
      <c r="I809" t="b">
        <v>1</v>
      </c>
      <c r="J809">
        <v>125</v>
      </c>
      <c r="K809" s="3">
        <v>2223.0464333724799</v>
      </c>
      <c r="L809">
        <v>4410.2468926367183</v>
      </c>
      <c r="M809">
        <v>0.62</v>
      </c>
      <c r="N809">
        <v>18976.310162999998</v>
      </c>
      <c r="O809">
        <v>18976.310162999998</v>
      </c>
      <c r="P809">
        <v>18976.310162999998</v>
      </c>
      <c r="R809">
        <f t="shared" si="26"/>
        <v>77</v>
      </c>
      <c r="S809" s="4">
        <f t="shared" si="25"/>
        <v>0.6249350649350649</v>
      </c>
    </row>
    <row r="810" spans="1:19" x14ac:dyDescent="0.3">
      <c r="A810" t="s">
        <v>1667</v>
      </c>
      <c r="B810" t="s">
        <v>803</v>
      </c>
      <c r="C810" t="s">
        <v>807</v>
      </c>
      <c r="E810" t="s">
        <v>813</v>
      </c>
      <c r="F810">
        <v>8.4209490000000002</v>
      </c>
      <c r="G810" t="s">
        <v>805</v>
      </c>
      <c r="I810" t="b">
        <v>1</v>
      </c>
      <c r="J810">
        <v>100</v>
      </c>
      <c r="K810" s="3">
        <v>1325.1518867683501</v>
      </c>
      <c r="L810">
        <v>2276.7782149778104</v>
      </c>
      <c r="M810">
        <v>0.63</v>
      </c>
      <c r="N810">
        <v>9044.0992260000003</v>
      </c>
      <c r="O810">
        <v>9044.0992260000003</v>
      </c>
      <c r="P810">
        <v>9044.0992260000003</v>
      </c>
      <c r="R810">
        <f t="shared" si="26"/>
        <v>37.999999999999964</v>
      </c>
      <c r="S810" s="4">
        <f t="shared" si="25"/>
        <v>0.63</v>
      </c>
    </row>
    <row r="811" spans="1:19" x14ac:dyDescent="0.3">
      <c r="A811" t="s">
        <v>1668</v>
      </c>
      <c r="B811" t="s">
        <v>803</v>
      </c>
      <c r="C811" t="s">
        <v>807</v>
      </c>
      <c r="E811" t="s">
        <v>1083</v>
      </c>
      <c r="F811">
        <v>19.997038</v>
      </c>
      <c r="G811" t="s">
        <v>805</v>
      </c>
      <c r="R811">
        <f t="shared" si="26"/>
        <v>-0.61290322580645162</v>
      </c>
      <c r="S811" s="4">
        <f t="shared" si="25"/>
        <v>0</v>
      </c>
    </row>
    <row r="812" spans="1:19" x14ac:dyDescent="0.3">
      <c r="A812" t="s">
        <v>1669</v>
      </c>
      <c r="B812" t="s">
        <v>803</v>
      </c>
      <c r="C812" t="s">
        <v>807</v>
      </c>
      <c r="E812" t="s">
        <v>841</v>
      </c>
      <c r="F812">
        <v>11.85553</v>
      </c>
      <c r="G812" t="s">
        <v>805</v>
      </c>
      <c r="I812" t="b">
        <v>1</v>
      </c>
      <c r="J812">
        <v>65</v>
      </c>
      <c r="K812" s="3">
        <v>331.02800659177598</v>
      </c>
      <c r="L812">
        <v>2547.9054550715737</v>
      </c>
      <c r="M812">
        <v>0.64</v>
      </c>
      <c r="N812">
        <v>10065.34497</v>
      </c>
      <c r="O812">
        <v>10065.34497</v>
      </c>
      <c r="P812">
        <v>10065.34497</v>
      </c>
      <c r="R812">
        <f t="shared" si="26"/>
        <v>18.999999999999982</v>
      </c>
      <c r="S812" s="4">
        <f t="shared" si="25"/>
        <v>0.64</v>
      </c>
    </row>
    <row r="813" spans="1:19" x14ac:dyDescent="0.3">
      <c r="A813" t="s">
        <v>1670</v>
      </c>
      <c r="B813" t="s">
        <v>803</v>
      </c>
      <c r="C813" t="s">
        <v>824</v>
      </c>
      <c r="F813">
        <v>11.247863000000001</v>
      </c>
      <c r="G813" t="s">
        <v>805</v>
      </c>
      <c r="I813" t="b">
        <v>1</v>
      </c>
      <c r="J813">
        <v>25</v>
      </c>
      <c r="K813" s="3">
        <v>36.235313415527301</v>
      </c>
      <c r="L813">
        <v>1466.7991485559523</v>
      </c>
      <c r="M813">
        <v>1</v>
      </c>
      <c r="N813">
        <v>7153.6408680000004</v>
      </c>
      <c r="O813">
        <v>7153.6408680000004</v>
      </c>
      <c r="P813">
        <v>7153.6408680000004</v>
      </c>
      <c r="R813">
        <f t="shared" si="26"/>
        <v>1</v>
      </c>
      <c r="S813" s="4">
        <f t="shared" si="25"/>
        <v>1</v>
      </c>
    </row>
    <row r="814" spans="1:19" x14ac:dyDescent="0.3">
      <c r="A814" t="s">
        <v>1671</v>
      </c>
      <c r="B814" t="s">
        <v>803</v>
      </c>
      <c r="C814" t="s">
        <v>804</v>
      </c>
      <c r="F814">
        <v>8.4243830000000006</v>
      </c>
      <c r="G814" t="s">
        <v>805</v>
      </c>
      <c r="I814" t="b">
        <v>1</v>
      </c>
      <c r="J814">
        <v>25</v>
      </c>
      <c r="K814" s="3">
        <v>29.356565475463899</v>
      </c>
      <c r="L814">
        <v>1033.2122597183932</v>
      </c>
      <c r="M814">
        <v>1</v>
      </c>
      <c r="N814">
        <v>5357.907588</v>
      </c>
      <c r="O814">
        <v>5357.907588</v>
      </c>
      <c r="P814">
        <v>5357.907588</v>
      </c>
      <c r="R814">
        <f t="shared" si="26"/>
        <v>1</v>
      </c>
      <c r="S814" s="4">
        <f t="shared" si="25"/>
        <v>1</v>
      </c>
    </row>
    <row r="815" spans="1:19" x14ac:dyDescent="0.3">
      <c r="A815" t="s">
        <v>1672</v>
      </c>
      <c r="B815" t="s">
        <v>803</v>
      </c>
      <c r="C815" t="s">
        <v>807</v>
      </c>
      <c r="E815" t="s">
        <v>897</v>
      </c>
      <c r="F815">
        <v>0.26896829999999999</v>
      </c>
      <c r="G815" t="s">
        <v>805</v>
      </c>
      <c r="I815" t="b">
        <v>1</v>
      </c>
      <c r="J815">
        <v>40</v>
      </c>
      <c r="K815" s="3">
        <v>100.544267845165</v>
      </c>
      <c r="L815">
        <v>45.539835842527502</v>
      </c>
      <c r="M815">
        <v>0.7</v>
      </c>
      <c r="N815">
        <v>190.69852470000001</v>
      </c>
      <c r="O815">
        <v>190.69852470000001</v>
      </c>
      <c r="P815">
        <v>190.69852470000001</v>
      </c>
      <c r="R815">
        <f t="shared" si="26"/>
        <v>4.7500000000000027</v>
      </c>
      <c r="S815" s="4">
        <f t="shared" si="25"/>
        <v>0.7</v>
      </c>
    </row>
    <row r="816" spans="1:19" x14ac:dyDescent="0.3">
      <c r="A816" t="s">
        <v>1673</v>
      </c>
      <c r="B816" t="s">
        <v>803</v>
      </c>
      <c r="C816" t="s">
        <v>807</v>
      </c>
      <c r="E816" t="s">
        <v>952</v>
      </c>
      <c r="F816">
        <v>2.0699651000000001</v>
      </c>
      <c r="G816" t="s">
        <v>805</v>
      </c>
      <c r="I816" t="b">
        <v>1</v>
      </c>
      <c r="J816">
        <v>125</v>
      </c>
      <c r="K816" s="3">
        <v>1912.5619377517601</v>
      </c>
      <c r="L816">
        <v>588.9335635100806</v>
      </c>
      <c r="M816">
        <v>0.62</v>
      </c>
      <c r="N816">
        <v>2589.5263401000002</v>
      </c>
      <c r="O816">
        <v>2589.5263401000002</v>
      </c>
      <c r="P816">
        <v>2589.5263401000002</v>
      </c>
      <c r="R816">
        <f t="shared" si="26"/>
        <v>77</v>
      </c>
      <c r="S816" s="4">
        <f t="shared" si="25"/>
        <v>0.6249350649350649</v>
      </c>
    </row>
    <row r="817" spans="1:19" x14ac:dyDescent="0.3">
      <c r="A817" t="s">
        <v>1674</v>
      </c>
      <c r="B817" t="s">
        <v>803</v>
      </c>
      <c r="C817" t="s">
        <v>807</v>
      </c>
      <c r="E817" t="s">
        <v>841</v>
      </c>
      <c r="F817">
        <v>4.5228476999999998</v>
      </c>
      <c r="G817" t="s">
        <v>805</v>
      </c>
      <c r="I817" t="b">
        <v>1</v>
      </c>
      <c r="J817">
        <v>32</v>
      </c>
      <c r="K817" s="3">
        <v>47.9653969001956</v>
      </c>
      <c r="L817">
        <v>640.37812612989057</v>
      </c>
      <c r="M817">
        <v>0.81</v>
      </c>
      <c r="N817">
        <v>3025.7851112999997</v>
      </c>
      <c r="O817">
        <v>3025.7851112999997</v>
      </c>
      <c r="P817">
        <v>3025.7851112999997</v>
      </c>
      <c r="R817">
        <f t="shared" si="26"/>
        <v>1.9999999999999993</v>
      </c>
      <c r="S817" s="4">
        <f t="shared" si="25"/>
        <v>0.81</v>
      </c>
    </row>
    <row r="818" spans="1:19" x14ac:dyDescent="0.3">
      <c r="A818" t="s">
        <v>1675</v>
      </c>
      <c r="B818" t="s">
        <v>803</v>
      </c>
      <c r="C818" t="s">
        <v>807</v>
      </c>
      <c r="E818" t="s">
        <v>822</v>
      </c>
      <c r="F818">
        <v>7.7254170000000002</v>
      </c>
      <c r="G818" t="s">
        <v>805</v>
      </c>
      <c r="I818" t="b">
        <v>1</v>
      </c>
      <c r="J818">
        <v>80</v>
      </c>
      <c r="K818" s="3">
        <v>526.23871707916305</v>
      </c>
      <c r="L818">
        <v>1812.4569902353458</v>
      </c>
      <c r="M818">
        <v>0.65</v>
      </c>
      <c r="N818">
        <v>7277.3428140000005</v>
      </c>
      <c r="O818">
        <v>7277.3428140000005</v>
      </c>
      <c r="P818">
        <v>7277.3428140000005</v>
      </c>
      <c r="R818">
        <f t="shared" si="26"/>
        <v>12.666666666666655</v>
      </c>
      <c r="S818" s="4">
        <f t="shared" si="25"/>
        <v>0.65</v>
      </c>
    </row>
    <row r="819" spans="1:19" x14ac:dyDescent="0.3">
      <c r="A819" t="s">
        <v>1676</v>
      </c>
      <c r="B819" t="s">
        <v>803</v>
      </c>
      <c r="C819" t="s">
        <v>804</v>
      </c>
      <c r="F819">
        <v>6.7611765999999998</v>
      </c>
      <c r="G819" t="s">
        <v>805</v>
      </c>
      <c r="I819" t="b">
        <v>1</v>
      </c>
      <c r="J819">
        <v>25</v>
      </c>
      <c r="K819" s="3">
        <v>29.5649719238281</v>
      </c>
      <c r="L819">
        <v>830.81745191364837</v>
      </c>
      <c r="M819">
        <v>1</v>
      </c>
      <c r="N819">
        <v>4300.1083176000002</v>
      </c>
      <c r="O819">
        <v>4300.1083176000002</v>
      </c>
      <c r="P819">
        <v>4300.1083176000002</v>
      </c>
      <c r="R819">
        <f t="shared" si="26"/>
        <v>1</v>
      </c>
      <c r="S819" s="4">
        <f t="shared" si="25"/>
        <v>1</v>
      </c>
    </row>
    <row r="820" spans="1:19" x14ac:dyDescent="0.3">
      <c r="A820" t="s">
        <v>1677</v>
      </c>
      <c r="B820" t="s">
        <v>803</v>
      </c>
      <c r="C820" t="s">
        <v>804</v>
      </c>
      <c r="F820">
        <v>11.849164098362294</v>
      </c>
      <c r="G820" t="s">
        <v>805</v>
      </c>
      <c r="I820" t="b">
        <v>1</v>
      </c>
      <c r="J820">
        <v>25</v>
      </c>
      <c r="K820" s="3">
        <v>41.716438293457003</v>
      </c>
      <c r="L820">
        <v>1618.4940387853733</v>
      </c>
      <c r="M820">
        <v>1</v>
      </c>
      <c r="N820">
        <v>7536.0683665584193</v>
      </c>
      <c r="O820">
        <v>7536.0683665584193</v>
      </c>
      <c r="P820">
        <v>7536.0683665584193</v>
      </c>
      <c r="R820">
        <f t="shared" si="26"/>
        <v>1</v>
      </c>
      <c r="S820" s="4">
        <f t="shared" si="25"/>
        <v>1</v>
      </c>
    </row>
    <row r="821" spans="1:19" x14ac:dyDescent="0.3">
      <c r="A821" t="s">
        <v>1678</v>
      </c>
      <c r="B821" t="s">
        <v>803</v>
      </c>
      <c r="C821" t="s">
        <v>824</v>
      </c>
      <c r="F821">
        <v>14.288726</v>
      </c>
      <c r="G821" t="s">
        <v>805</v>
      </c>
      <c r="I821" t="b">
        <v>1</v>
      </c>
      <c r="J821">
        <v>100</v>
      </c>
      <c r="K821" s="3">
        <v>1443.93188476562</v>
      </c>
      <c r="L821">
        <v>3922.2412346275314</v>
      </c>
      <c r="M821">
        <v>1</v>
      </c>
      <c r="N821">
        <v>15346.091724</v>
      </c>
      <c r="O821">
        <v>15346.091724</v>
      </c>
      <c r="P821">
        <v>15346.091724</v>
      </c>
      <c r="R821">
        <f t="shared" si="26"/>
        <v>1</v>
      </c>
      <c r="S821" s="4">
        <f t="shared" si="25"/>
        <v>1</v>
      </c>
    </row>
    <row r="822" spans="1:19" x14ac:dyDescent="0.3">
      <c r="A822" t="s">
        <v>1679</v>
      </c>
      <c r="B822" t="s">
        <v>803</v>
      </c>
      <c r="C822" t="s">
        <v>807</v>
      </c>
      <c r="E822" t="s">
        <v>822</v>
      </c>
      <c r="F822">
        <v>38.537820000000004</v>
      </c>
      <c r="G822" t="s">
        <v>805</v>
      </c>
      <c r="I822" t="b">
        <v>1</v>
      </c>
      <c r="J822">
        <v>65</v>
      </c>
      <c r="K822" s="3">
        <v>426.246358642578</v>
      </c>
      <c r="L822">
        <v>8669.8942683766854</v>
      </c>
      <c r="M822">
        <v>0.64</v>
      </c>
      <c r="N822">
        <v>32718.609180000003</v>
      </c>
      <c r="O822">
        <v>32718.609180000003</v>
      </c>
      <c r="P822">
        <v>32718.609180000003</v>
      </c>
      <c r="R822">
        <f t="shared" si="26"/>
        <v>18.999999999999982</v>
      </c>
      <c r="S822" s="4">
        <f t="shared" si="25"/>
        <v>0.64</v>
      </c>
    </row>
    <row r="823" spans="1:19" x14ac:dyDescent="0.3">
      <c r="A823" t="s">
        <v>1680</v>
      </c>
      <c r="B823" t="s">
        <v>803</v>
      </c>
      <c r="C823" t="s">
        <v>807</v>
      </c>
      <c r="E823" t="s">
        <v>838</v>
      </c>
      <c r="F823">
        <v>5.6867885999999999</v>
      </c>
      <c r="G823" t="s">
        <v>805</v>
      </c>
      <c r="I823" t="b">
        <v>1</v>
      </c>
      <c r="J823">
        <v>250</v>
      </c>
      <c r="K823" s="3">
        <v>9713.4804677581797</v>
      </c>
      <c r="L823">
        <v>1989.5678014333764</v>
      </c>
      <c r="M823">
        <v>0.62</v>
      </c>
      <c r="N823">
        <v>12937.444065</v>
      </c>
      <c r="O823">
        <v>12937.444065</v>
      </c>
      <c r="P823">
        <v>12937.444065</v>
      </c>
      <c r="R823">
        <f t="shared" si="26"/>
        <v>77</v>
      </c>
      <c r="S823" s="4">
        <f t="shared" si="25"/>
        <v>0.6249350649350649</v>
      </c>
    </row>
    <row r="824" spans="1:19" x14ac:dyDescent="0.3">
      <c r="A824" t="s">
        <v>1681</v>
      </c>
      <c r="B824" t="s">
        <v>803</v>
      </c>
      <c r="C824" t="s">
        <v>804</v>
      </c>
      <c r="F824">
        <v>5.0172834000000002</v>
      </c>
      <c r="G824" t="s">
        <v>805</v>
      </c>
      <c r="I824" t="b">
        <v>1</v>
      </c>
      <c r="J824">
        <v>25</v>
      </c>
      <c r="K824" s="3">
        <v>28.857286453247099</v>
      </c>
      <c r="L824">
        <v>612.52050706337286</v>
      </c>
      <c r="M824">
        <v>1</v>
      </c>
      <c r="N824">
        <v>3190.9922424000001</v>
      </c>
      <c r="O824">
        <v>3190.9922424000001</v>
      </c>
      <c r="P824">
        <v>3190.9922424000001</v>
      </c>
      <c r="R824">
        <f t="shared" si="26"/>
        <v>1</v>
      </c>
      <c r="S824" s="4">
        <f t="shared" si="25"/>
        <v>1</v>
      </c>
    </row>
    <row r="825" spans="1:19" x14ac:dyDescent="0.3">
      <c r="A825" t="s">
        <v>1682</v>
      </c>
      <c r="B825" t="s">
        <v>803</v>
      </c>
      <c r="C825" t="s">
        <v>804</v>
      </c>
      <c r="F825">
        <v>2.4759213999999998</v>
      </c>
      <c r="G825" t="s">
        <v>805</v>
      </c>
      <c r="I825" t="b">
        <v>1</v>
      </c>
      <c r="J825">
        <v>25</v>
      </c>
      <c r="K825" s="3">
        <v>29.4129829406738</v>
      </c>
      <c r="L825">
        <v>303.81810925839153</v>
      </c>
      <c r="M825">
        <v>1</v>
      </c>
      <c r="N825">
        <v>1574.6860104</v>
      </c>
      <c r="O825">
        <v>1574.6860104</v>
      </c>
      <c r="P825">
        <v>1574.6860104</v>
      </c>
      <c r="R825">
        <f t="shared" si="26"/>
        <v>1</v>
      </c>
      <c r="S825" s="4">
        <f t="shared" si="25"/>
        <v>1</v>
      </c>
    </row>
    <row r="826" spans="1:19" x14ac:dyDescent="0.3">
      <c r="A826" t="s">
        <v>1683</v>
      </c>
      <c r="B826" t="s">
        <v>803</v>
      </c>
      <c r="C826" t="s">
        <v>807</v>
      </c>
      <c r="E826" t="s">
        <v>815</v>
      </c>
      <c r="F826">
        <v>8.9422470000000001</v>
      </c>
      <c r="G826" t="s">
        <v>805</v>
      </c>
      <c r="I826" t="b">
        <v>1</v>
      </c>
      <c r="J826">
        <v>150</v>
      </c>
      <c r="K826" s="3">
        <v>3344.104740448</v>
      </c>
      <c r="L826">
        <v>2747.8682209924737</v>
      </c>
      <c r="M826">
        <v>0.62</v>
      </c>
      <c r="N826">
        <v>12858.951186</v>
      </c>
      <c r="O826">
        <v>12858.951186</v>
      </c>
      <c r="P826">
        <v>12858.951186</v>
      </c>
      <c r="R826">
        <f t="shared" si="26"/>
        <v>77</v>
      </c>
      <c r="S826" s="4">
        <f t="shared" si="25"/>
        <v>0.6249350649350649</v>
      </c>
    </row>
    <row r="827" spans="1:19" x14ac:dyDescent="0.3">
      <c r="A827" t="s">
        <v>1684</v>
      </c>
      <c r="B827" t="s">
        <v>803</v>
      </c>
      <c r="C827" t="s">
        <v>804</v>
      </c>
      <c r="F827">
        <v>6.4315920000000002</v>
      </c>
      <c r="G827" t="s">
        <v>805</v>
      </c>
      <c r="I827" t="b">
        <v>1</v>
      </c>
      <c r="J827">
        <v>40</v>
      </c>
      <c r="K827" s="3">
        <v>85.577323913574205</v>
      </c>
      <c r="L827">
        <v>1056.104320474718</v>
      </c>
      <c r="M827">
        <v>1</v>
      </c>
      <c r="N827">
        <v>4559.9987280000005</v>
      </c>
      <c r="O827">
        <v>4559.9987280000005</v>
      </c>
      <c r="P827">
        <v>4559.9987280000005</v>
      </c>
      <c r="R827">
        <f t="shared" si="26"/>
        <v>1</v>
      </c>
      <c r="S827" s="4">
        <f t="shared" si="25"/>
        <v>1</v>
      </c>
    </row>
    <row r="828" spans="1:19" x14ac:dyDescent="0.3">
      <c r="A828" t="s">
        <v>1685</v>
      </c>
      <c r="B828" t="s">
        <v>803</v>
      </c>
      <c r="C828" t="s">
        <v>804</v>
      </c>
      <c r="F828">
        <v>14.007828</v>
      </c>
      <c r="G828" t="s">
        <v>805</v>
      </c>
      <c r="I828" t="b">
        <v>1</v>
      </c>
      <c r="J828">
        <v>50</v>
      </c>
      <c r="K828" s="3">
        <v>151.09451293945301</v>
      </c>
      <c r="L828">
        <v>2606.9561407371671</v>
      </c>
      <c r="M828">
        <v>1</v>
      </c>
      <c r="N828">
        <v>10687.972764</v>
      </c>
      <c r="O828">
        <v>10687.972764</v>
      </c>
      <c r="P828">
        <v>10687.972764</v>
      </c>
      <c r="R828">
        <f t="shared" si="26"/>
        <v>1</v>
      </c>
      <c r="S828" s="4">
        <f t="shared" si="25"/>
        <v>1</v>
      </c>
    </row>
    <row r="829" spans="1:19" x14ac:dyDescent="0.3">
      <c r="A829" t="s">
        <v>1686</v>
      </c>
      <c r="B829" t="s">
        <v>803</v>
      </c>
      <c r="C829" t="s">
        <v>807</v>
      </c>
      <c r="E829" t="s">
        <v>827</v>
      </c>
      <c r="F829">
        <v>28.788053999999999</v>
      </c>
      <c r="G829" t="s">
        <v>805</v>
      </c>
      <c r="I829" t="b">
        <v>1</v>
      </c>
      <c r="J829">
        <v>32</v>
      </c>
      <c r="K829" s="3">
        <v>81.889170169830294</v>
      </c>
      <c r="L829">
        <v>4678.6489714174086</v>
      </c>
      <c r="M829">
        <v>0.75</v>
      </c>
      <c r="N829">
        <v>19259.208125999998</v>
      </c>
      <c r="O829">
        <v>19259.208125999998</v>
      </c>
      <c r="P829">
        <v>19259.208125999998</v>
      </c>
      <c r="R829">
        <f t="shared" si="26"/>
        <v>2.9230769230769229</v>
      </c>
      <c r="S829" s="4">
        <f t="shared" si="25"/>
        <v>0.75</v>
      </c>
    </row>
    <row r="830" spans="1:19" x14ac:dyDescent="0.3">
      <c r="A830" t="s">
        <v>1687</v>
      </c>
      <c r="B830" t="s">
        <v>803</v>
      </c>
      <c r="C830" t="s">
        <v>807</v>
      </c>
      <c r="E830" t="s">
        <v>876</v>
      </c>
      <c r="F830">
        <v>2.561531</v>
      </c>
      <c r="G830" t="s">
        <v>805</v>
      </c>
      <c r="I830" t="b">
        <v>1</v>
      </c>
      <c r="J830">
        <v>40</v>
      </c>
      <c r="K830" s="3">
        <v>121.290260314956</v>
      </c>
      <c r="L830">
        <v>451.83443139918973</v>
      </c>
      <c r="M830">
        <v>1</v>
      </c>
      <c r="N830">
        <v>1816.125479</v>
      </c>
      <c r="O830">
        <v>1816.125479</v>
      </c>
      <c r="P830">
        <v>1816.125479</v>
      </c>
      <c r="R830">
        <f t="shared" si="26"/>
        <v>1</v>
      </c>
      <c r="S830" s="4">
        <f t="shared" si="25"/>
        <v>1</v>
      </c>
    </row>
    <row r="831" spans="1:19" x14ac:dyDescent="0.3">
      <c r="A831" t="s">
        <v>1688</v>
      </c>
      <c r="B831" t="s">
        <v>803</v>
      </c>
      <c r="C831" t="s">
        <v>804</v>
      </c>
      <c r="F831">
        <v>9.9642750000000007</v>
      </c>
      <c r="G831" t="s">
        <v>805</v>
      </c>
      <c r="I831" t="b">
        <v>1</v>
      </c>
      <c r="J831">
        <v>40</v>
      </c>
      <c r="K831" s="3">
        <v>104.400024414062</v>
      </c>
      <c r="L831">
        <v>1700.1918020081525</v>
      </c>
      <c r="M831">
        <v>1</v>
      </c>
      <c r="N831">
        <v>7064.6709750000009</v>
      </c>
      <c r="O831">
        <v>7064.6709750000009</v>
      </c>
      <c r="P831">
        <v>7064.6709750000009</v>
      </c>
      <c r="R831">
        <f t="shared" si="26"/>
        <v>1</v>
      </c>
      <c r="S831" s="4">
        <f t="shared" si="25"/>
        <v>1</v>
      </c>
    </row>
    <row r="832" spans="1:19" x14ac:dyDescent="0.3">
      <c r="A832" t="s">
        <v>1689</v>
      </c>
      <c r="B832" t="s">
        <v>803</v>
      </c>
      <c r="C832" t="s">
        <v>807</v>
      </c>
      <c r="E832" t="s">
        <v>1069</v>
      </c>
      <c r="F832">
        <v>17.839984999999999</v>
      </c>
      <c r="G832" t="s">
        <v>805</v>
      </c>
      <c r="I832" t="b">
        <v>1</v>
      </c>
      <c r="J832">
        <v>65</v>
      </c>
      <c r="K832" s="3">
        <v>406.34634773252799</v>
      </c>
      <c r="L832">
        <v>3975.9788346552828</v>
      </c>
      <c r="M832">
        <v>0.62</v>
      </c>
      <c r="N832">
        <v>15146.147265</v>
      </c>
      <c r="O832">
        <v>15146.147265</v>
      </c>
      <c r="P832">
        <v>15146.147265</v>
      </c>
      <c r="R832">
        <f t="shared" si="26"/>
        <v>77</v>
      </c>
      <c r="S832" s="4">
        <f t="shared" si="25"/>
        <v>0.6249350649350649</v>
      </c>
    </row>
    <row r="833" spans="1:19" x14ac:dyDescent="0.3">
      <c r="A833" t="s">
        <v>1690</v>
      </c>
      <c r="B833" t="s">
        <v>803</v>
      </c>
      <c r="C833" t="s">
        <v>804</v>
      </c>
      <c r="F833">
        <v>7.9657299999999998</v>
      </c>
      <c r="G833" t="s">
        <v>805</v>
      </c>
      <c r="I833" t="b">
        <v>1</v>
      </c>
      <c r="J833">
        <v>25</v>
      </c>
      <c r="K833" s="3">
        <v>33.045589447021499</v>
      </c>
      <c r="L833">
        <v>1010.1172654865355</v>
      </c>
      <c r="M833">
        <v>1</v>
      </c>
      <c r="N833">
        <v>5066.2042799999999</v>
      </c>
      <c r="O833">
        <v>5066.2042799999999</v>
      </c>
      <c r="P833">
        <v>5066.2042799999999</v>
      </c>
      <c r="R833">
        <f t="shared" si="26"/>
        <v>1</v>
      </c>
      <c r="S833" s="4">
        <f t="shared" si="25"/>
        <v>1</v>
      </c>
    </row>
    <row r="834" spans="1:19" x14ac:dyDescent="0.3">
      <c r="A834" t="s">
        <v>1691</v>
      </c>
      <c r="B834" t="s">
        <v>803</v>
      </c>
      <c r="C834" t="s">
        <v>804</v>
      </c>
      <c r="F834">
        <v>9.0180030000000002</v>
      </c>
      <c r="G834" t="s">
        <v>805</v>
      </c>
      <c r="I834" t="b">
        <v>1</v>
      </c>
      <c r="J834">
        <v>32</v>
      </c>
      <c r="K834" s="3">
        <v>51.041633605957003</v>
      </c>
      <c r="L834">
        <v>1293.9536371899021</v>
      </c>
      <c r="M834">
        <v>1</v>
      </c>
      <c r="N834">
        <v>6033.0440070000004</v>
      </c>
      <c r="O834">
        <v>6033.0440070000004</v>
      </c>
      <c r="P834">
        <v>6033.0440070000004</v>
      </c>
      <c r="R834">
        <f t="shared" si="26"/>
        <v>1</v>
      </c>
      <c r="S834" s="4">
        <f t="shared" si="25"/>
        <v>1</v>
      </c>
    </row>
    <row r="835" spans="1:19" x14ac:dyDescent="0.3">
      <c r="A835" t="s">
        <v>1692</v>
      </c>
      <c r="B835" t="s">
        <v>803</v>
      </c>
      <c r="C835" t="s">
        <v>804</v>
      </c>
      <c r="F835">
        <v>10.199743</v>
      </c>
      <c r="G835" t="s">
        <v>805</v>
      </c>
      <c r="I835" t="b">
        <v>1</v>
      </c>
      <c r="J835">
        <v>20</v>
      </c>
      <c r="K835" s="3">
        <v>24.206260681152301</v>
      </c>
      <c r="L835">
        <v>1194.1906822119331</v>
      </c>
      <c r="M835">
        <v>1</v>
      </c>
      <c r="N835">
        <v>6272.8419450000001</v>
      </c>
      <c r="O835">
        <v>6272.8419450000001</v>
      </c>
      <c r="P835">
        <v>6272.8419450000001</v>
      </c>
      <c r="R835">
        <f t="shared" si="26"/>
        <v>1</v>
      </c>
      <c r="S835" s="4">
        <f t="shared" si="25"/>
        <v>1</v>
      </c>
    </row>
    <row r="836" spans="1:19" x14ac:dyDescent="0.3">
      <c r="A836" t="s">
        <v>1693</v>
      </c>
      <c r="B836" t="s">
        <v>803</v>
      </c>
      <c r="C836" t="s">
        <v>837</v>
      </c>
      <c r="E836" t="s">
        <v>815</v>
      </c>
      <c r="F836">
        <v>13.75038</v>
      </c>
      <c r="G836" t="s">
        <v>805</v>
      </c>
      <c r="I836" t="b">
        <v>1</v>
      </c>
      <c r="J836">
        <v>80</v>
      </c>
      <c r="K836" s="3">
        <v>583.48909664154098</v>
      </c>
      <c r="L836">
        <v>3272.6547953939653</v>
      </c>
      <c r="M836">
        <v>0.65</v>
      </c>
      <c r="N836">
        <v>12952.857959999999</v>
      </c>
      <c r="O836">
        <v>12952.857959999999</v>
      </c>
      <c r="P836">
        <v>12952.857959999999</v>
      </c>
      <c r="R836">
        <f t="shared" si="26"/>
        <v>12.666666666666655</v>
      </c>
      <c r="S836" s="4">
        <f t="shared" ref="S836:S899" si="27">0.62+(1-0.62)/R836</f>
        <v>0.65</v>
      </c>
    </row>
    <row r="837" spans="1:19" x14ac:dyDescent="0.3">
      <c r="A837" t="s">
        <v>1694</v>
      </c>
      <c r="B837" t="s">
        <v>803</v>
      </c>
      <c r="C837" t="s">
        <v>807</v>
      </c>
      <c r="E837" t="s">
        <v>808</v>
      </c>
      <c r="F837">
        <v>1.8826873</v>
      </c>
      <c r="G837" t="s">
        <v>805</v>
      </c>
      <c r="I837" t="b">
        <v>1</v>
      </c>
      <c r="J837">
        <v>65</v>
      </c>
      <c r="K837" s="3">
        <v>263.35218362807097</v>
      </c>
      <c r="L837">
        <v>391.15464540910148</v>
      </c>
      <c r="M837">
        <v>0.65</v>
      </c>
      <c r="N837">
        <v>1598.4015176999999</v>
      </c>
      <c r="O837">
        <v>1598.4015176999999</v>
      </c>
      <c r="P837">
        <v>1598.4015176999999</v>
      </c>
      <c r="R837">
        <f t="shared" si="26"/>
        <v>12.666666666666655</v>
      </c>
      <c r="S837" s="4">
        <f t="shared" si="27"/>
        <v>0.65</v>
      </c>
    </row>
    <row r="838" spans="1:19" x14ac:dyDescent="0.3">
      <c r="A838" t="s">
        <v>1695</v>
      </c>
      <c r="B838" t="s">
        <v>803</v>
      </c>
      <c r="C838" t="s">
        <v>807</v>
      </c>
      <c r="E838" t="s">
        <v>813</v>
      </c>
      <c r="F838">
        <v>5.5754200000000002E-3</v>
      </c>
      <c r="G838" t="s">
        <v>805</v>
      </c>
      <c r="I838" t="b">
        <v>1</v>
      </c>
      <c r="J838">
        <v>100</v>
      </c>
      <c r="K838" s="3">
        <v>1397.9121463394299</v>
      </c>
      <c r="L838">
        <v>1.5215297235362302</v>
      </c>
      <c r="M838">
        <v>0.63</v>
      </c>
      <c r="N838">
        <v>5.9880010800000001</v>
      </c>
      <c r="O838">
        <v>5.9880010800000001</v>
      </c>
      <c r="P838">
        <v>5.9880010800000001</v>
      </c>
      <c r="R838">
        <f t="shared" si="26"/>
        <v>37.999999999999964</v>
      </c>
      <c r="S838" s="4">
        <f t="shared" si="27"/>
        <v>0.63</v>
      </c>
    </row>
    <row r="839" spans="1:19" x14ac:dyDescent="0.3">
      <c r="A839" t="s">
        <v>1696</v>
      </c>
      <c r="B839" t="s">
        <v>803</v>
      </c>
      <c r="C839" t="s">
        <v>804</v>
      </c>
      <c r="F839">
        <v>8.3283319999999996</v>
      </c>
      <c r="G839" t="s">
        <v>805</v>
      </c>
      <c r="I839" t="b">
        <v>1</v>
      </c>
      <c r="J839">
        <v>25</v>
      </c>
      <c r="K839" s="3">
        <v>29.2003574371338</v>
      </c>
      <c r="L839">
        <v>1019.9641437470386</v>
      </c>
      <c r="M839">
        <v>1</v>
      </c>
      <c r="N839">
        <v>5296.819152</v>
      </c>
      <c r="O839">
        <v>5296.819152</v>
      </c>
      <c r="P839">
        <v>5296.819152</v>
      </c>
      <c r="R839">
        <f t="shared" si="26"/>
        <v>1</v>
      </c>
      <c r="S839" s="4">
        <f t="shared" si="27"/>
        <v>1</v>
      </c>
    </row>
    <row r="840" spans="1:19" x14ac:dyDescent="0.3">
      <c r="A840" t="s">
        <v>1697</v>
      </c>
      <c r="B840" t="s">
        <v>803</v>
      </c>
      <c r="C840" t="s">
        <v>819</v>
      </c>
      <c r="E840" t="s">
        <v>820</v>
      </c>
      <c r="F840">
        <v>41.08801079024051</v>
      </c>
      <c r="G840" t="s">
        <v>805</v>
      </c>
      <c r="I840" t="b">
        <v>1</v>
      </c>
      <c r="J840">
        <v>65</v>
      </c>
      <c r="K840" s="3">
        <v>394.23508199694299</v>
      </c>
      <c r="L840">
        <v>9104.6759714912205</v>
      </c>
      <c r="M840">
        <v>0.67</v>
      </c>
      <c r="N840">
        <v>34883.721160914196</v>
      </c>
      <c r="O840">
        <v>34883.721160914196</v>
      </c>
      <c r="P840">
        <v>34883.721160914196</v>
      </c>
      <c r="R840">
        <f t="shared" si="26"/>
        <v>7.5999999999999934</v>
      </c>
      <c r="S840" s="4">
        <f t="shared" si="27"/>
        <v>0.67</v>
      </c>
    </row>
    <row r="841" spans="1:19" x14ac:dyDescent="0.3">
      <c r="A841" t="s">
        <v>1698</v>
      </c>
      <c r="B841" t="s">
        <v>803</v>
      </c>
      <c r="C841" t="s">
        <v>804</v>
      </c>
      <c r="F841">
        <v>7.9607314999999996</v>
      </c>
      <c r="G841" t="s">
        <v>805</v>
      </c>
      <c r="I841" t="b">
        <v>1</v>
      </c>
      <c r="J841">
        <v>25</v>
      </c>
      <c r="K841" s="3">
        <v>32.367874145507798</v>
      </c>
      <c r="L841">
        <v>1003.3959770675509</v>
      </c>
      <c r="M841">
        <v>1</v>
      </c>
      <c r="N841">
        <v>5063.0252339999997</v>
      </c>
      <c r="O841">
        <v>5063.0252339999997</v>
      </c>
      <c r="P841">
        <v>5063.0252339999997</v>
      </c>
      <c r="R841">
        <f t="shared" si="26"/>
        <v>1</v>
      </c>
      <c r="S841" s="4">
        <f t="shared" si="27"/>
        <v>1</v>
      </c>
    </row>
    <row r="842" spans="1:19" x14ac:dyDescent="0.3">
      <c r="A842" t="s">
        <v>1699</v>
      </c>
      <c r="B842" t="s">
        <v>803</v>
      </c>
      <c r="C842" t="s">
        <v>807</v>
      </c>
      <c r="E842" t="s">
        <v>942</v>
      </c>
      <c r="F842">
        <v>10.121790000000001</v>
      </c>
      <c r="G842" t="s">
        <v>805</v>
      </c>
      <c r="I842" t="b">
        <v>1</v>
      </c>
      <c r="J842">
        <v>80</v>
      </c>
      <c r="K842" s="3">
        <v>565.14409864426102</v>
      </c>
      <c r="L842">
        <v>2398.0218871544812</v>
      </c>
      <c r="M842">
        <v>0.63</v>
      </c>
      <c r="N842">
        <v>9534.7261800000015</v>
      </c>
      <c r="O842">
        <v>9534.7261800000015</v>
      </c>
      <c r="P842">
        <v>9534.7261800000015</v>
      </c>
      <c r="R842">
        <f t="shared" si="26"/>
        <v>37.999999999999964</v>
      </c>
      <c r="S842" s="4">
        <f t="shared" si="27"/>
        <v>0.63</v>
      </c>
    </row>
    <row r="843" spans="1:19" x14ac:dyDescent="0.3">
      <c r="A843" t="s">
        <v>1700</v>
      </c>
      <c r="B843" t="s">
        <v>803</v>
      </c>
      <c r="C843" t="s">
        <v>807</v>
      </c>
      <c r="E843" t="s">
        <v>942</v>
      </c>
      <c r="F843">
        <v>8.8135560000000002</v>
      </c>
      <c r="G843" t="s">
        <v>805</v>
      </c>
      <c r="I843" t="b">
        <v>1</v>
      </c>
      <c r="J843">
        <v>40</v>
      </c>
      <c r="K843" s="3">
        <v>122.692348327662</v>
      </c>
      <c r="L843">
        <v>1558.8605149398272</v>
      </c>
      <c r="M843">
        <v>0.68</v>
      </c>
      <c r="N843">
        <v>6248.8112040000005</v>
      </c>
      <c r="O843">
        <v>6248.8112040000005</v>
      </c>
      <c r="P843">
        <v>6248.8112040000005</v>
      </c>
      <c r="R843">
        <f t="shared" si="26"/>
        <v>6.3333333333333277</v>
      </c>
      <c r="S843" s="4">
        <f t="shared" si="27"/>
        <v>0.68</v>
      </c>
    </row>
    <row r="844" spans="1:19" x14ac:dyDescent="0.3">
      <c r="A844" t="s">
        <v>1701</v>
      </c>
      <c r="B844" t="s">
        <v>803</v>
      </c>
      <c r="C844" t="s">
        <v>807</v>
      </c>
      <c r="E844" t="s">
        <v>838</v>
      </c>
      <c r="F844">
        <v>14.566222</v>
      </c>
      <c r="G844" t="s">
        <v>805</v>
      </c>
      <c r="I844" t="b">
        <v>1</v>
      </c>
      <c r="J844">
        <v>250</v>
      </c>
      <c r="K844" s="3">
        <v>9007.3293753433209</v>
      </c>
      <c r="L844">
        <v>5058.2308957602336</v>
      </c>
      <c r="M844">
        <v>0.62</v>
      </c>
      <c r="N844">
        <v>33138.155050000001</v>
      </c>
      <c r="O844">
        <v>33138.155050000001</v>
      </c>
      <c r="P844">
        <v>33138.155050000001</v>
      </c>
      <c r="R844">
        <f t="shared" si="26"/>
        <v>77</v>
      </c>
      <c r="S844" s="4">
        <f t="shared" si="27"/>
        <v>0.6249350649350649</v>
      </c>
    </row>
    <row r="845" spans="1:19" x14ac:dyDescent="0.3">
      <c r="A845" t="s">
        <v>1702</v>
      </c>
      <c r="B845" t="s">
        <v>803</v>
      </c>
      <c r="C845" t="s">
        <v>824</v>
      </c>
      <c r="F845">
        <v>34.733524000000003</v>
      </c>
      <c r="G845" t="s">
        <v>805</v>
      </c>
      <c r="R845">
        <f t="shared" si="26"/>
        <v>-0.61290322580645162</v>
      </c>
      <c r="S845" s="4">
        <f t="shared" si="27"/>
        <v>0</v>
      </c>
    </row>
    <row r="846" spans="1:19" x14ac:dyDescent="0.3">
      <c r="A846" t="s">
        <v>1703</v>
      </c>
      <c r="B846" t="s">
        <v>803</v>
      </c>
      <c r="C846" t="s">
        <v>807</v>
      </c>
      <c r="E846" t="s">
        <v>815</v>
      </c>
      <c r="F846">
        <v>6.0939855999999999</v>
      </c>
      <c r="G846" t="s">
        <v>805</v>
      </c>
      <c r="I846" t="b">
        <v>1</v>
      </c>
      <c r="J846">
        <v>200</v>
      </c>
      <c r="K846" s="3">
        <v>4312.2541899490398</v>
      </c>
      <c r="L846">
        <v>1936.2952702505711</v>
      </c>
      <c r="M846">
        <v>0.62</v>
      </c>
      <c r="N846">
        <v>11219.027489599999</v>
      </c>
      <c r="O846">
        <v>11219.027489599999</v>
      </c>
      <c r="P846">
        <v>11219.027489599999</v>
      </c>
      <c r="R846">
        <f t="shared" si="26"/>
        <v>77</v>
      </c>
      <c r="S846" s="4">
        <f t="shared" si="27"/>
        <v>0.6249350649350649</v>
      </c>
    </row>
    <row r="847" spans="1:19" x14ac:dyDescent="0.3">
      <c r="A847" t="s">
        <v>1704</v>
      </c>
      <c r="B847" t="s">
        <v>803</v>
      </c>
      <c r="C847" t="s">
        <v>804</v>
      </c>
      <c r="F847">
        <v>7.541207</v>
      </c>
      <c r="G847" t="s">
        <v>805</v>
      </c>
      <c r="I847" t="b">
        <v>1</v>
      </c>
      <c r="J847">
        <v>25</v>
      </c>
      <c r="K847" s="3">
        <v>28.522783279418899</v>
      </c>
      <c r="L847">
        <v>917.80014111806486</v>
      </c>
      <c r="M847">
        <v>1</v>
      </c>
      <c r="N847">
        <v>4796.2076520000001</v>
      </c>
      <c r="O847">
        <v>4796.2076520000001</v>
      </c>
      <c r="P847">
        <v>4796.2076520000001</v>
      </c>
      <c r="R847">
        <f t="shared" si="26"/>
        <v>1</v>
      </c>
      <c r="S847" s="4">
        <f t="shared" si="27"/>
        <v>1</v>
      </c>
    </row>
    <row r="848" spans="1:19" x14ac:dyDescent="0.3">
      <c r="A848" t="s">
        <v>1705</v>
      </c>
      <c r="B848" t="s">
        <v>803</v>
      </c>
      <c r="C848" t="s">
        <v>804</v>
      </c>
      <c r="F848">
        <v>10.134019</v>
      </c>
      <c r="G848" t="s">
        <v>805</v>
      </c>
      <c r="I848" t="b">
        <v>1</v>
      </c>
      <c r="J848">
        <v>25</v>
      </c>
      <c r="K848" s="3">
        <v>28.521543502807599</v>
      </c>
      <c r="L848">
        <v>1233.3433046870805</v>
      </c>
      <c r="M848">
        <v>1</v>
      </c>
      <c r="N848">
        <v>6445.2360840000001</v>
      </c>
      <c r="O848">
        <v>6445.2360840000001</v>
      </c>
      <c r="P848">
        <v>6445.2360840000001</v>
      </c>
      <c r="R848">
        <f t="shared" si="26"/>
        <v>1</v>
      </c>
      <c r="S848" s="4">
        <f t="shared" si="27"/>
        <v>1</v>
      </c>
    </row>
    <row r="849" spans="1:19" x14ac:dyDescent="0.3">
      <c r="A849" t="s">
        <v>1706</v>
      </c>
      <c r="B849" t="s">
        <v>803</v>
      </c>
      <c r="C849" t="s">
        <v>807</v>
      </c>
      <c r="E849" t="s">
        <v>815</v>
      </c>
      <c r="F849">
        <v>29.389949999999999</v>
      </c>
      <c r="G849" t="s">
        <v>805</v>
      </c>
      <c r="I849" t="b">
        <v>1</v>
      </c>
      <c r="J849">
        <v>40</v>
      </c>
      <c r="K849" s="3">
        <v>126.59618854522699</v>
      </c>
      <c r="L849">
        <v>5237.37478380424</v>
      </c>
      <c r="M849">
        <v>0.7</v>
      </c>
      <c r="N849">
        <v>20837.474549999999</v>
      </c>
      <c r="O849">
        <v>20837.474549999999</v>
      </c>
      <c r="P849">
        <v>20837.474549999999</v>
      </c>
      <c r="R849">
        <f t="shared" si="26"/>
        <v>4.7500000000000027</v>
      </c>
      <c r="S849" s="4">
        <f t="shared" si="27"/>
        <v>0.7</v>
      </c>
    </row>
    <row r="850" spans="1:19" x14ac:dyDescent="0.3">
      <c r="A850" t="s">
        <v>1707</v>
      </c>
      <c r="B850" t="s">
        <v>803</v>
      </c>
      <c r="C850" t="s">
        <v>807</v>
      </c>
      <c r="E850" t="s">
        <v>822</v>
      </c>
      <c r="F850">
        <v>9.6854600000000008</v>
      </c>
      <c r="G850" t="s">
        <v>805</v>
      </c>
      <c r="I850" t="b">
        <v>1</v>
      </c>
      <c r="J850">
        <v>80</v>
      </c>
      <c r="K850" s="3">
        <v>709.77735717773396</v>
      </c>
      <c r="L850">
        <v>2377.7210340893371</v>
      </c>
      <c r="M850">
        <v>0.64</v>
      </c>
      <c r="N850">
        <v>9123.7033200000005</v>
      </c>
      <c r="O850">
        <v>9123.7033200000005</v>
      </c>
      <c r="P850">
        <v>9123.7033200000005</v>
      </c>
      <c r="R850">
        <f t="shared" si="26"/>
        <v>18.999999999999982</v>
      </c>
      <c r="S850" s="4">
        <f t="shared" si="27"/>
        <v>0.64</v>
      </c>
    </row>
    <row r="851" spans="1:19" x14ac:dyDescent="0.3">
      <c r="A851" t="s">
        <v>1708</v>
      </c>
      <c r="B851" t="s">
        <v>803</v>
      </c>
      <c r="C851" t="s">
        <v>807</v>
      </c>
      <c r="E851" t="s">
        <v>885</v>
      </c>
      <c r="F851">
        <v>2.9419757999999998</v>
      </c>
      <c r="G851" t="s">
        <v>805</v>
      </c>
      <c r="I851" t="b">
        <v>1</v>
      </c>
      <c r="J851">
        <v>125</v>
      </c>
      <c r="K851" s="3">
        <v>1678.0428513336201</v>
      </c>
      <c r="L851">
        <v>823.19141565942914</v>
      </c>
      <c r="M851">
        <v>0.63</v>
      </c>
      <c r="N851">
        <v>3680.4117257999997</v>
      </c>
      <c r="O851">
        <v>3680.4117257999997</v>
      </c>
      <c r="P851">
        <v>3680.4117257999997</v>
      </c>
      <c r="R851">
        <f t="shared" si="26"/>
        <v>37.999999999999964</v>
      </c>
      <c r="S851" s="4">
        <f t="shared" si="27"/>
        <v>0.63</v>
      </c>
    </row>
    <row r="852" spans="1:19" x14ac:dyDescent="0.3">
      <c r="A852" t="s">
        <v>1709</v>
      </c>
      <c r="B852" t="s">
        <v>803</v>
      </c>
      <c r="C852" t="s">
        <v>804</v>
      </c>
      <c r="F852">
        <v>4.146398239102334</v>
      </c>
      <c r="G852" t="s">
        <v>805</v>
      </c>
      <c r="I852" t="b">
        <v>1</v>
      </c>
      <c r="J852">
        <v>40</v>
      </c>
      <c r="K852" s="3">
        <v>109.009803771973</v>
      </c>
      <c r="L852">
        <v>714.01716217491855</v>
      </c>
      <c r="M852">
        <v>1</v>
      </c>
      <c r="N852">
        <v>2939.7963515235547</v>
      </c>
      <c r="O852">
        <v>2939.7963515235547</v>
      </c>
      <c r="P852">
        <v>2939.7963515235547</v>
      </c>
      <c r="R852">
        <f t="shared" ref="R852:R915" si="28">IF(M852=0.62,77,(1-0.62)/(M852-0.62))</f>
        <v>1</v>
      </c>
      <c r="S852" s="4">
        <f t="shared" si="27"/>
        <v>1</v>
      </c>
    </row>
    <row r="853" spans="1:19" x14ac:dyDescent="0.3">
      <c r="A853" t="s">
        <v>1710</v>
      </c>
      <c r="B853" t="s">
        <v>803</v>
      </c>
      <c r="C853" t="s">
        <v>807</v>
      </c>
      <c r="E853" t="s">
        <v>1051</v>
      </c>
      <c r="F853">
        <v>39.579757999999998</v>
      </c>
      <c r="G853" t="s">
        <v>805</v>
      </c>
      <c r="I853" t="b">
        <v>1</v>
      </c>
      <c r="J853">
        <v>65</v>
      </c>
      <c r="K853" s="3">
        <v>275.18835067749001</v>
      </c>
      <c r="L853">
        <v>8272.7352091784869</v>
      </c>
      <c r="M853">
        <v>0.75</v>
      </c>
      <c r="N853">
        <v>33603.214542000002</v>
      </c>
      <c r="O853">
        <v>33603.214542000002</v>
      </c>
      <c r="P853">
        <v>33603.214542000002</v>
      </c>
      <c r="R853">
        <f t="shared" si="28"/>
        <v>2.9230769230769229</v>
      </c>
      <c r="S853" s="4">
        <f t="shared" si="27"/>
        <v>0.75</v>
      </c>
    </row>
    <row r="854" spans="1:19" x14ac:dyDescent="0.3">
      <c r="A854" t="s">
        <v>1711</v>
      </c>
      <c r="B854" t="s">
        <v>803</v>
      </c>
      <c r="C854" t="s">
        <v>807</v>
      </c>
      <c r="E854" t="s">
        <v>876</v>
      </c>
      <c r="F854">
        <v>7.4181460000000001</v>
      </c>
      <c r="G854" t="s">
        <v>805</v>
      </c>
      <c r="I854" t="b">
        <v>1</v>
      </c>
      <c r="J854">
        <v>100</v>
      </c>
      <c r="K854" s="3">
        <v>1197.74067970278</v>
      </c>
      <c r="L854">
        <v>1972.8001495682111</v>
      </c>
      <c r="M854">
        <v>0.63</v>
      </c>
      <c r="N854">
        <v>7967.088804</v>
      </c>
      <c r="O854">
        <v>7967.088804</v>
      </c>
      <c r="P854">
        <v>7967.088804</v>
      </c>
      <c r="R854">
        <f t="shared" si="28"/>
        <v>37.999999999999964</v>
      </c>
      <c r="S854" s="4">
        <f t="shared" si="27"/>
        <v>0.63</v>
      </c>
    </row>
    <row r="855" spans="1:19" x14ac:dyDescent="0.3">
      <c r="A855" t="s">
        <v>1712</v>
      </c>
      <c r="B855" t="s">
        <v>803</v>
      </c>
      <c r="C855" t="s">
        <v>804</v>
      </c>
      <c r="F855">
        <v>10.515521</v>
      </c>
      <c r="G855" t="s">
        <v>805</v>
      </c>
      <c r="I855" t="b">
        <v>1</v>
      </c>
      <c r="J855">
        <v>25</v>
      </c>
      <c r="K855" s="3">
        <v>31.401159286498999</v>
      </c>
      <c r="L855">
        <v>1313.9397864730815</v>
      </c>
      <c r="M855">
        <v>1</v>
      </c>
      <c r="N855">
        <v>6687.8713559999997</v>
      </c>
      <c r="O855">
        <v>6687.8713559999997</v>
      </c>
      <c r="P855">
        <v>6687.8713559999997</v>
      </c>
      <c r="R855">
        <f t="shared" si="28"/>
        <v>1</v>
      </c>
      <c r="S855" s="4">
        <f t="shared" si="27"/>
        <v>1</v>
      </c>
    </row>
    <row r="856" spans="1:19" x14ac:dyDescent="0.3">
      <c r="A856" t="s">
        <v>1713</v>
      </c>
      <c r="B856" t="s">
        <v>803</v>
      </c>
      <c r="C856" t="s">
        <v>807</v>
      </c>
      <c r="E856" t="s">
        <v>827</v>
      </c>
      <c r="F856">
        <v>4.2697219999999998</v>
      </c>
      <c r="G856" t="s">
        <v>805</v>
      </c>
      <c r="I856" t="b">
        <v>1</v>
      </c>
      <c r="J856">
        <v>25</v>
      </c>
      <c r="K856" s="3">
        <v>31.138355255126999</v>
      </c>
      <c r="L856">
        <v>532.24599841803376</v>
      </c>
      <c r="M856">
        <v>1</v>
      </c>
      <c r="N856">
        <v>2715.5431920000001</v>
      </c>
      <c r="O856">
        <v>2715.5431920000001</v>
      </c>
      <c r="P856">
        <v>2715.5431920000001</v>
      </c>
      <c r="R856">
        <f t="shared" si="28"/>
        <v>1</v>
      </c>
      <c r="S856" s="4">
        <f t="shared" si="27"/>
        <v>1</v>
      </c>
    </row>
    <row r="857" spans="1:19" x14ac:dyDescent="0.3">
      <c r="A857" t="s">
        <v>1714</v>
      </c>
      <c r="B857" t="s">
        <v>803</v>
      </c>
      <c r="C857" t="s">
        <v>804</v>
      </c>
      <c r="F857">
        <v>7.5489864000000004</v>
      </c>
      <c r="G857" t="s">
        <v>805</v>
      </c>
      <c r="I857" t="b">
        <v>1</v>
      </c>
      <c r="J857">
        <v>25</v>
      </c>
      <c r="K857" s="3">
        <v>27.4821681976318</v>
      </c>
      <c r="L857">
        <v>909.88326955187188</v>
      </c>
      <c r="M857">
        <v>1</v>
      </c>
      <c r="N857">
        <v>4801.1553504000003</v>
      </c>
      <c r="O857">
        <v>4801.1553504000003</v>
      </c>
      <c r="P857">
        <v>4801.1553504000003</v>
      </c>
      <c r="R857">
        <f t="shared" si="28"/>
        <v>1</v>
      </c>
      <c r="S857" s="4">
        <f t="shared" si="27"/>
        <v>1</v>
      </c>
    </row>
    <row r="858" spans="1:19" x14ac:dyDescent="0.3">
      <c r="A858" t="s">
        <v>1715</v>
      </c>
      <c r="B858" t="s">
        <v>803</v>
      </c>
      <c r="C858" t="s">
        <v>807</v>
      </c>
      <c r="E858" t="s">
        <v>1013</v>
      </c>
      <c r="F858">
        <v>10.582413000000001</v>
      </c>
      <c r="G858" t="s">
        <v>805</v>
      </c>
      <c r="R858">
        <f t="shared" si="28"/>
        <v>-0.61290322580645162</v>
      </c>
      <c r="S858" s="4">
        <f t="shared" si="27"/>
        <v>0</v>
      </c>
    </row>
    <row r="859" spans="1:19" x14ac:dyDescent="0.3">
      <c r="A859" t="s">
        <v>1716</v>
      </c>
      <c r="B859" t="s">
        <v>803</v>
      </c>
      <c r="C859" t="s">
        <v>807</v>
      </c>
      <c r="E859" t="s">
        <v>934</v>
      </c>
      <c r="F859">
        <v>3.1305816000000002</v>
      </c>
      <c r="G859" t="s">
        <v>805</v>
      </c>
      <c r="I859" t="b">
        <v>1</v>
      </c>
      <c r="J859">
        <v>80</v>
      </c>
      <c r="K859" s="3">
        <v>561.38580247878997</v>
      </c>
      <c r="L859">
        <v>740.98957933771351</v>
      </c>
      <c r="M859">
        <v>0.63</v>
      </c>
      <c r="N859">
        <v>2949.0078672</v>
      </c>
      <c r="O859">
        <v>2949.0078672</v>
      </c>
      <c r="P859">
        <v>2949.0078672</v>
      </c>
      <c r="R859">
        <f t="shared" si="28"/>
        <v>37.999999999999964</v>
      </c>
      <c r="S859" s="4">
        <f t="shared" si="27"/>
        <v>0.63</v>
      </c>
    </row>
    <row r="860" spans="1:19" x14ac:dyDescent="0.3">
      <c r="A860" t="s">
        <v>1717</v>
      </c>
      <c r="B860" t="s">
        <v>803</v>
      </c>
      <c r="C860" t="s">
        <v>804</v>
      </c>
      <c r="F860">
        <v>6.8034920000000003</v>
      </c>
      <c r="G860" t="s">
        <v>805</v>
      </c>
      <c r="I860" t="b">
        <v>1</v>
      </c>
      <c r="J860">
        <v>25</v>
      </c>
      <c r="K860" s="3">
        <v>29.619462966918899</v>
      </c>
      <c r="L860">
        <v>836.4354971266489</v>
      </c>
      <c r="M860">
        <v>1</v>
      </c>
      <c r="N860">
        <v>4327.020912</v>
      </c>
      <c r="O860">
        <v>4327.020912</v>
      </c>
      <c r="P860">
        <v>4327.020912</v>
      </c>
      <c r="R860">
        <f t="shared" si="28"/>
        <v>1</v>
      </c>
      <c r="S860" s="4">
        <f t="shared" si="27"/>
        <v>1</v>
      </c>
    </row>
    <row r="861" spans="1:19" x14ac:dyDescent="0.3">
      <c r="A861" t="s">
        <v>1718</v>
      </c>
      <c r="B861" t="s">
        <v>803</v>
      </c>
      <c r="C861" t="s">
        <v>804</v>
      </c>
      <c r="F861">
        <v>6.6109450000000001</v>
      </c>
      <c r="G861" t="s">
        <v>805</v>
      </c>
      <c r="I861" t="b">
        <v>1</v>
      </c>
      <c r="J861">
        <v>32</v>
      </c>
      <c r="K861" s="3">
        <v>50.421653747558601</v>
      </c>
      <c r="L861">
        <v>946.04632852141344</v>
      </c>
      <c r="M861">
        <v>1</v>
      </c>
      <c r="N861">
        <v>4422.722205</v>
      </c>
      <c r="O861">
        <v>4422.722205</v>
      </c>
      <c r="P861">
        <v>4422.722205</v>
      </c>
      <c r="R861">
        <f t="shared" si="28"/>
        <v>1</v>
      </c>
      <c r="S861" s="4">
        <f t="shared" si="27"/>
        <v>1</v>
      </c>
    </row>
    <row r="862" spans="1:19" x14ac:dyDescent="0.3">
      <c r="A862" t="s">
        <v>1719</v>
      </c>
      <c r="B862" t="s">
        <v>803</v>
      </c>
      <c r="C862" t="s">
        <v>804</v>
      </c>
      <c r="F862">
        <v>9.6793279999999999</v>
      </c>
      <c r="G862" t="s">
        <v>805</v>
      </c>
      <c r="I862" t="b">
        <v>1</v>
      </c>
      <c r="J862">
        <v>25</v>
      </c>
      <c r="K862" s="3">
        <v>34.534900665283203</v>
      </c>
      <c r="L862">
        <v>1243.6803913255303</v>
      </c>
      <c r="M862">
        <v>1</v>
      </c>
      <c r="N862">
        <v>6156.052608</v>
      </c>
      <c r="O862">
        <v>6156.052608</v>
      </c>
      <c r="P862">
        <v>6156.052608</v>
      </c>
      <c r="R862">
        <f t="shared" si="28"/>
        <v>1</v>
      </c>
      <c r="S862" s="4">
        <f t="shared" si="27"/>
        <v>1</v>
      </c>
    </row>
    <row r="863" spans="1:19" x14ac:dyDescent="0.3">
      <c r="A863" t="s">
        <v>1720</v>
      </c>
      <c r="B863" t="s">
        <v>803</v>
      </c>
      <c r="C863" t="s">
        <v>804</v>
      </c>
      <c r="F863">
        <v>20.422407</v>
      </c>
      <c r="G863" t="s">
        <v>805</v>
      </c>
      <c r="I863" t="b">
        <v>1</v>
      </c>
      <c r="J863">
        <v>25</v>
      </c>
      <c r="K863" s="3">
        <v>29.494590759277301</v>
      </c>
      <c r="L863">
        <v>2507.8958680084279</v>
      </c>
      <c r="M863">
        <v>1</v>
      </c>
      <c r="N863">
        <v>12988.650852000001</v>
      </c>
      <c r="O863">
        <v>12988.650852000001</v>
      </c>
      <c r="P863">
        <v>12988.650852000001</v>
      </c>
      <c r="R863">
        <f t="shared" si="28"/>
        <v>1</v>
      </c>
      <c r="S863" s="4">
        <f t="shared" si="27"/>
        <v>1</v>
      </c>
    </row>
    <row r="864" spans="1:19" x14ac:dyDescent="0.3">
      <c r="A864" t="s">
        <v>1721</v>
      </c>
      <c r="B864" t="s">
        <v>803</v>
      </c>
      <c r="C864" t="s">
        <v>804</v>
      </c>
      <c r="F864">
        <v>7.2438060000000002</v>
      </c>
      <c r="G864" t="s">
        <v>805</v>
      </c>
      <c r="I864" t="b">
        <v>1</v>
      </c>
      <c r="J864">
        <v>25</v>
      </c>
      <c r="K864" s="3">
        <v>28.519771575927699</v>
      </c>
      <c r="L864">
        <v>881.58043353362245</v>
      </c>
      <c r="M864">
        <v>1</v>
      </c>
      <c r="N864">
        <v>4607.0606159999998</v>
      </c>
      <c r="O864">
        <v>4607.0606159999998</v>
      </c>
      <c r="P864">
        <v>4607.0606159999998</v>
      </c>
      <c r="R864">
        <f t="shared" si="28"/>
        <v>1</v>
      </c>
      <c r="S864" s="4">
        <f t="shared" si="27"/>
        <v>1</v>
      </c>
    </row>
    <row r="865" spans="1:19" x14ac:dyDescent="0.3">
      <c r="A865" t="s">
        <v>1722</v>
      </c>
      <c r="B865" t="s">
        <v>803</v>
      </c>
      <c r="C865" t="s">
        <v>807</v>
      </c>
      <c r="E865" t="s">
        <v>942</v>
      </c>
      <c r="F865">
        <v>4.7546324999999996</v>
      </c>
      <c r="G865" t="s">
        <v>805</v>
      </c>
      <c r="I865" t="b">
        <v>1</v>
      </c>
      <c r="J865">
        <v>65</v>
      </c>
      <c r="K865" s="3">
        <v>321.12601806642499</v>
      </c>
      <c r="L865">
        <v>1016.8582542750976</v>
      </c>
      <c r="M865">
        <v>0.64</v>
      </c>
      <c r="N865">
        <v>4036.6829924999997</v>
      </c>
      <c r="O865">
        <v>4036.6829924999997</v>
      </c>
      <c r="P865">
        <v>4036.6829924999997</v>
      </c>
      <c r="R865">
        <f t="shared" si="28"/>
        <v>18.999999999999982</v>
      </c>
      <c r="S865" s="4">
        <f t="shared" si="27"/>
        <v>0.64</v>
      </c>
    </row>
    <row r="866" spans="1:19" x14ac:dyDescent="0.3">
      <c r="A866" t="s">
        <v>1723</v>
      </c>
      <c r="B866" t="s">
        <v>803</v>
      </c>
      <c r="C866" t="s">
        <v>804</v>
      </c>
      <c r="F866">
        <v>5.7688059999999997</v>
      </c>
      <c r="G866" t="s">
        <v>805</v>
      </c>
      <c r="I866" t="b">
        <v>1</v>
      </c>
      <c r="J866">
        <v>25</v>
      </c>
      <c r="K866" s="3">
        <v>32.907749176025398</v>
      </c>
      <c r="L866">
        <v>730.63279461227444</v>
      </c>
      <c r="M866">
        <v>1</v>
      </c>
      <c r="N866">
        <v>3668.9606159999998</v>
      </c>
      <c r="O866">
        <v>3668.9606159999998</v>
      </c>
      <c r="P866">
        <v>3668.9606159999998</v>
      </c>
      <c r="R866">
        <f t="shared" si="28"/>
        <v>1</v>
      </c>
      <c r="S866" s="4">
        <f t="shared" si="27"/>
        <v>1</v>
      </c>
    </row>
    <row r="867" spans="1:19" x14ac:dyDescent="0.3">
      <c r="A867" t="s">
        <v>1724</v>
      </c>
      <c r="B867" t="s">
        <v>803</v>
      </c>
      <c r="C867" t="s">
        <v>804</v>
      </c>
      <c r="F867">
        <v>8.9591589999999997</v>
      </c>
      <c r="G867" t="s">
        <v>805</v>
      </c>
      <c r="I867" t="b">
        <v>1</v>
      </c>
      <c r="J867">
        <v>25</v>
      </c>
      <c r="K867" s="3">
        <v>30.1162014007568</v>
      </c>
      <c r="L867">
        <v>1106.4791471420517</v>
      </c>
      <c r="M867">
        <v>1</v>
      </c>
      <c r="N867">
        <v>5698.0251239999998</v>
      </c>
      <c r="O867">
        <v>5698.0251239999998</v>
      </c>
      <c r="P867">
        <v>5698.0251239999998</v>
      </c>
      <c r="R867">
        <f t="shared" si="28"/>
        <v>1</v>
      </c>
      <c r="S867" s="4">
        <f t="shared" si="27"/>
        <v>1</v>
      </c>
    </row>
    <row r="868" spans="1:19" x14ac:dyDescent="0.3">
      <c r="A868" t="s">
        <v>1725</v>
      </c>
      <c r="B868" t="s">
        <v>803</v>
      </c>
      <c r="C868" t="s">
        <v>807</v>
      </c>
      <c r="E868" t="s">
        <v>813</v>
      </c>
      <c r="F868">
        <v>19.861967</v>
      </c>
      <c r="G868" t="s">
        <v>805</v>
      </c>
      <c r="I868" t="b">
        <v>1</v>
      </c>
      <c r="J868">
        <v>125</v>
      </c>
      <c r="K868" s="3">
        <v>1571.1476729583801</v>
      </c>
      <c r="L868">
        <v>5514.9650134414405</v>
      </c>
      <c r="M868">
        <v>0.62</v>
      </c>
      <c r="N868">
        <v>24847.320716999999</v>
      </c>
      <c r="O868">
        <v>24847.320716999999</v>
      </c>
      <c r="P868">
        <v>24847.320716999999</v>
      </c>
      <c r="R868">
        <f t="shared" si="28"/>
        <v>77</v>
      </c>
      <c r="S868" s="4">
        <f t="shared" si="27"/>
        <v>0.6249350649350649</v>
      </c>
    </row>
    <row r="869" spans="1:19" x14ac:dyDescent="0.3">
      <c r="A869" t="s">
        <v>1726</v>
      </c>
      <c r="B869" t="s">
        <v>803</v>
      </c>
      <c r="C869" t="s">
        <v>807</v>
      </c>
      <c r="E869" t="s">
        <v>876</v>
      </c>
      <c r="F869">
        <v>15.564705</v>
      </c>
      <c r="G869" t="s">
        <v>805</v>
      </c>
      <c r="I869" t="b">
        <v>1</v>
      </c>
      <c r="J869">
        <v>32</v>
      </c>
      <c r="K869" s="3">
        <v>70.603303985595701</v>
      </c>
      <c r="L869">
        <v>2421.1895302145781</v>
      </c>
      <c r="M869">
        <v>0.72</v>
      </c>
      <c r="N869">
        <v>10412.787645</v>
      </c>
      <c r="O869">
        <v>10412.787645</v>
      </c>
      <c r="P869">
        <v>10412.787645</v>
      </c>
      <c r="R869">
        <f t="shared" si="28"/>
        <v>3.8000000000000007</v>
      </c>
      <c r="S869" s="4">
        <f t="shared" si="27"/>
        <v>0.72</v>
      </c>
    </row>
    <row r="870" spans="1:19" x14ac:dyDescent="0.3">
      <c r="A870" t="s">
        <v>1727</v>
      </c>
      <c r="B870" t="s">
        <v>803</v>
      </c>
      <c r="C870" t="s">
        <v>804</v>
      </c>
      <c r="F870">
        <v>5.3121805000000002</v>
      </c>
      <c r="G870" t="s">
        <v>805</v>
      </c>
      <c r="I870" t="b">
        <v>1</v>
      </c>
      <c r="J870">
        <v>25</v>
      </c>
      <c r="K870" s="3">
        <v>29.344535827636701</v>
      </c>
      <c r="L870">
        <v>651.44267368566295</v>
      </c>
      <c r="M870">
        <v>1</v>
      </c>
      <c r="N870">
        <v>3378.5467980000003</v>
      </c>
      <c r="O870">
        <v>3378.5467980000003</v>
      </c>
      <c r="P870">
        <v>3378.5467980000003</v>
      </c>
      <c r="R870">
        <f t="shared" si="28"/>
        <v>1</v>
      </c>
      <c r="S870" s="4">
        <f t="shared" si="27"/>
        <v>1</v>
      </c>
    </row>
    <row r="871" spans="1:19" x14ac:dyDescent="0.3">
      <c r="A871" t="s">
        <v>1728</v>
      </c>
      <c r="B871" t="s">
        <v>803</v>
      </c>
      <c r="C871" t="s">
        <v>804</v>
      </c>
      <c r="F871">
        <v>8.0438489999999998</v>
      </c>
      <c r="G871" t="s">
        <v>805</v>
      </c>
      <c r="I871" t="b">
        <v>1</v>
      </c>
      <c r="J871">
        <v>32</v>
      </c>
      <c r="K871" s="3">
        <v>57.431816101074197</v>
      </c>
      <c r="L871">
        <v>1185.8946577471359</v>
      </c>
      <c r="M871">
        <v>1</v>
      </c>
      <c r="N871">
        <v>5381.334981</v>
      </c>
      <c r="O871">
        <v>5381.334981</v>
      </c>
      <c r="P871">
        <v>5381.334981</v>
      </c>
      <c r="R871">
        <f t="shared" si="28"/>
        <v>1</v>
      </c>
      <c r="S871" s="4">
        <f t="shared" si="27"/>
        <v>1</v>
      </c>
    </row>
    <row r="872" spans="1:19" x14ac:dyDescent="0.3">
      <c r="A872" t="s">
        <v>1729</v>
      </c>
      <c r="B872" t="s">
        <v>803</v>
      </c>
      <c r="C872" t="s">
        <v>807</v>
      </c>
      <c r="E872" t="s">
        <v>950</v>
      </c>
      <c r="F872">
        <v>5.8576540000000001</v>
      </c>
      <c r="G872" t="s">
        <v>805</v>
      </c>
      <c r="I872" t="b">
        <v>1</v>
      </c>
      <c r="J872">
        <v>125</v>
      </c>
      <c r="K872" s="3">
        <v>1609.6708504104799</v>
      </c>
      <c r="L872">
        <v>1630.9900354009749</v>
      </c>
      <c r="M872">
        <v>0.62</v>
      </c>
      <c r="N872">
        <v>7327.9251540000005</v>
      </c>
      <c r="O872">
        <v>7327.9251540000005</v>
      </c>
      <c r="P872">
        <v>7327.9251540000005</v>
      </c>
      <c r="R872">
        <f t="shared" si="28"/>
        <v>77</v>
      </c>
      <c r="S872" s="4">
        <f t="shared" si="27"/>
        <v>0.6249350649350649</v>
      </c>
    </row>
    <row r="873" spans="1:19" x14ac:dyDescent="0.3">
      <c r="A873" t="s">
        <v>1730</v>
      </c>
      <c r="B873" t="s">
        <v>803</v>
      </c>
      <c r="C873" t="s">
        <v>804</v>
      </c>
      <c r="F873">
        <v>7.980016</v>
      </c>
      <c r="G873" t="s">
        <v>805</v>
      </c>
      <c r="I873" t="b">
        <v>1</v>
      </c>
      <c r="J873">
        <v>20</v>
      </c>
      <c r="K873" s="3">
        <v>24.158237457275401</v>
      </c>
      <c r="L873">
        <v>934.3040065913566</v>
      </c>
      <c r="M873">
        <v>1</v>
      </c>
      <c r="N873">
        <v>4907.7098400000004</v>
      </c>
      <c r="O873">
        <v>4907.7098400000004</v>
      </c>
      <c r="P873">
        <v>4907.7098400000004</v>
      </c>
      <c r="R873">
        <f t="shared" si="28"/>
        <v>1</v>
      </c>
      <c r="S873" s="4">
        <f t="shared" si="27"/>
        <v>1</v>
      </c>
    </row>
    <row r="874" spans="1:19" x14ac:dyDescent="0.3">
      <c r="A874" t="s">
        <v>1731</v>
      </c>
      <c r="B874" t="s">
        <v>803</v>
      </c>
      <c r="C874" t="s">
        <v>807</v>
      </c>
      <c r="E874" t="s">
        <v>1069</v>
      </c>
      <c r="F874">
        <v>0.40162805000000001</v>
      </c>
      <c r="G874" t="s">
        <v>805</v>
      </c>
      <c r="I874" t="b">
        <v>1</v>
      </c>
      <c r="J874">
        <v>32</v>
      </c>
      <c r="K874" s="3">
        <v>66.427377700805707</v>
      </c>
      <c r="L874">
        <v>61.440894834652369</v>
      </c>
      <c r="M874">
        <v>1</v>
      </c>
      <c r="N874">
        <v>268.68916545000002</v>
      </c>
      <c r="O874">
        <v>268.68916545000002</v>
      </c>
      <c r="P874">
        <v>268.68916545000002</v>
      </c>
      <c r="R874">
        <f t="shared" si="28"/>
        <v>1</v>
      </c>
      <c r="S874" s="4">
        <f t="shared" si="27"/>
        <v>1</v>
      </c>
    </row>
    <row r="875" spans="1:19" x14ac:dyDescent="0.3">
      <c r="A875" t="s">
        <v>1732</v>
      </c>
      <c r="B875" t="s">
        <v>803</v>
      </c>
      <c r="C875" t="s">
        <v>804</v>
      </c>
      <c r="F875">
        <v>9.5433319999999995</v>
      </c>
      <c r="G875" t="s">
        <v>805</v>
      </c>
      <c r="I875" t="b">
        <v>1</v>
      </c>
      <c r="J875">
        <v>32</v>
      </c>
      <c r="K875" s="3">
        <v>63.953769683837898</v>
      </c>
      <c r="L875">
        <v>1445.3683359971967</v>
      </c>
      <c r="M875">
        <v>1</v>
      </c>
      <c r="N875">
        <v>6384.4891079999998</v>
      </c>
      <c r="O875">
        <v>6384.4891079999998</v>
      </c>
      <c r="P875">
        <v>6384.4891079999998</v>
      </c>
      <c r="R875">
        <f t="shared" si="28"/>
        <v>1</v>
      </c>
      <c r="S875" s="4">
        <f t="shared" si="27"/>
        <v>1</v>
      </c>
    </row>
    <row r="876" spans="1:19" x14ac:dyDescent="0.3">
      <c r="A876" t="s">
        <v>1733</v>
      </c>
      <c r="B876" t="s">
        <v>803</v>
      </c>
      <c r="C876" t="s">
        <v>804</v>
      </c>
      <c r="F876">
        <v>33.484127000000001</v>
      </c>
      <c r="G876" t="s">
        <v>805</v>
      </c>
      <c r="I876" t="b">
        <v>1</v>
      </c>
      <c r="J876">
        <v>25</v>
      </c>
      <c r="K876" s="3">
        <v>29.605831146240199</v>
      </c>
      <c r="L876">
        <v>4116.0933904877111</v>
      </c>
      <c r="M876">
        <v>1</v>
      </c>
      <c r="N876">
        <v>21295.904772000002</v>
      </c>
      <c r="O876">
        <v>21295.904772000002</v>
      </c>
      <c r="P876">
        <v>21295.904772000002</v>
      </c>
      <c r="R876">
        <f t="shared" si="28"/>
        <v>1</v>
      </c>
      <c r="S876" s="4">
        <f t="shared" si="27"/>
        <v>1</v>
      </c>
    </row>
    <row r="877" spans="1:19" x14ac:dyDescent="0.3">
      <c r="A877" t="s">
        <v>1734</v>
      </c>
      <c r="B877" t="s">
        <v>803</v>
      </c>
      <c r="C877" t="s">
        <v>807</v>
      </c>
      <c r="E877" t="s">
        <v>815</v>
      </c>
      <c r="F877">
        <v>2.7601870000000002</v>
      </c>
      <c r="G877" t="s">
        <v>805</v>
      </c>
      <c r="I877" t="b">
        <v>1</v>
      </c>
      <c r="J877">
        <v>150</v>
      </c>
      <c r="K877" s="3">
        <v>3252.6087673950201</v>
      </c>
      <c r="L877">
        <v>845.08631096973897</v>
      </c>
      <c r="M877">
        <v>0.62</v>
      </c>
      <c r="N877">
        <v>3969.1489060000004</v>
      </c>
      <c r="O877">
        <v>3969.1489060000004</v>
      </c>
      <c r="P877">
        <v>3969.1489060000004</v>
      </c>
      <c r="R877">
        <f t="shared" si="28"/>
        <v>77</v>
      </c>
      <c r="S877" s="4">
        <f t="shared" si="27"/>
        <v>0.6249350649350649</v>
      </c>
    </row>
    <row r="878" spans="1:19" x14ac:dyDescent="0.3">
      <c r="A878" t="s">
        <v>1735</v>
      </c>
      <c r="B878" t="s">
        <v>803</v>
      </c>
      <c r="C878" t="s">
        <v>807</v>
      </c>
      <c r="E878" t="s">
        <v>822</v>
      </c>
      <c r="F878">
        <v>5.0603223000000002</v>
      </c>
      <c r="G878" t="s">
        <v>805</v>
      </c>
      <c r="I878" t="b">
        <v>1</v>
      </c>
      <c r="J878">
        <v>65</v>
      </c>
      <c r="K878" s="3">
        <v>414.31065807342497</v>
      </c>
      <c r="L878">
        <v>1132.0459824646639</v>
      </c>
      <c r="M878">
        <v>0.65</v>
      </c>
      <c r="N878">
        <v>4296.2136326999998</v>
      </c>
      <c r="O878">
        <v>4296.2136326999998</v>
      </c>
      <c r="P878">
        <v>4296.2136326999998</v>
      </c>
      <c r="R878">
        <f t="shared" si="28"/>
        <v>12.666666666666655</v>
      </c>
      <c r="S878" s="4">
        <f t="shared" si="27"/>
        <v>0.65</v>
      </c>
    </row>
    <row r="879" spans="1:19" x14ac:dyDescent="0.3">
      <c r="A879" t="s">
        <v>1736</v>
      </c>
      <c r="B879" t="s">
        <v>803</v>
      </c>
      <c r="C879" t="s">
        <v>819</v>
      </c>
      <c r="E879" t="s">
        <v>820</v>
      </c>
      <c r="F879">
        <v>32.559963000000003</v>
      </c>
      <c r="G879" t="s">
        <v>805</v>
      </c>
      <c r="I879" t="b">
        <v>1</v>
      </c>
      <c r="J879">
        <v>25</v>
      </c>
      <c r="K879" s="3">
        <v>43.080360412597699</v>
      </c>
      <c r="L879">
        <v>4497.5193657781592</v>
      </c>
      <c r="M879">
        <v>1</v>
      </c>
      <c r="N879">
        <v>20708.136468000001</v>
      </c>
      <c r="O879">
        <v>20708.136468000001</v>
      </c>
      <c r="P879">
        <v>20708.136468000001</v>
      </c>
      <c r="R879">
        <f t="shared" si="28"/>
        <v>1</v>
      </c>
      <c r="S879" s="4">
        <f t="shared" si="27"/>
        <v>1</v>
      </c>
    </row>
    <row r="880" spans="1:19" x14ac:dyDescent="0.3">
      <c r="A880" t="s">
        <v>1737</v>
      </c>
      <c r="B880" t="s">
        <v>803</v>
      </c>
      <c r="C880" t="s">
        <v>804</v>
      </c>
      <c r="F880">
        <v>5.7816939999999999</v>
      </c>
      <c r="G880" t="s">
        <v>805</v>
      </c>
      <c r="I880" t="b">
        <v>1</v>
      </c>
      <c r="J880">
        <v>25</v>
      </c>
      <c r="K880" s="3">
        <v>28.567197799682599</v>
      </c>
      <c r="L880">
        <v>703.94892867784029</v>
      </c>
      <c r="M880">
        <v>1</v>
      </c>
      <c r="N880">
        <v>3677.1573840000001</v>
      </c>
      <c r="O880">
        <v>3677.1573840000001</v>
      </c>
      <c r="P880">
        <v>3677.1573840000001</v>
      </c>
      <c r="R880">
        <f t="shared" si="28"/>
        <v>1</v>
      </c>
      <c r="S880" s="4">
        <f t="shared" si="27"/>
        <v>1</v>
      </c>
    </row>
    <row r="881" spans="1:19" x14ac:dyDescent="0.3">
      <c r="A881" t="s">
        <v>1738</v>
      </c>
      <c r="B881" t="s">
        <v>803</v>
      </c>
      <c r="C881" t="s">
        <v>807</v>
      </c>
      <c r="E881" t="s">
        <v>942</v>
      </c>
      <c r="F881">
        <v>25.575949999999999</v>
      </c>
      <c r="G881" t="s">
        <v>805</v>
      </c>
      <c r="R881">
        <f t="shared" si="28"/>
        <v>-0.61290322580645162</v>
      </c>
      <c r="S881" s="4">
        <f t="shared" si="27"/>
        <v>0</v>
      </c>
    </row>
    <row r="882" spans="1:19" x14ac:dyDescent="0.3">
      <c r="A882" t="s">
        <v>1739</v>
      </c>
      <c r="B882" t="s">
        <v>803</v>
      </c>
      <c r="C882" t="s">
        <v>804</v>
      </c>
      <c r="F882">
        <v>4.6354113000000003</v>
      </c>
      <c r="G882" t="s">
        <v>805</v>
      </c>
      <c r="I882" t="b">
        <v>1</v>
      </c>
      <c r="J882">
        <v>25</v>
      </c>
      <c r="K882" s="3">
        <v>29.464492797851602</v>
      </c>
      <c r="L882">
        <v>569.07660060797139</v>
      </c>
      <c r="M882">
        <v>1</v>
      </c>
      <c r="N882">
        <v>2948.1215868000004</v>
      </c>
      <c r="O882">
        <v>2948.1215868000004</v>
      </c>
      <c r="P882">
        <v>2948.1215868000004</v>
      </c>
      <c r="R882">
        <f t="shared" si="28"/>
        <v>1</v>
      </c>
      <c r="S882" s="4">
        <f t="shared" si="27"/>
        <v>1</v>
      </c>
    </row>
    <row r="883" spans="1:19" x14ac:dyDescent="0.3">
      <c r="A883" t="s">
        <v>1740</v>
      </c>
      <c r="B883" t="s">
        <v>803</v>
      </c>
      <c r="C883" t="s">
        <v>807</v>
      </c>
      <c r="E883" t="s">
        <v>885</v>
      </c>
      <c r="F883">
        <v>2.1367835999999998</v>
      </c>
      <c r="G883" t="s">
        <v>805</v>
      </c>
      <c r="I883" t="b">
        <v>1</v>
      </c>
      <c r="J883">
        <v>125</v>
      </c>
      <c r="K883" s="3">
        <v>2442.12006214145</v>
      </c>
      <c r="L883">
        <v>630.64458786747377</v>
      </c>
      <c r="M883">
        <v>0.62</v>
      </c>
      <c r="N883">
        <v>2673.1162835999999</v>
      </c>
      <c r="O883">
        <v>2673.1162835999999</v>
      </c>
      <c r="P883">
        <v>2673.1162835999999</v>
      </c>
      <c r="R883">
        <f t="shared" si="28"/>
        <v>77</v>
      </c>
      <c r="S883" s="4">
        <f t="shared" si="27"/>
        <v>0.6249350649350649</v>
      </c>
    </row>
    <row r="884" spans="1:19" x14ac:dyDescent="0.3">
      <c r="A884" t="s">
        <v>1741</v>
      </c>
      <c r="B884" t="s">
        <v>803</v>
      </c>
      <c r="C884" t="s">
        <v>804</v>
      </c>
      <c r="F884">
        <v>5.0255302999999998</v>
      </c>
      <c r="G884" t="s">
        <v>805</v>
      </c>
      <c r="I884" t="b">
        <v>1</v>
      </c>
      <c r="J884">
        <v>25</v>
      </c>
      <c r="K884" s="3">
        <v>28.084932327270501</v>
      </c>
      <c r="L884">
        <v>609.14772316029598</v>
      </c>
      <c r="M884">
        <v>1</v>
      </c>
      <c r="N884">
        <v>3196.2372707999998</v>
      </c>
      <c r="O884">
        <v>3196.2372707999998</v>
      </c>
      <c r="P884">
        <v>3196.2372707999998</v>
      </c>
      <c r="R884">
        <f t="shared" si="28"/>
        <v>1</v>
      </c>
      <c r="S884" s="4">
        <f t="shared" si="27"/>
        <v>1</v>
      </c>
    </row>
    <row r="885" spans="1:19" x14ac:dyDescent="0.3">
      <c r="A885" t="s">
        <v>1742</v>
      </c>
      <c r="B885" t="s">
        <v>803</v>
      </c>
      <c r="C885" t="s">
        <v>847</v>
      </c>
      <c r="E885" t="s">
        <v>995</v>
      </c>
      <c r="F885">
        <v>54.244990000000001</v>
      </c>
      <c r="G885" t="s">
        <v>805</v>
      </c>
      <c r="R885">
        <f t="shared" si="28"/>
        <v>-0.61290322580645162</v>
      </c>
      <c r="S885" s="4">
        <f t="shared" si="27"/>
        <v>0</v>
      </c>
    </row>
    <row r="886" spans="1:19" x14ac:dyDescent="0.3">
      <c r="A886" t="s">
        <v>1743</v>
      </c>
      <c r="B886" t="s">
        <v>803</v>
      </c>
      <c r="C886" t="s">
        <v>807</v>
      </c>
      <c r="E886" t="s">
        <v>876</v>
      </c>
      <c r="F886">
        <v>1.2418594000000001</v>
      </c>
      <c r="G886" t="s">
        <v>805</v>
      </c>
      <c r="I886" t="b">
        <v>1</v>
      </c>
      <c r="J886">
        <v>32</v>
      </c>
      <c r="K886" s="3">
        <v>48.2599204444885</v>
      </c>
      <c r="L886">
        <v>176.05730583084213</v>
      </c>
      <c r="M886">
        <v>0.81</v>
      </c>
      <c r="N886">
        <v>830.80393860000004</v>
      </c>
      <c r="O886">
        <v>830.80393860000004</v>
      </c>
      <c r="P886">
        <v>830.80393860000004</v>
      </c>
      <c r="R886">
        <f t="shared" si="28"/>
        <v>1.9999999999999993</v>
      </c>
      <c r="S886" s="4">
        <f t="shared" si="27"/>
        <v>0.81</v>
      </c>
    </row>
    <row r="887" spans="1:19" x14ac:dyDescent="0.3">
      <c r="A887" t="s">
        <v>1744</v>
      </c>
      <c r="B887" t="s">
        <v>803</v>
      </c>
      <c r="C887" t="s">
        <v>804</v>
      </c>
      <c r="F887">
        <v>5.3320340000000002</v>
      </c>
      <c r="G887" t="s">
        <v>805</v>
      </c>
      <c r="I887" t="b">
        <v>1</v>
      </c>
      <c r="J887">
        <v>25</v>
      </c>
      <c r="K887" s="3">
        <v>29.187440872192401</v>
      </c>
      <c r="L887">
        <v>652.93222009210922</v>
      </c>
      <c r="M887">
        <v>1</v>
      </c>
      <c r="N887">
        <v>3391.173624</v>
      </c>
      <c r="O887">
        <v>3391.173624</v>
      </c>
      <c r="P887">
        <v>3391.173624</v>
      </c>
      <c r="R887">
        <f t="shared" si="28"/>
        <v>1</v>
      </c>
      <c r="S887" s="4">
        <f t="shared" si="27"/>
        <v>1</v>
      </c>
    </row>
    <row r="888" spans="1:19" x14ac:dyDescent="0.3">
      <c r="A888" t="s">
        <v>1745</v>
      </c>
      <c r="B888" t="s">
        <v>803</v>
      </c>
      <c r="C888" t="s">
        <v>807</v>
      </c>
      <c r="E888" t="s">
        <v>808</v>
      </c>
      <c r="F888">
        <v>16.755257</v>
      </c>
      <c r="G888" t="s">
        <v>805</v>
      </c>
      <c r="I888" t="b">
        <v>1</v>
      </c>
      <c r="J888">
        <v>50</v>
      </c>
      <c r="K888" s="3">
        <v>243.33726224897001</v>
      </c>
      <c r="L888">
        <v>3419.1741178505158</v>
      </c>
      <c r="M888">
        <v>0.65</v>
      </c>
      <c r="N888">
        <v>12784.261091</v>
      </c>
      <c r="O888">
        <v>12784.261091</v>
      </c>
      <c r="P888">
        <v>12784.261091</v>
      </c>
      <c r="R888">
        <f t="shared" si="28"/>
        <v>12.666666666666655</v>
      </c>
      <c r="S888" s="4">
        <f t="shared" si="27"/>
        <v>0.65</v>
      </c>
    </row>
    <row r="889" spans="1:19" x14ac:dyDescent="0.3">
      <c r="A889" t="s">
        <v>1746</v>
      </c>
      <c r="B889" t="s">
        <v>803</v>
      </c>
      <c r="C889" t="s">
        <v>804</v>
      </c>
      <c r="F889">
        <v>8.6283045000000005</v>
      </c>
      <c r="G889" t="s">
        <v>805</v>
      </c>
      <c r="I889" t="b">
        <v>1</v>
      </c>
      <c r="J889">
        <v>25</v>
      </c>
      <c r="K889" s="3">
        <v>30.486324310302699</v>
      </c>
      <c r="L889">
        <v>1069.2211112939351</v>
      </c>
      <c r="M889">
        <v>1</v>
      </c>
      <c r="N889">
        <v>5487.601662</v>
      </c>
      <c r="O889">
        <v>5487.601662</v>
      </c>
      <c r="P889">
        <v>5487.601662</v>
      </c>
      <c r="R889">
        <f t="shared" si="28"/>
        <v>1</v>
      </c>
      <c r="S889" s="4">
        <f t="shared" si="27"/>
        <v>1</v>
      </c>
    </row>
    <row r="890" spans="1:19" x14ac:dyDescent="0.3">
      <c r="A890" t="s">
        <v>1747</v>
      </c>
      <c r="B890" t="s">
        <v>803</v>
      </c>
      <c r="C890" t="s">
        <v>804</v>
      </c>
      <c r="F890">
        <v>9.3408080000000009</v>
      </c>
      <c r="G890" t="s">
        <v>805</v>
      </c>
      <c r="I890" t="b">
        <v>1</v>
      </c>
      <c r="J890">
        <v>25</v>
      </c>
      <c r="K890" s="3">
        <v>29.439002990722699</v>
      </c>
      <c r="L890">
        <v>1146.4764657578944</v>
      </c>
      <c r="M890">
        <v>1</v>
      </c>
      <c r="N890">
        <v>5940.7538880000002</v>
      </c>
      <c r="O890">
        <v>5940.7538880000002</v>
      </c>
      <c r="P890">
        <v>5940.7538880000002</v>
      </c>
      <c r="R890">
        <f t="shared" si="28"/>
        <v>1</v>
      </c>
      <c r="S890" s="4">
        <f t="shared" si="27"/>
        <v>1</v>
      </c>
    </row>
    <row r="891" spans="1:19" x14ac:dyDescent="0.3">
      <c r="A891" t="s">
        <v>1748</v>
      </c>
      <c r="B891" t="s">
        <v>803</v>
      </c>
      <c r="C891" t="s">
        <v>807</v>
      </c>
      <c r="E891" t="s">
        <v>810</v>
      </c>
      <c r="F891">
        <v>27.184763</v>
      </c>
      <c r="G891" t="s">
        <v>805</v>
      </c>
      <c r="I891" t="b">
        <v>1</v>
      </c>
      <c r="J891">
        <v>32</v>
      </c>
      <c r="K891" s="3">
        <v>74.2401123046875</v>
      </c>
      <c r="L891">
        <v>4289.7704365708069</v>
      </c>
      <c r="M891">
        <v>1</v>
      </c>
      <c r="N891">
        <v>18186.606447000002</v>
      </c>
      <c r="O891">
        <v>18186.606447000002</v>
      </c>
      <c r="P891">
        <v>18186.606447000002</v>
      </c>
      <c r="R891">
        <f t="shared" si="28"/>
        <v>1</v>
      </c>
      <c r="S891" s="4">
        <f t="shared" si="27"/>
        <v>1</v>
      </c>
    </row>
    <row r="892" spans="1:19" x14ac:dyDescent="0.3">
      <c r="A892" t="s">
        <v>1749</v>
      </c>
      <c r="B892" t="s">
        <v>803</v>
      </c>
      <c r="C892" t="s">
        <v>804</v>
      </c>
      <c r="F892">
        <v>8.948582</v>
      </c>
      <c r="G892" t="s">
        <v>805</v>
      </c>
      <c r="I892" t="b">
        <v>1</v>
      </c>
      <c r="J892">
        <v>25</v>
      </c>
      <c r="K892" s="3">
        <v>27.841760635376001</v>
      </c>
      <c r="L892">
        <v>1082.2080308838486</v>
      </c>
      <c r="M892">
        <v>1</v>
      </c>
      <c r="N892">
        <v>5691.2981520000003</v>
      </c>
      <c r="O892">
        <v>5691.2981520000003</v>
      </c>
      <c r="P892">
        <v>5691.2981520000003</v>
      </c>
      <c r="R892">
        <f t="shared" si="28"/>
        <v>1</v>
      </c>
      <c r="S892" s="4">
        <f t="shared" si="27"/>
        <v>1</v>
      </c>
    </row>
    <row r="893" spans="1:19" x14ac:dyDescent="0.3">
      <c r="A893" t="s">
        <v>1750</v>
      </c>
      <c r="B893" t="s">
        <v>803</v>
      </c>
      <c r="C893" t="s">
        <v>847</v>
      </c>
      <c r="E893" t="s">
        <v>959</v>
      </c>
      <c r="F893">
        <v>53.060830000000003</v>
      </c>
      <c r="G893" t="s">
        <v>805</v>
      </c>
      <c r="R893">
        <f t="shared" si="28"/>
        <v>-0.61290322580645162</v>
      </c>
      <c r="S893" s="4">
        <f t="shared" si="27"/>
        <v>0</v>
      </c>
    </row>
    <row r="894" spans="1:19" x14ac:dyDescent="0.3">
      <c r="A894" t="s">
        <v>1751</v>
      </c>
      <c r="B894" t="s">
        <v>803</v>
      </c>
      <c r="C894" t="s">
        <v>804</v>
      </c>
      <c r="F894">
        <v>5.3417399999999997</v>
      </c>
      <c r="G894" t="s">
        <v>805</v>
      </c>
      <c r="I894" t="b">
        <v>1</v>
      </c>
      <c r="J894">
        <v>25</v>
      </c>
      <c r="K894" s="3">
        <v>28.812482833862301</v>
      </c>
      <c r="L894">
        <v>651.86080969197656</v>
      </c>
      <c r="M894">
        <v>1</v>
      </c>
      <c r="N894">
        <v>3397.3466399999998</v>
      </c>
      <c r="O894">
        <v>3397.3466399999998</v>
      </c>
      <c r="P894">
        <v>3397.3466399999998</v>
      </c>
      <c r="R894">
        <f t="shared" si="28"/>
        <v>1</v>
      </c>
      <c r="S894" s="4">
        <f t="shared" si="27"/>
        <v>1</v>
      </c>
    </row>
    <row r="895" spans="1:19" x14ac:dyDescent="0.3">
      <c r="A895" t="s">
        <v>1752</v>
      </c>
      <c r="B895" t="s">
        <v>803</v>
      </c>
      <c r="C895" t="s">
        <v>819</v>
      </c>
      <c r="E895" t="s">
        <v>820</v>
      </c>
      <c r="F895">
        <v>35.688675000000003</v>
      </c>
      <c r="G895" t="s">
        <v>805</v>
      </c>
      <c r="I895" t="b">
        <v>1</v>
      </c>
      <c r="J895">
        <v>25</v>
      </c>
      <c r="K895" s="3">
        <v>43.080360412597699</v>
      </c>
      <c r="L895">
        <v>4929.689476350537</v>
      </c>
      <c r="M895">
        <v>1</v>
      </c>
      <c r="N895">
        <v>22697.997300000003</v>
      </c>
      <c r="O895">
        <v>22697.997300000003</v>
      </c>
      <c r="P895">
        <v>22697.997300000003</v>
      </c>
      <c r="R895">
        <f t="shared" si="28"/>
        <v>1</v>
      </c>
      <c r="S895" s="4">
        <f t="shared" si="27"/>
        <v>1</v>
      </c>
    </row>
    <row r="896" spans="1:19" x14ac:dyDescent="0.3">
      <c r="A896" t="s">
        <v>1753</v>
      </c>
      <c r="B896" t="s">
        <v>803</v>
      </c>
      <c r="C896" t="s">
        <v>804</v>
      </c>
      <c r="F896">
        <v>8.0679180000000006</v>
      </c>
      <c r="G896" t="s">
        <v>805</v>
      </c>
      <c r="I896" t="b">
        <v>1</v>
      </c>
      <c r="J896">
        <v>25</v>
      </c>
      <c r="K896" s="3">
        <v>42.575210571289098</v>
      </c>
      <c r="L896">
        <v>1109.8259079119728</v>
      </c>
      <c r="M896">
        <v>1</v>
      </c>
      <c r="N896">
        <v>5131.1958480000003</v>
      </c>
      <c r="O896">
        <v>5131.1958480000003</v>
      </c>
      <c r="P896">
        <v>5131.1958480000003</v>
      </c>
      <c r="R896">
        <f t="shared" si="28"/>
        <v>1</v>
      </c>
      <c r="S896" s="4">
        <f t="shared" si="27"/>
        <v>1</v>
      </c>
    </row>
    <row r="897" spans="1:19" x14ac:dyDescent="0.3">
      <c r="A897" t="s">
        <v>1754</v>
      </c>
      <c r="B897" t="s">
        <v>803</v>
      </c>
      <c r="C897" t="s">
        <v>807</v>
      </c>
      <c r="E897" t="s">
        <v>815</v>
      </c>
      <c r="F897">
        <v>14.851103999999999</v>
      </c>
      <c r="G897" t="s">
        <v>805</v>
      </c>
      <c r="I897" t="b">
        <v>1</v>
      </c>
      <c r="J897">
        <v>200</v>
      </c>
      <c r="K897" s="3">
        <v>4331.2206215286296</v>
      </c>
      <c r="L897">
        <v>4720.6889408444877</v>
      </c>
      <c r="M897">
        <v>0.62</v>
      </c>
      <c r="N897">
        <v>27340.882463999998</v>
      </c>
      <c r="O897">
        <v>27340.882463999998</v>
      </c>
      <c r="P897">
        <v>27340.882463999998</v>
      </c>
      <c r="R897">
        <f t="shared" si="28"/>
        <v>77</v>
      </c>
      <c r="S897" s="4">
        <f t="shared" si="27"/>
        <v>0.6249350649350649</v>
      </c>
    </row>
    <row r="898" spans="1:19" x14ac:dyDescent="0.3">
      <c r="A898" t="s">
        <v>1755</v>
      </c>
      <c r="B898" t="s">
        <v>803</v>
      </c>
      <c r="C898" t="s">
        <v>837</v>
      </c>
      <c r="E898" t="s">
        <v>838</v>
      </c>
      <c r="F898">
        <v>25.933199999999999</v>
      </c>
      <c r="G898" t="s">
        <v>805</v>
      </c>
      <c r="I898" t="b">
        <v>1</v>
      </c>
      <c r="J898">
        <v>65</v>
      </c>
      <c r="K898" s="3">
        <v>439.40041780471802</v>
      </c>
      <c r="L898">
        <v>5870.2539073777389</v>
      </c>
      <c r="M898">
        <v>0.65</v>
      </c>
      <c r="N898">
        <v>22017.286799999998</v>
      </c>
      <c r="O898">
        <v>22017.286799999998</v>
      </c>
      <c r="P898">
        <v>22017.286799999998</v>
      </c>
      <c r="R898">
        <f t="shared" si="28"/>
        <v>12.666666666666655</v>
      </c>
      <c r="S898" s="4">
        <f t="shared" si="27"/>
        <v>0.65</v>
      </c>
    </row>
    <row r="899" spans="1:19" x14ac:dyDescent="0.3">
      <c r="A899" t="s">
        <v>1756</v>
      </c>
      <c r="B899" t="s">
        <v>803</v>
      </c>
      <c r="C899" t="s">
        <v>804</v>
      </c>
      <c r="F899">
        <v>4.1288004000000003</v>
      </c>
      <c r="G899" t="s">
        <v>805</v>
      </c>
      <c r="I899" t="b">
        <v>1</v>
      </c>
      <c r="J899">
        <v>25</v>
      </c>
      <c r="K899" s="3">
        <v>37.249210357666001</v>
      </c>
      <c r="L899">
        <v>543.14750661947699</v>
      </c>
      <c r="M899">
        <v>1</v>
      </c>
      <c r="N899">
        <v>2625.9170544000003</v>
      </c>
      <c r="O899">
        <v>2625.9170544000003</v>
      </c>
      <c r="P899">
        <v>2625.9170544000003</v>
      </c>
      <c r="R899">
        <f t="shared" si="28"/>
        <v>1</v>
      </c>
      <c r="S899" s="4">
        <f t="shared" si="27"/>
        <v>1</v>
      </c>
    </row>
    <row r="900" spans="1:19" x14ac:dyDescent="0.3">
      <c r="A900" t="s">
        <v>1757</v>
      </c>
      <c r="B900" t="s">
        <v>803</v>
      </c>
      <c r="C900" t="s">
        <v>819</v>
      </c>
      <c r="E900" t="s">
        <v>1071</v>
      </c>
      <c r="F900">
        <v>41.696460000000002</v>
      </c>
      <c r="G900" t="s">
        <v>805</v>
      </c>
      <c r="I900" t="b">
        <v>1</v>
      </c>
      <c r="J900">
        <v>32</v>
      </c>
      <c r="K900" s="3">
        <v>50.964488983154297</v>
      </c>
      <c r="L900">
        <v>5980.8570032376947</v>
      </c>
      <c r="M900">
        <v>1</v>
      </c>
      <c r="N900">
        <v>27894.93174</v>
      </c>
      <c r="O900">
        <v>27894.93174</v>
      </c>
      <c r="P900">
        <v>27894.93174</v>
      </c>
      <c r="R900">
        <f t="shared" si="28"/>
        <v>1</v>
      </c>
      <c r="S900" s="4">
        <f t="shared" ref="S900:S963" si="29">0.62+(1-0.62)/R900</f>
        <v>1</v>
      </c>
    </row>
    <row r="901" spans="1:19" x14ac:dyDescent="0.3">
      <c r="A901" t="s">
        <v>1758</v>
      </c>
      <c r="B901" t="s">
        <v>803</v>
      </c>
      <c r="C901" t="s">
        <v>804</v>
      </c>
      <c r="F901">
        <v>4.0774270000000001</v>
      </c>
      <c r="G901" t="s">
        <v>805</v>
      </c>
      <c r="I901" t="b">
        <v>1</v>
      </c>
      <c r="J901">
        <v>25</v>
      </c>
      <c r="K901" s="3">
        <v>38.840007781982401</v>
      </c>
      <c r="L901">
        <v>543.70801371264179</v>
      </c>
      <c r="M901">
        <v>1</v>
      </c>
      <c r="N901">
        <v>2593.2435720000003</v>
      </c>
      <c r="O901">
        <v>2593.2435720000003</v>
      </c>
      <c r="P901">
        <v>2593.2435720000003</v>
      </c>
      <c r="R901">
        <f t="shared" si="28"/>
        <v>1</v>
      </c>
      <c r="S901" s="4">
        <f t="shared" si="29"/>
        <v>1</v>
      </c>
    </row>
    <row r="902" spans="1:19" x14ac:dyDescent="0.3">
      <c r="A902" t="s">
        <v>1759</v>
      </c>
      <c r="B902" t="s">
        <v>803</v>
      </c>
      <c r="C902" t="s">
        <v>804</v>
      </c>
      <c r="F902">
        <v>9.5601909999999997</v>
      </c>
      <c r="G902" t="s">
        <v>805</v>
      </c>
      <c r="I902" t="b">
        <v>1</v>
      </c>
      <c r="J902">
        <v>25</v>
      </c>
      <c r="K902" s="3">
        <v>29.4943752288818</v>
      </c>
      <c r="L902">
        <v>1174.0004998259865</v>
      </c>
      <c r="M902">
        <v>1</v>
      </c>
      <c r="N902">
        <v>6080.2814760000001</v>
      </c>
      <c r="O902">
        <v>6080.2814760000001</v>
      </c>
      <c r="P902">
        <v>6080.2814760000001</v>
      </c>
      <c r="R902">
        <f t="shared" si="28"/>
        <v>1</v>
      </c>
      <c r="S902" s="4">
        <f t="shared" si="29"/>
        <v>1</v>
      </c>
    </row>
    <row r="903" spans="1:19" x14ac:dyDescent="0.3">
      <c r="A903" t="s">
        <v>1760</v>
      </c>
      <c r="B903" t="s">
        <v>803</v>
      </c>
      <c r="C903" t="s">
        <v>804</v>
      </c>
      <c r="F903">
        <v>6.1992120000000002</v>
      </c>
      <c r="G903" t="s">
        <v>805</v>
      </c>
      <c r="I903" t="b">
        <v>1</v>
      </c>
      <c r="J903">
        <v>40</v>
      </c>
      <c r="K903" s="3">
        <v>110.973594665527</v>
      </c>
      <c r="L903">
        <v>1071.6695589553021</v>
      </c>
      <c r="M903">
        <v>1</v>
      </c>
      <c r="N903">
        <v>4395.2413080000006</v>
      </c>
      <c r="O903">
        <v>4395.2413080000006</v>
      </c>
      <c r="P903">
        <v>4395.2413080000006</v>
      </c>
      <c r="R903">
        <f t="shared" si="28"/>
        <v>1</v>
      </c>
      <c r="S903" s="4">
        <f t="shared" si="29"/>
        <v>1</v>
      </c>
    </row>
    <row r="904" spans="1:19" x14ac:dyDescent="0.3">
      <c r="A904" t="s">
        <v>1761</v>
      </c>
      <c r="B904" t="s">
        <v>803</v>
      </c>
      <c r="C904" t="s">
        <v>804</v>
      </c>
      <c r="F904">
        <v>40.524459999999998</v>
      </c>
      <c r="G904" t="s">
        <v>805</v>
      </c>
      <c r="I904" t="b">
        <v>1</v>
      </c>
      <c r="J904">
        <v>25</v>
      </c>
      <c r="K904" s="3">
        <v>33.756481170654297</v>
      </c>
      <c r="L904">
        <v>5171.3258790685486</v>
      </c>
      <c r="M904">
        <v>1</v>
      </c>
      <c r="N904">
        <v>25773.556559999997</v>
      </c>
      <c r="O904">
        <v>25773.556559999997</v>
      </c>
      <c r="P904">
        <v>25773.556559999997</v>
      </c>
      <c r="R904">
        <f t="shared" si="28"/>
        <v>1</v>
      </c>
      <c r="S904" s="4">
        <f t="shared" si="29"/>
        <v>1</v>
      </c>
    </row>
    <row r="905" spans="1:19" x14ac:dyDescent="0.3">
      <c r="A905" t="s">
        <v>1762</v>
      </c>
      <c r="B905" t="s">
        <v>803</v>
      </c>
      <c r="C905" t="s">
        <v>824</v>
      </c>
      <c r="F905">
        <v>32.730249999999998</v>
      </c>
      <c r="G905" t="s">
        <v>805</v>
      </c>
      <c r="I905" t="b">
        <v>1</v>
      </c>
      <c r="J905">
        <v>40</v>
      </c>
      <c r="K905" s="3">
        <v>100.39143371582</v>
      </c>
      <c r="L905">
        <v>5539.9505839733383</v>
      </c>
      <c r="M905">
        <v>1</v>
      </c>
      <c r="N905">
        <v>23205.74725</v>
      </c>
      <c r="O905">
        <v>23205.74725</v>
      </c>
      <c r="P905">
        <v>23205.74725</v>
      </c>
      <c r="R905">
        <f t="shared" si="28"/>
        <v>1</v>
      </c>
      <c r="S905" s="4">
        <f t="shared" si="29"/>
        <v>1</v>
      </c>
    </row>
    <row r="906" spans="1:19" x14ac:dyDescent="0.3">
      <c r="A906" t="s">
        <v>1763</v>
      </c>
      <c r="B906" t="s">
        <v>803</v>
      </c>
      <c r="C906" t="s">
        <v>804</v>
      </c>
      <c r="F906">
        <v>8.1145940000000003</v>
      </c>
      <c r="G906" t="s">
        <v>805</v>
      </c>
      <c r="I906" t="b">
        <v>1</v>
      </c>
      <c r="J906">
        <v>25</v>
      </c>
      <c r="K906" s="3">
        <v>32.834232330322301</v>
      </c>
      <c r="L906">
        <v>1027.0592272551439</v>
      </c>
      <c r="M906">
        <v>1</v>
      </c>
      <c r="N906">
        <v>5160.8817840000002</v>
      </c>
      <c r="O906">
        <v>5160.8817840000002</v>
      </c>
      <c r="P906">
        <v>5160.8817840000002</v>
      </c>
      <c r="R906">
        <f t="shared" si="28"/>
        <v>1</v>
      </c>
      <c r="S906" s="4">
        <f t="shared" si="29"/>
        <v>1</v>
      </c>
    </row>
    <row r="907" spans="1:19" x14ac:dyDescent="0.3">
      <c r="A907" t="s">
        <v>1764</v>
      </c>
      <c r="B907" t="s">
        <v>803</v>
      </c>
      <c r="C907" t="s">
        <v>804</v>
      </c>
      <c r="F907">
        <v>8.1245440000000002</v>
      </c>
      <c r="G907" t="s">
        <v>805</v>
      </c>
      <c r="I907" t="b">
        <v>1</v>
      </c>
      <c r="J907">
        <v>25</v>
      </c>
      <c r="K907" s="3">
        <v>29.6892395019531</v>
      </c>
      <c r="L907">
        <v>999.48803597890958</v>
      </c>
      <c r="M907">
        <v>1</v>
      </c>
      <c r="N907">
        <v>5167.2099840000001</v>
      </c>
      <c r="O907">
        <v>5167.2099840000001</v>
      </c>
      <c r="P907">
        <v>5167.2099840000001</v>
      </c>
      <c r="R907">
        <f t="shared" si="28"/>
        <v>1</v>
      </c>
      <c r="S907" s="4">
        <f t="shared" si="29"/>
        <v>1</v>
      </c>
    </row>
    <row r="908" spans="1:19" x14ac:dyDescent="0.3">
      <c r="A908" t="s">
        <v>1765</v>
      </c>
      <c r="B908" t="s">
        <v>803</v>
      </c>
      <c r="C908" t="s">
        <v>824</v>
      </c>
      <c r="F908">
        <v>57.780290000000001</v>
      </c>
      <c r="G908" t="s">
        <v>805</v>
      </c>
      <c r="R908">
        <f t="shared" si="28"/>
        <v>-0.61290322580645162</v>
      </c>
      <c r="S908" s="4">
        <f t="shared" si="29"/>
        <v>0</v>
      </c>
    </row>
    <row r="909" spans="1:19" x14ac:dyDescent="0.3">
      <c r="A909" t="s">
        <v>1766</v>
      </c>
      <c r="B909" t="s">
        <v>803</v>
      </c>
      <c r="C909" t="s">
        <v>804</v>
      </c>
      <c r="F909">
        <v>5.9619245999999997</v>
      </c>
      <c r="G909" t="s">
        <v>805</v>
      </c>
      <c r="I909" t="b">
        <v>1</v>
      </c>
      <c r="J909">
        <v>40</v>
      </c>
      <c r="K909" s="3">
        <v>116.119064331055</v>
      </c>
      <c r="L909">
        <v>1041.1173456776373</v>
      </c>
      <c r="M909">
        <v>1</v>
      </c>
      <c r="N909">
        <v>4227.0045413999997</v>
      </c>
      <c r="O909">
        <v>4227.0045413999997</v>
      </c>
      <c r="P909">
        <v>4227.0045413999997</v>
      </c>
      <c r="R909">
        <f t="shared" si="28"/>
        <v>1</v>
      </c>
      <c r="S909" s="4">
        <f t="shared" si="29"/>
        <v>1</v>
      </c>
    </row>
    <row r="910" spans="1:19" x14ac:dyDescent="0.3">
      <c r="A910" t="s">
        <v>1767</v>
      </c>
      <c r="B910" t="s">
        <v>803</v>
      </c>
      <c r="C910" t="s">
        <v>807</v>
      </c>
      <c r="E910" t="s">
        <v>815</v>
      </c>
      <c r="F910">
        <v>9.2387949999999996</v>
      </c>
      <c r="G910" t="s">
        <v>805</v>
      </c>
      <c r="I910" t="b">
        <v>1</v>
      </c>
      <c r="J910">
        <v>150</v>
      </c>
      <c r="K910" s="3">
        <v>3233.6790352630601</v>
      </c>
      <c r="L910">
        <v>2826.4993906938116</v>
      </c>
      <c r="M910">
        <v>0.62</v>
      </c>
      <c r="N910">
        <v>13285.387209999999</v>
      </c>
      <c r="O910">
        <v>13285.387209999999</v>
      </c>
      <c r="P910">
        <v>13285.387209999999</v>
      </c>
      <c r="R910">
        <f t="shared" si="28"/>
        <v>77</v>
      </c>
      <c r="S910" s="4">
        <f t="shared" si="29"/>
        <v>0.6249350649350649</v>
      </c>
    </row>
    <row r="911" spans="1:19" x14ac:dyDescent="0.3">
      <c r="A911" t="s">
        <v>1768</v>
      </c>
      <c r="B911" t="s">
        <v>803</v>
      </c>
      <c r="C911" t="s">
        <v>804</v>
      </c>
      <c r="F911">
        <v>6.8452520000000003</v>
      </c>
      <c r="G911" t="s">
        <v>805</v>
      </c>
      <c r="I911" t="b">
        <v>1</v>
      </c>
      <c r="J911">
        <v>25</v>
      </c>
      <c r="K911" s="3">
        <v>29.782386779785199</v>
      </c>
      <c r="L911">
        <v>842.82792869975594</v>
      </c>
      <c r="M911">
        <v>1</v>
      </c>
      <c r="N911">
        <v>4353.5802720000002</v>
      </c>
      <c r="O911">
        <v>4353.5802720000002</v>
      </c>
      <c r="P911">
        <v>4353.5802720000002</v>
      </c>
      <c r="R911">
        <f t="shared" si="28"/>
        <v>1</v>
      </c>
      <c r="S911" s="4">
        <f t="shared" si="29"/>
        <v>1</v>
      </c>
    </row>
    <row r="912" spans="1:19" x14ac:dyDescent="0.3">
      <c r="A912" t="s">
        <v>1769</v>
      </c>
      <c r="B912" t="s">
        <v>803</v>
      </c>
      <c r="C912" t="s">
        <v>804</v>
      </c>
      <c r="F912">
        <v>6.0706543999999996</v>
      </c>
      <c r="G912" t="s">
        <v>805</v>
      </c>
      <c r="I912" t="b">
        <v>1</v>
      </c>
      <c r="J912">
        <v>25</v>
      </c>
      <c r="K912" s="3">
        <v>31.451530456543001</v>
      </c>
      <c r="L912">
        <v>758.88797854776055</v>
      </c>
      <c r="M912">
        <v>1</v>
      </c>
      <c r="N912">
        <v>3860.9361983999997</v>
      </c>
      <c r="O912">
        <v>3860.9361983999997</v>
      </c>
      <c r="P912">
        <v>3860.9361983999997</v>
      </c>
      <c r="R912">
        <f t="shared" si="28"/>
        <v>1</v>
      </c>
      <c r="S912" s="4">
        <f t="shared" si="29"/>
        <v>1</v>
      </c>
    </row>
    <row r="913" spans="1:19" x14ac:dyDescent="0.3">
      <c r="A913" t="s">
        <v>1770</v>
      </c>
      <c r="B913" t="s">
        <v>803</v>
      </c>
      <c r="C913" t="s">
        <v>804</v>
      </c>
      <c r="F913">
        <v>5.1170187</v>
      </c>
      <c r="G913" t="s">
        <v>805</v>
      </c>
      <c r="I913" t="b">
        <v>1</v>
      </c>
      <c r="J913">
        <v>25</v>
      </c>
      <c r="K913" s="3">
        <v>25.163639068603501</v>
      </c>
      <c r="L913">
        <v>603.3705295465636</v>
      </c>
      <c r="M913">
        <v>1</v>
      </c>
      <c r="N913">
        <v>3254.4238931999998</v>
      </c>
      <c r="O913">
        <v>3254.4238931999998</v>
      </c>
      <c r="P913">
        <v>3254.4238931999998</v>
      </c>
      <c r="R913">
        <f t="shared" si="28"/>
        <v>1</v>
      </c>
      <c r="S913" s="4">
        <f t="shared" si="29"/>
        <v>1</v>
      </c>
    </row>
    <row r="914" spans="1:19" x14ac:dyDescent="0.3">
      <c r="A914" t="s">
        <v>1771</v>
      </c>
      <c r="B914" t="s">
        <v>803</v>
      </c>
      <c r="C914" t="s">
        <v>824</v>
      </c>
      <c r="F914">
        <v>24.585740000000001</v>
      </c>
      <c r="G914" t="s">
        <v>805</v>
      </c>
      <c r="I914" t="b">
        <v>1</v>
      </c>
      <c r="J914">
        <v>50</v>
      </c>
      <c r="K914" s="3">
        <v>166.94398498535199</v>
      </c>
      <c r="L914">
        <v>4651.4452901146551</v>
      </c>
      <c r="M914">
        <v>1</v>
      </c>
      <c r="N914">
        <v>18758.919620000001</v>
      </c>
      <c r="O914">
        <v>18758.919620000001</v>
      </c>
      <c r="P914">
        <v>18758.919620000001</v>
      </c>
      <c r="R914">
        <f t="shared" si="28"/>
        <v>1</v>
      </c>
      <c r="S914" s="4">
        <f t="shared" si="29"/>
        <v>1</v>
      </c>
    </row>
    <row r="915" spans="1:19" x14ac:dyDescent="0.3">
      <c r="A915" t="s">
        <v>1772</v>
      </c>
      <c r="B915" t="s">
        <v>803</v>
      </c>
      <c r="C915" t="s">
        <v>824</v>
      </c>
      <c r="F915">
        <v>37.765830000000001</v>
      </c>
      <c r="G915" t="s">
        <v>805</v>
      </c>
      <c r="R915">
        <f t="shared" si="28"/>
        <v>-0.61290322580645162</v>
      </c>
      <c r="S915" s="4">
        <f t="shared" si="29"/>
        <v>0</v>
      </c>
    </row>
    <row r="916" spans="1:19" x14ac:dyDescent="0.3">
      <c r="A916" t="s">
        <v>1773</v>
      </c>
      <c r="B916" t="s">
        <v>803</v>
      </c>
      <c r="C916" t="s">
        <v>804</v>
      </c>
      <c r="F916">
        <v>7.4981780000000002</v>
      </c>
      <c r="G916" t="s">
        <v>805</v>
      </c>
      <c r="I916" t="b">
        <v>1</v>
      </c>
      <c r="J916">
        <v>25</v>
      </c>
      <c r="K916" s="3">
        <v>28.835363388061499</v>
      </c>
      <c r="L916">
        <v>915.20785871545309</v>
      </c>
      <c r="M916">
        <v>1</v>
      </c>
      <c r="N916">
        <v>4768.8412079999998</v>
      </c>
      <c r="O916">
        <v>4768.8412079999998</v>
      </c>
      <c r="P916">
        <v>4768.8412079999998</v>
      </c>
      <c r="R916">
        <f t="shared" ref="R916:R979" si="30">IF(M916=0.62,77,(1-0.62)/(M916-0.62))</f>
        <v>1</v>
      </c>
      <c r="S916" s="4">
        <f t="shared" si="29"/>
        <v>1</v>
      </c>
    </row>
    <row r="917" spans="1:19" x14ac:dyDescent="0.3">
      <c r="A917" t="s">
        <v>1774</v>
      </c>
      <c r="B917" t="s">
        <v>803</v>
      </c>
      <c r="C917" t="s">
        <v>807</v>
      </c>
      <c r="E917" t="s">
        <v>808</v>
      </c>
      <c r="F917">
        <v>2.8700573</v>
      </c>
      <c r="G917" t="s">
        <v>805</v>
      </c>
      <c r="I917" t="b">
        <v>1</v>
      </c>
      <c r="J917">
        <v>50</v>
      </c>
      <c r="K917" s="3">
        <v>186.135605964635</v>
      </c>
      <c r="L917">
        <v>553.71789307190659</v>
      </c>
      <c r="M917">
        <v>0.66</v>
      </c>
      <c r="N917">
        <v>2189.8537199000002</v>
      </c>
      <c r="O917">
        <v>2189.8537199000002</v>
      </c>
      <c r="P917">
        <v>2189.8537199000002</v>
      </c>
      <c r="R917">
        <f t="shared" si="30"/>
        <v>9.4999999999999911</v>
      </c>
      <c r="S917" s="4">
        <f t="shared" si="29"/>
        <v>0.66</v>
      </c>
    </row>
    <row r="918" spans="1:19" x14ac:dyDescent="0.3">
      <c r="A918" t="s">
        <v>1775</v>
      </c>
      <c r="B918" t="s">
        <v>803</v>
      </c>
      <c r="C918" t="s">
        <v>807</v>
      </c>
      <c r="E918" t="s">
        <v>876</v>
      </c>
      <c r="F918">
        <v>10.439401</v>
      </c>
      <c r="G918" t="s">
        <v>805</v>
      </c>
      <c r="I918" t="b">
        <v>1</v>
      </c>
      <c r="J918">
        <v>100</v>
      </c>
      <c r="K918" s="3">
        <v>1237.51308265683</v>
      </c>
      <c r="L918">
        <v>2790.7107480130398</v>
      </c>
      <c r="M918">
        <v>0.63</v>
      </c>
      <c r="N918">
        <v>11211.916674</v>
      </c>
      <c r="O918">
        <v>11211.916674</v>
      </c>
      <c r="P918">
        <v>11211.916674</v>
      </c>
      <c r="R918">
        <f t="shared" si="30"/>
        <v>37.999999999999964</v>
      </c>
      <c r="S918" s="4">
        <f t="shared" si="29"/>
        <v>0.63</v>
      </c>
    </row>
    <row r="919" spans="1:19" x14ac:dyDescent="0.3">
      <c r="A919" t="s">
        <v>1776</v>
      </c>
      <c r="B919" t="s">
        <v>803</v>
      </c>
      <c r="C919" t="s">
        <v>837</v>
      </c>
      <c r="E919" t="s">
        <v>838</v>
      </c>
      <c r="F919">
        <v>29.577076000000002</v>
      </c>
      <c r="G919" t="s">
        <v>805</v>
      </c>
      <c r="I919" t="b">
        <v>1</v>
      </c>
      <c r="J919">
        <v>200</v>
      </c>
      <c r="K919" s="3">
        <v>4117.1492584991502</v>
      </c>
      <c r="L919">
        <v>9358.4894609805142</v>
      </c>
      <c r="M919">
        <v>0.62</v>
      </c>
      <c r="N919">
        <v>54451.396916000005</v>
      </c>
      <c r="O919">
        <v>54451.396916000005</v>
      </c>
      <c r="P919">
        <v>54451.396916000005</v>
      </c>
      <c r="R919">
        <f t="shared" si="30"/>
        <v>77</v>
      </c>
      <c r="S919" s="4">
        <f t="shared" si="29"/>
        <v>0.6249350649350649</v>
      </c>
    </row>
    <row r="920" spans="1:19" x14ac:dyDescent="0.3">
      <c r="A920" t="s">
        <v>1777</v>
      </c>
      <c r="B920" t="s">
        <v>803</v>
      </c>
      <c r="C920" t="s">
        <v>807</v>
      </c>
      <c r="E920" t="s">
        <v>815</v>
      </c>
      <c r="F920">
        <v>7.1619700000000002</v>
      </c>
      <c r="G920" t="s">
        <v>805</v>
      </c>
      <c r="R920">
        <f t="shared" si="30"/>
        <v>-0.61290322580645162</v>
      </c>
      <c r="S920" s="4">
        <f t="shared" si="29"/>
        <v>0</v>
      </c>
    </row>
    <row r="921" spans="1:19" x14ac:dyDescent="0.3">
      <c r="A921" t="s">
        <v>1778</v>
      </c>
      <c r="B921" t="s">
        <v>803</v>
      </c>
      <c r="C921" t="s">
        <v>804</v>
      </c>
      <c r="F921">
        <v>5.5043990000000003</v>
      </c>
      <c r="G921" t="s">
        <v>805</v>
      </c>
      <c r="I921" t="b">
        <v>1</v>
      </c>
      <c r="J921">
        <v>25</v>
      </c>
      <c r="K921" s="3">
        <v>30.474439620971701</v>
      </c>
      <c r="L921">
        <v>682.03234318314537</v>
      </c>
      <c r="M921">
        <v>1</v>
      </c>
      <c r="N921">
        <v>3500.7977640000004</v>
      </c>
      <c r="O921">
        <v>3500.7977640000004</v>
      </c>
      <c r="P921">
        <v>3500.7977640000004</v>
      </c>
      <c r="R921">
        <f t="shared" si="30"/>
        <v>1</v>
      </c>
      <c r="S921" s="4">
        <f t="shared" si="29"/>
        <v>1</v>
      </c>
    </row>
    <row r="922" spans="1:19" x14ac:dyDescent="0.3">
      <c r="A922" t="s">
        <v>1779</v>
      </c>
      <c r="B922" t="s">
        <v>803</v>
      </c>
      <c r="C922" t="s">
        <v>807</v>
      </c>
      <c r="E922" t="s">
        <v>841</v>
      </c>
      <c r="F922">
        <v>5.4869446999999996</v>
      </c>
      <c r="G922" t="s">
        <v>805</v>
      </c>
      <c r="I922" t="b">
        <v>1</v>
      </c>
      <c r="J922">
        <v>50</v>
      </c>
      <c r="K922" s="3">
        <v>155.248241176596</v>
      </c>
      <c r="L922">
        <v>1025.5965382230643</v>
      </c>
      <c r="M922">
        <v>0.67</v>
      </c>
      <c r="N922">
        <v>4186.5388060999994</v>
      </c>
      <c r="O922">
        <v>4186.5388060999994</v>
      </c>
      <c r="P922">
        <v>4186.5388060999994</v>
      </c>
      <c r="R922">
        <f t="shared" si="30"/>
        <v>7.5999999999999934</v>
      </c>
      <c r="S922" s="4">
        <f t="shared" si="29"/>
        <v>0.67</v>
      </c>
    </row>
    <row r="923" spans="1:19" x14ac:dyDescent="0.3">
      <c r="A923" t="s">
        <v>1780</v>
      </c>
      <c r="B923" t="s">
        <v>803</v>
      </c>
      <c r="C923" t="s">
        <v>807</v>
      </c>
      <c r="E923" t="s">
        <v>815</v>
      </c>
      <c r="F923">
        <v>1.8684939</v>
      </c>
      <c r="G923" t="s">
        <v>805</v>
      </c>
      <c r="I923" t="b">
        <v>1</v>
      </c>
      <c r="J923">
        <v>200</v>
      </c>
      <c r="K923" s="3">
        <v>4641.6730533218397</v>
      </c>
      <c r="L923">
        <v>597.88404755372335</v>
      </c>
      <c r="M923">
        <v>0.62</v>
      </c>
      <c r="N923">
        <v>3439.8972699000001</v>
      </c>
      <c r="O923">
        <v>3439.8972699000001</v>
      </c>
      <c r="P923">
        <v>3439.8972699000001</v>
      </c>
      <c r="R923">
        <f t="shared" si="30"/>
        <v>77</v>
      </c>
      <c r="S923" s="4">
        <f t="shared" si="29"/>
        <v>0.6249350649350649</v>
      </c>
    </row>
    <row r="924" spans="1:19" x14ac:dyDescent="0.3">
      <c r="A924" t="s">
        <v>1781</v>
      </c>
      <c r="B924" t="s">
        <v>803</v>
      </c>
      <c r="C924" t="s">
        <v>804</v>
      </c>
      <c r="F924">
        <v>8.6181990000000006</v>
      </c>
      <c r="G924" t="s">
        <v>805</v>
      </c>
      <c r="I924" t="b">
        <v>1</v>
      </c>
      <c r="J924">
        <v>32</v>
      </c>
      <c r="K924" s="3">
        <v>46.128429412841797</v>
      </c>
      <c r="L924">
        <v>1210.4592080726311</v>
      </c>
      <c r="M924">
        <v>1</v>
      </c>
      <c r="N924">
        <v>5765.5751310000005</v>
      </c>
      <c r="O924">
        <v>5765.5751310000005</v>
      </c>
      <c r="P924">
        <v>5765.5751310000005</v>
      </c>
      <c r="R924">
        <f t="shared" si="30"/>
        <v>1</v>
      </c>
      <c r="S924" s="4">
        <f t="shared" si="29"/>
        <v>1</v>
      </c>
    </row>
    <row r="925" spans="1:19" x14ac:dyDescent="0.3">
      <c r="A925" t="s">
        <v>1782</v>
      </c>
      <c r="B925" t="s">
        <v>803</v>
      </c>
      <c r="C925" t="s">
        <v>847</v>
      </c>
      <c r="E925" t="s">
        <v>959</v>
      </c>
      <c r="F925">
        <v>20.106596</v>
      </c>
      <c r="G925" t="s">
        <v>805</v>
      </c>
      <c r="R925">
        <f t="shared" si="30"/>
        <v>-0.61290322580645162</v>
      </c>
      <c r="S925" s="4">
        <f t="shared" si="29"/>
        <v>0</v>
      </c>
    </row>
    <row r="926" spans="1:19" x14ac:dyDescent="0.3">
      <c r="A926" t="s">
        <v>1783</v>
      </c>
      <c r="B926" t="s">
        <v>803</v>
      </c>
      <c r="C926" t="s">
        <v>954</v>
      </c>
      <c r="F926">
        <v>11.562780999999999</v>
      </c>
      <c r="G926" t="s">
        <v>805</v>
      </c>
      <c r="I926" t="b">
        <v>1</v>
      </c>
      <c r="J926">
        <v>250</v>
      </c>
      <c r="K926" s="3">
        <v>10999.4209566879</v>
      </c>
      <c r="L926">
        <v>4100.0833230228818</v>
      </c>
      <c r="M926">
        <v>0.62</v>
      </c>
      <c r="N926">
        <v>26305.326774999998</v>
      </c>
      <c r="O926">
        <v>26305.326774999998</v>
      </c>
      <c r="P926">
        <v>26305.326774999998</v>
      </c>
      <c r="R926">
        <f t="shared" si="30"/>
        <v>77</v>
      </c>
      <c r="S926" s="4">
        <f t="shared" si="29"/>
        <v>0.6249350649350649</v>
      </c>
    </row>
    <row r="927" spans="1:19" x14ac:dyDescent="0.3">
      <c r="A927" t="s">
        <v>1784</v>
      </c>
      <c r="B927" t="s">
        <v>803</v>
      </c>
      <c r="C927" t="s">
        <v>804</v>
      </c>
      <c r="F927">
        <v>6.3706079999999998</v>
      </c>
      <c r="G927" t="s">
        <v>805</v>
      </c>
      <c r="I927" t="b">
        <v>1</v>
      </c>
      <c r="J927">
        <v>25</v>
      </c>
      <c r="K927" s="3">
        <v>27.834917068481399</v>
      </c>
      <c r="L927">
        <v>770.3883070221259</v>
      </c>
      <c r="M927">
        <v>1</v>
      </c>
      <c r="N927">
        <v>4051.7066879999998</v>
      </c>
      <c r="O927">
        <v>4051.7066879999998</v>
      </c>
      <c r="P927">
        <v>4051.7066879999998</v>
      </c>
      <c r="R927">
        <f t="shared" si="30"/>
        <v>1</v>
      </c>
      <c r="S927" s="4">
        <f t="shared" si="29"/>
        <v>1</v>
      </c>
    </row>
    <row r="928" spans="1:19" x14ac:dyDescent="0.3">
      <c r="A928" t="s">
        <v>1785</v>
      </c>
      <c r="B928" t="s">
        <v>803</v>
      </c>
      <c r="C928" t="s">
        <v>807</v>
      </c>
      <c r="E928" t="s">
        <v>838</v>
      </c>
      <c r="F928">
        <v>12.2282095</v>
      </c>
      <c r="G928" t="s">
        <v>805</v>
      </c>
      <c r="I928" t="b">
        <v>1</v>
      </c>
      <c r="J928">
        <v>250</v>
      </c>
      <c r="K928" s="3">
        <v>9092.2434182357792</v>
      </c>
      <c r="L928">
        <v>4250.1619227221154</v>
      </c>
      <c r="M928">
        <v>0.62</v>
      </c>
      <c r="N928">
        <v>27819.176612499999</v>
      </c>
      <c r="O928">
        <v>27819.176612499999</v>
      </c>
      <c r="P928">
        <v>27819.176612499999</v>
      </c>
      <c r="R928">
        <f t="shared" si="30"/>
        <v>77</v>
      </c>
      <c r="S928" s="4">
        <f t="shared" si="29"/>
        <v>0.6249350649350649</v>
      </c>
    </row>
    <row r="929" spans="1:19" x14ac:dyDescent="0.3">
      <c r="A929" t="s">
        <v>1786</v>
      </c>
      <c r="B929" t="s">
        <v>803</v>
      </c>
      <c r="C929" t="s">
        <v>804</v>
      </c>
      <c r="F929">
        <v>14.008001</v>
      </c>
      <c r="G929" t="s">
        <v>805</v>
      </c>
      <c r="I929" t="b">
        <v>1</v>
      </c>
      <c r="J929">
        <v>25</v>
      </c>
      <c r="K929" s="3">
        <v>29.616834640502901</v>
      </c>
      <c r="L929">
        <v>1722.1313184369144</v>
      </c>
      <c r="M929">
        <v>1</v>
      </c>
      <c r="N929">
        <v>8909.0886360000004</v>
      </c>
      <c r="O929">
        <v>8909.0886360000004</v>
      </c>
      <c r="P929">
        <v>8909.0886360000004</v>
      </c>
      <c r="R929">
        <f t="shared" si="30"/>
        <v>1</v>
      </c>
      <c r="S929" s="4">
        <f t="shared" si="29"/>
        <v>1</v>
      </c>
    </row>
    <row r="930" spans="1:19" x14ac:dyDescent="0.3">
      <c r="A930" t="s">
        <v>1787</v>
      </c>
      <c r="B930" t="s">
        <v>803</v>
      </c>
      <c r="C930" t="s">
        <v>804</v>
      </c>
      <c r="F930">
        <v>6.2759419999999997</v>
      </c>
      <c r="G930" t="s">
        <v>805</v>
      </c>
      <c r="I930" t="b">
        <v>1</v>
      </c>
      <c r="J930">
        <v>20</v>
      </c>
      <c r="K930" s="3">
        <v>24.2023811340332</v>
      </c>
      <c r="L930">
        <v>734.79022545004557</v>
      </c>
      <c r="M930">
        <v>1</v>
      </c>
      <c r="N930">
        <v>3859.70433</v>
      </c>
      <c r="O930">
        <v>3859.70433</v>
      </c>
      <c r="P930">
        <v>3859.70433</v>
      </c>
      <c r="R930">
        <f t="shared" si="30"/>
        <v>1</v>
      </c>
      <c r="S930" s="4">
        <f t="shared" si="29"/>
        <v>1</v>
      </c>
    </row>
    <row r="931" spans="1:19" x14ac:dyDescent="0.3">
      <c r="A931" t="s">
        <v>1788</v>
      </c>
      <c r="B931" t="s">
        <v>803</v>
      </c>
      <c r="C931" t="s">
        <v>804</v>
      </c>
      <c r="F931">
        <v>5.2667359999999999</v>
      </c>
      <c r="G931" t="s">
        <v>805</v>
      </c>
      <c r="I931" t="b">
        <v>1</v>
      </c>
      <c r="J931">
        <v>25</v>
      </c>
      <c r="K931" s="3">
        <v>33.448093414306598</v>
      </c>
      <c r="L931">
        <v>670.25549832201841</v>
      </c>
      <c r="M931">
        <v>1</v>
      </c>
      <c r="N931">
        <v>3349.644096</v>
      </c>
      <c r="O931">
        <v>3349.644096</v>
      </c>
      <c r="P931">
        <v>3349.644096</v>
      </c>
      <c r="R931">
        <f t="shared" si="30"/>
        <v>1</v>
      </c>
      <c r="S931" s="4">
        <f t="shared" si="29"/>
        <v>1</v>
      </c>
    </row>
    <row r="932" spans="1:19" x14ac:dyDescent="0.3">
      <c r="A932" t="s">
        <v>1789</v>
      </c>
      <c r="B932" t="s">
        <v>803</v>
      </c>
      <c r="C932" t="s">
        <v>824</v>
      </c>
      <c r="F932">
        <v>12.037813</v>
      </c>
      <c r="G932" t="s">
        <v>805</v>
      </c>
      <c r="I932" t="b">
        <v>1</v>
      </c>
      <c r="J932">
        <v>40</v>
      </c>
      <c r="K932" s="3">
        <v>100.39143371582</v>
      </c>
      <c r="L932">
        <v>2037.5306989439994</v>
      </c>
      <c r="M932">
        <v>1</v>
      </c>
      <c r="N932">
        <v>8534.8094170000004</v>
      </c>
      <c r="O932">
        <v>8534.8094170000004</v>
      </c>
      <c r="P932">
        <v>8534.8094170000004</v>
      </c>
      <c r="R932">
        <f t="shared" si="30"/>
        <v>1</v>
      </c>
      <c r="S932" s="4">
        <f t="shared" si="29"/>
        <v>1</v>
      </c>
    </row>
    <row r="933" spans="1:19" x14ac:dyDescent="0.3">
      <c r="A933" t="s">
        <v>1790</v>
      </c>
      <c r="B933" t="s">
        <v>803</v>
      </c>
      <c r="C933" t="s">
        <v>824</v>
      </c>
      <c r="F933">
        <v>20.020956000000002</v>
      </c>
      <c r="G933" t="s">
        <v>805</v>
      </c>
      <c r="I933" t="b">
        <v>1</v>
      </c>
      <c r="J933">
        <v>40</v>
      </c>
      <c r="K933" s="3">
        <v>87.568967628467405</v>
      </c>
      <c r="L933">
        <v>3301.1625993621697</v>
      </c>
      <c r="M933">
        <v>0.81</v>
      </c>
      <c r="N933">
        <v>14194.857804000001</v>
      </c>
      <c r="O933">
        <v>14194.857804000001</v>
      </c>
      <c r="P933">
        <v>14194.857804000001</v>
      </c>
      <c r="R933">
        <f t="shared" si="30"/>
        <v>1.9999999999999993</v>
      </c>
      <c r="S933" s="4">
        <f t="shared" si="29"/>
        <v>0.81</v>
      </c>
    </row>
    <row r="934" spans="1:19" x14ac:dyDescent="0.3">
      <c r="A934" t="s">
        <v>1791</v>
      </c>
      <c r="B934" t="s">
        <v>803</v>
      </c>
      <c r="C934" t="s">
        <v>807</v>
      </c>
      <c r="E934" t="s">
        <v>885</v>
      </c>
      <c r="F934">
        <v>7.2504697</v>
      </c>
      <c r="G934" t="s">
        <v>805</v>
      </c>
      <c r="I934" t="b">
        <v>1</v>
      </c>
      <c r="J934">
        <v>125</v>
      </c>
      <c r="K934" s="3">
        <v>1729.27327835083</v>
      </c>
      <c r="L934">
        <v>2036.1985601360279</v>
      </c>
      <c r="M934">
        <v>0.63</v>
      </c>
      <c r="N934">
        <v>9070.3375947000004</v>
      </c>
      <c r="O934">
        <v>9070.3375947000004</v>
      </c>
      <c r="P934">
        <v>9070.3375947000004</v>
      </c>
      <c r="R934">
        <f t="shared" si="30"/>
        <v>37.999999999999964</v>
      </c>
      <c r="S934" s="4">
        <f t="shared" si="29"/>
        <v>0.63</v>
      </c>
    </row>
    <row r="935" spans="1:19" x14ac:dyDescent="0.3">
      <c r="A935" t="s">
        <v>1792</v>
      </c>
      <c r="B935" t="s">
        <v>803</v>
      </c>
      <c r="C935" t="s">
        <v>819</v>
      </c>
      <c r="E935" t="s">
        <v>820</v>
      </c>
      <c r="F935">
        <v>1.2339876000000001</v>
      </c>
      <c r="G935" t="s">
        <v>805</v>
      </c>
      <c r="I935" t="b">
        <v>1</v>
      </c>
      <c r="J935">
        <v>50</v>
      </c>
      <c r="K935" s="3">
        <v>184.21990394592299</v>
      </c>
      <c r="L935">
        <v>237.61201936216352</v>
      </c>
      <c r="M935">
        <v>0.7</v>
      </c>
      <c r="N935">
        <v>941.53253880000011</v>
      </c>
      <c r="O935">
        <v>941.53253880000011</v>
      </c>
      <c r="P935">
        <v>941.53253880000011</v>
      </c>
      <c r="R935">
        <f t="shared" si="30"/>
        <v>4.7500000000000027</v>
      </c>
      <c r="S935" s="4">
        <f t="shared" si="29"/>
        <v>0.7</v>
      </c>
    </row>
    <row r="936" spans="1:19" x14ac:dyDescent="0.3">
      <c r="A936" t="s">
        <v>1793</v>
      </c>
      <c r="B936" t="s">
        <v>803</v>
      </c>
      <c r="C936" t="s">
        <v>824</v>
      </c>
      <c r="F936">
        <v>8.4278890000000004</v>
      </c>
      <c r="G936" t="s">
        <v>805</v>
      </c>
      <c r="I936" t="b">
        <v>1</v>
      </c>
      <c r="J936">
        <v>32</v>
      </c>
      <c r="K936" s="3">
        <v>74.2401123046875</v>
      </c>
      <c r="L936">
        <v>1329.9254834371852</v>
      </c>
      <c r="M936">
        <v>1</v>
      </c>
      <c r="N936">
        <v>5638.2577410000004</v>
      </c>
      <c r="O936">
        <v>5638.2577410000004</v>
      </c>
      <c r="P936">
        <v>5638.2577410000004</v>
      </c>
      <c r="R936">
        <f t="shared" si="30"/>
        <v>1</v>
      </c>
      <c r="S936" s="4">
        <f t="shared" si="29"/>
        <v>1</v>
      </c>
    </row>
    <row r="937" spans="1:19" x14ac:dyDescent="0.3">
      <c r="A937" t="s">
        <v>1794</v>
      </c>
      <c r="B937" t="s">
        <v>803</v>
      </c>
      <c r="C937" t="s">
        <v>893</v>
      </c>
      <c r="E937" t="s">
        <v>1121</v>
      </c>
      <c r="F937">
        <v>32.870144000000003</v>
      </c>
      <c r="G937" t="s">
        <v>805</v>
      </c>
      <c r="I937" t="b">
        <v>1</v>
      </c>
      <c r="J937">
        <v>50</v>
      </c>
      <c r="K937" s="3">
        <v>185.22074672696201</v>
      </c>
      <c r="L937">
        <v>6335.7563733455827</v>
      </c>
      <c r="M937">
        <v>0.66</v>
      </c>
      <c r="N937">
        <v>25079.919872000002</v>
      </c>
      <c r="O937">
        <v>25079.919872000002</v>
      </c>
      <c r="P937">
        <v>25079.919872000002</v>
      </c>
      <c r="R937">
        <f t="shared" si="30"/>
        <v>9.4999999999999911</v>
      </c>
      <c r="S937" s="4">
        <f t="shared" si="29"/>
        <v>0.66</v>
      </c>
    </row>
    <row r="938" spans="1:19" x14ac:dyDescent="0.3">
      <c r="A938" t="s">
        <v>1795</v>
      </c>
      <c r="B938" t="s">
        <v>803</v>
      </c>
      <c r="C938" t="s">
        <v>807</v>
      </c>
      <c r="E938" t="s">
        <v>808</v>
      </c>
      <c r="F938">
        <v>6.1667290000000001</v>
      </c>
      <c r="G938" t="s">
        <v>805</v>
      </c>
      <c r="I938" t="b">
        <v>1</v>
      </c>
      <c r="J938">
        <v>65</v>
      </c>
      <c r="K938" s="3">
        <v>301.43619203567499</v>
      </c>
      <c r="L938">
        <v>1306.0326820534676</v>
      </c>
      <c r="M938">
        <v>0.65</v>
      </c>
      <c r="N938">
        <v>5235.5529210000004</v>
      </c>
      <c r="O938">
        <v>5235.5529210000004</v>
      </c>
      <c r="P938">
        <v>5235.5529210000004</v>
      </c>
      <c r="R938">
        <f t="shared" si="30"/>
        <v>12.666666666666655</v>
      </c>
      <c r="S938" s="4">
        <f t="shared" si="29"/>
        <v>0.65</v>
      </c>
    </row>
    <row r="939" spans="1:19" x14ac:dyDescent="0.3">
      <c r="A939" t="s">
        <v>1796</v>
      </c>
      <c r="B939" t="s">
        <v>803</v>
      </c>
      <c r="C939" t="s">
        <v>804</v>
      </c>
      <c r="F939">
        <v>4.5469410000000003</v>
      </c>
      <c r="G939" t="s">
        <v>805</v>
      </c>
      <c r="I939" t="b">
        <v>1</v>
      </c>
      <c r="J939">
        <v>25</v>
      </c>
      <c r="K939" s="3">
        <v>28.608396530151399</v>
      </c>
      <c r="L939">
        <v>553.82320579287648</v>
      </c>
      <c r="M939">
        <v>1</v>
      </c>
      <c r="N939">
        <v>2891.8544760000004</v>
      </c>
      <c r="O939">
        <v>2891.8544760000004</v>
      </c>
      <c r="P939">
        <v>2891.8544760000004</v>
      </c>
      <c r="R939">
        <f t="shared" si="30"/>
        <v>1</v>
      </c>
      <c r="S939" s="4">
        <f t="shared" si="29"/>
        <v>1</v>
      </c>
    </row>
    <row r="940" spans="1:19" x14ac:dyDescent="0.3">
      <c r="A940" t="s">
        <v>1797</v>
      </c>
      <c r="B940" t="s">
        <v>803</v>
      </c>
      <c r="C940" t="s">
        <v>804</v>
      </c>
      <c r="F940">
        <v>5.6976203999999999</v>
      </c>
      <c r="G940" t="s">
        <v>805</v>
      </c>
      <c r="I940" t="b">
        <v>1</v>
      </c>
      <c r="J940">
        <v>25</v>
      </c>
      <c r="K940" s="3">
        <v>35.442726135253899</v>
      </c>
      <c r="L940">
        <v>737.91375532508346</v>
      </c>
      <c r="M940">
        <v>1</v>
      </c>
      <c r="N940">
        <v>3623.6865744000002</v>
      </c>
      <c r="O940">
        <v>3623.6865744000002</v>
      </c>
      <c r="P940">
        <v>3623.6865744000002</v>
      </c>
      <c r="R940">
        <f t="shared" si="30"/>
        <v>1</v>
      </c>
      <c r="S940" s="4">
        <f t="shared" si="29"/>
        <v>1</v>
      </c>
    </row>
    <row r="941" spans="1:19" x14ac:dyDescent="0.3">
      <c r="A941" t="s">
        <v>1798</v>
      </c>
      <c r="B941" t="s">
        <v>803</v>
      </c>
      <c r="C941" t="s">
        <v>807</v>
      </c>
      <c r="E941" t="s">
        <v>942</v>
      </c>
      <c r="F941">
        <v>8.7960989999999999</v>
      </c>
      <c r="G941" t="s">
        <v>805</v>
      </c>
      <c r="I941" t="b">
        <v>1</v>
      </c>
      <c r="J941">
        <v>50</v>
      </c>
      <c r="K941" s="3">
        <v>160.59957813262</v>
      </c>
      <c r="L941">
        <v>1653.2938791523752</v>
      </c>
      <c r="M941">
        <v>0.67</v>
      </c>
      <c r="N941">
        <v>6711.4235369999997</v>
      </c>
      <c r="O941">
        <v>6711.4235369999997</v>
      </c>
      <c r="P941">
        <v>6711.4235369999997</v>
      </c>
      <c r="R941">
        <f t="shared" si="30"/>
        <v>7.5999999999999934</v>
      </c>
      <c r="S941" s="4">
        <f t="shared" si="29"/>
        <v>0.67</v>
      </c>
    </row>
    <row r="942" spans="1:19" x14ac:dyDescent="0.3">
      <c r="A942" t="s">
        <v>1799</v>
      </c>
      <c r="B942" t="s">
        <v>803</v>
      </c>
      <c r="C942" t="s">
        <v>807</v>
      </c>
      <c r="E942" t="s">
        <v>815</v>
      </c>
      <c r="F942">
        <v>4.1040970000000003</v>
      </c>
      <c r="G942" t="s">
        <v>805</v>
      </c>
      <c r="I942" t="b">
        <v>1</v>
      </c>
      <c r="J942">
        <v>100</v>
      </c>
      <c r="K942" s="3">
        <v>1030.3229874229401</v>
      </c>
      <c r="L942">
        <v>1067.573182787592</v>
      </c>
      <c r="M942">
        <v>0.63</v>
      </c>
      <c r="N942">
        <v>4407.8001780000004</v>
      </c>
      <c r="O942">
        <v>4407.8001780000004</v>
      </c>
      <c r="P942">
        <v>4407.8001780000004</v>
      </c>
      <c r="R942">
        <f t="shared" si="30"/>
        <v>37.999999999999964</v>
      </c>
      <c r="S942" s="4">
        <f t="shared" si="29"/>
        <v>0.63</v>
      </c>
    </row>
    <row r="943" spans="1:19" x14ac:dyDescent="0.3">
      <c r="A943" t="s">
        <v>1800</v>
      </c>
      <c r="B943" t="s">
        <v>803</v>
      </c>
      <c r="C943" t="s">
        <v>804</v>
      </c>
      <c r="F943">
        <v>13.865427</v>
      </c>
      <c r="G943" t="s">
        <v>805</v>
      </c>
      <c r="I943" t="b">
        <v>1</v>
      </c>
      <c r="J943">
        <v>25</v>
      </c>
      <c r="K943" s="3">
        <v>37.461177825927699</v>
      </c>
      <c r="L943">
        <v>1827.3259004838148</v>
      </c>
      <c r="M943">
        <v>1</v>
      </c>
      <c r="N943">
        <v>8818.4115720000009</v>
      </c>
      <c r="O943">
        <v>8818.4115720000009</v>
      </c>
      <c r="P943">
        <v>8818.4115720000009</v>
      </c>
      <c r="R943">
        <f t="shared" si="30"/>
        <v>1</v>
      </c>
      <c r="S943" s="4">
        <f t="shared" si="29"/>
        <v>1</v>
      </c>
    </row>
    <row r="944" spans="1:19" x14ac:dyDescent="0.3">
      <c r="A944" t="s">
        <v>1801</v>
      </c>
      <c r="B944" t="s">
        <v>803</v>
      </c>
      <c r="C944" t="s">
        <v>819</v>
      </c>
      <c r="E944" t="s">
        <v>820</v>
      </c>
      <c r="F944">
        <v>27.583199</v>
      </c>
      <c r="G944" t="s">
        <v>805</v>
      </c>
      <c r="I944" t="b">
        <v>1</v>
      </c>
      <c r="J944">
        <v>65</v>
      </c>
      <c r="K944" s="3">
        <v>377.16478050232399</v>
      </c>
      <c r="L944">
        <v>6062.4122527453646</v>
      </c>
      <c r="M944">
        <v>0.68</v>
      </c>
      <c r="N944">
        <v>23418.135951</v>
      </c>
      <c r="O944">
        <v>23418.135951</v>
      </c>
      <c r="P944">
        <v>23418.135951</v>
      </c>
      <c r="R944">
        <f t="shared" si="30"/>
        <v>6.3333333333333277</v>
      </c>
      <c r="S944" s="4">
        <f t="shared" si="29"/>
        <v>0.68</v>
      </c>
    </row>
    <row r="945" spans="1:19" x14ac:dyDescent="0.3">
      <c r="A945" t="s">
        <v>1802</v>
      </c>
      <c r="B945" t="s">
        <v>803</v>
      </c>
      <c r="C945" t="s">
        <v>807</v>
      </c>
      <c r="E945" t="s">
        <v>950</v>
      </c>
      <c r="F945">
        <v>3.9474583000000001</v>
      </c>
      <c r="G945" t="s">
        <v>805</v>
      </c>
      <c r="I945" t="b">
        <v>1</v>
      </c>
      <c r="J945">
        <v>125</v>
      </c>
      <c r="K945" s="3">
        <v>1609.6708504104799</v>
      </c>
      <c r="L945">
        <v>1099.1200833065375</v>
      </c>
      <c r="M945">
        <v>0.62</v>
      </c>
      <c r="N945">
        <v>4938.2703332999999</v>
      </c>
      <c r="O945">
        <v>4938.2703332999999</v>
      </c>
      <c r="P945">
        <v>4938.2703332999999</v>
      </c>
      <c r="R945">
        <f t="shared" si="30"/>
        <v>77</v>
      </c>
      <c r="S945" s="4">
        <f t="shared" si="29"/>
        <v>0.6249350649350649</v>
      </c>
    </row>
    <row r="946" spans="1:19" x14ac:dyDescent="0.3">
      <c r="A946" t="s">
        <v>1803</v>
      </c>
      <c r="B946" t="s">
        <v>803</v>
      </c>
      <c r="C946" t="s">
        <v>804</v>
      </c>
      <c r="F946">
        <v>7.2471959999999997</v>
      </c>
      <c r="G946" t="s">
        <v>805</v>
      </c>
      <c r="I946" t="b">
        <v>1</v>
      </c>
      <c r="J946">
        <v>32</v>
      </c>
      <c r="K946" s="3">
        <v>74.2401123046875</v>
      </c>
      <c r="L946">
        <v>1143.6114837136597</v>
      </c>
      <c r="M946">
        <v>1</v>
      </c>
      <c r="N946">
        <v>4848.3741239999999</v>
      </c>
      <c r="O946">
        <v>4848.3741239999999</v>
      </c>
      <c r="P946">
        <v>4848.3741239999999</v>
      </c>
      <c r="R946">
        <f t="shared" si="30"/>
        <v>1</v>
      </c>
      <c r="S946" s="4">
        <f t="shared" si="29"/>
        <v>1</v>
      </c>
    </row>
    <row r="947" spans="1:19" x14ac:dyDescent="0.3">
      <c r="A947" t="s">
        <v>1804</v>
      </c>
      <c r="B947" t="s">
        <v>803</v>
      </c>
      <c r="C947" t="s">
        <v>824</v>
      </c>
      <c r="F947">
        <v>55.012770000000003</v>
      </c>
      <c r="G947" t="s">
        <v>805</v>
      </c>
      <c r="I947" t="b">
        <v>1</v>
      </c>
      <c r="J947">
        <v>100</v>
      </c>
      <c r="K947" s="3">
        <v>1443.93188476562</v>
      </c>
      <c r="L947">
        <v>15100.951262210529</v>
      </c>
      <c r="M947">
        <v>1</v>
      </c>
      <c r="N947">
        <v>59083.714980000004</v>
      </c>
      <c r="O947">
        <v>59083.714980000004</v>
      </c>
      <c r="P947">
        <v>59083.714980000004</v>
      </c>
      <c r="R947">
        <f t="shared" si="30"/>
        <v>1</v>
      </c>
      <c r="S947" s="4">
        <f t="shared" si="29"/>
        <v>1</v>
      </c>
    </row>
    <row r="948" spans="1:19" x14ac:dyDescent="0.3">
      <c r="A948" t="s">
        <v>1805</v>
      </c>
      <c r="B948" t="s">
        <v>803</v>
      </c>
      <c r="C948" t="s">
        <v>807</v>
      </c>
      <c r="E948" t="s">
        <v>822</v>
      </c>
      <c r="F948">
        <v>28.338474000000001</v>
      </c>
      <c r="G948" t="s">
        <v>805</v>
      </c>
      <c r="I948" t="b">
        <v>1</v>
      </c>
      <c r="J948">
        <v>65</v>
      </c>
      <c r="K948" s="3">
        <v>305.96542339324998</v>
      </c>
      <c r="L948">
        <v>6015.2769744655898</v>
      </c>
      <c r="M948">
        <v>0.66</v>
      </c>
      <c r="N948">
        <v>24059.364426</v>
      </c>
      <c r="O948">
        <v>24059.364426</v>
      </c>
      <c r="P948">
        <v>24059.364426</v>
      </c>
      <c r="R948">
        <f t="shared" si="30"/>
        <v>9.4999999999999911</v>
      </c>
      <c r="S948" s="4">
        <f t="shared" si="29"/>
        <v>0.66</v>
      </c>
    </row>
    <row r="949" spans="1:19" x14ac:dyDescent="0.3">
      <c r="A949" t="s">
        <v>1806</v>
      </c>
      <c r="B949" t="s">
        <v>803</v>
      </c>
      <c r="C949" t="s">
        <v>819</v>
      </c>
      <c r="E949" t="s">
        <v>820</v>
      </c>
      <c r="F949">
        <v>29.227126999999999</v>
      </c>
      <c r="G949" t="s">
        <v>805</v>
      </c>
      <c r="I949" t="b">
        <v>1</v>
      </c>
      <c r="J949">
        <v>65</v>
      </c>
      <c r="K949" s="3">
        <v>336.28978366852999</v>
      </c>
      <c r="L949">
        <v>6297.5294567951514</v>
      </c>
      <c r="M949">
        <v>0.7</v>
      </c>
      <c r="N949">
        <v>24813.830823</v>
      </c>
      <c r="O949">
        <v>24813.830823</v>
      </c>
      <c r="P949">
        <v>24813.830823</v>
      </c>
      <c r="R949">
        <f t="shared" si="30"/>
        <v>4.7500000000000027</v>
      </c>
      <c r="S949" s="4">
        <f t="shared" si="29"/>
        <v>0.7</v>
      </c>
    </row>
    <row r="950" spans="1:19" x14ac:dyDescent="0.3">
      <c r="A950" t="s">
        <v>1807</v>
      </c>
      <c r="B950" t="s">
        <v>803</v>
      </c>
      <c r="C950" t="s">
        <v>804</v>
      </c>
      <c r="F950">
        <v>8.642595897549219</v>
      </c>
      <c r="G950" t="s">
        <v>805</v>
      </c>
      <c r="I950" t="b">
        <v>1</v>
      </c>
      <c r="J950">
        <v>25</v>
      </c>
      <c r="K950" s="3">
        <v>42.784347534179702</v>
      </c>
      <c r="L950">
        <v>1190.9182535691659</v>
      </c>
      <c r="M950">
        <v>1</v>
      </c>
      <c r="N950">
        <v>5496.6909908413036</v>
      </c>
      <c r="O950">
        <v>5496.6909908413036</v>
      </c>
      <c r="P950">
        <v>5496.6909908413036</v>
      </c>
      <c r="R950">
        <f t="shared" si="30"/>
        <v>1</v>
      </c>
      <c r="S950" s="4">
        <f t="shared" si="29"/>
        <v>1</v>
      </c>
    </row>
    <row r="951" spans="1:19" x14ac:dyDescent="0.3">
      <c r="A951" t="s">
        <v>1808</v>
      </c>
      <c r="B951" t="s">
        <v>803</v>
      </c>
      <c r="C951" t="s">
        <v>824</v>
      </c>
      <c r="F951">
        <v>65.943640000000002</v>
      </c>
      <c r="G951" t="s">
        <v>805</v>
      </c>
      <c r="R951">
        <f t="shared" si="30"/>
        <v>-0.61290322580645162</v>
      </c>
      <c r="S951" s="4">
        <f t="shared" si="29"/>
        <v>0</v>
      </c>
    </row>
    <row r="952" spans="1:19" x14ac:dyDescent="0.3">
      <c r="A952" t="s">
        <v>1809</v>
      </c>
      <c r="B952" t="s">
        <v>803</v>
      </c>
      <c r="C952" t="s">
        <v>804</v>
      </c>
      <c r="F952">
        <v>7.9676280000000004</v>
      </c>
      <c r="G952" t="s">
        <v>805</v>
      </c>
      <c r="I952" t="b">
        <v>1</v>
      </c>
      <c r="J952">
        <v>32</v>
      </c>
      <c r="K952" s="3">
        <v>48.861160278320298</v>
      </c>
      <c r="L952">
        <v>1132.519571649136</v>
      </c>
      <c r="M952">
        <v>1</v>
      </c>
      <c r="N952">
        <v>5330.343132</v>
      </c>
      <c r="O952">
        <v>5330.343132</v>
      </c>
      <c r="P952">
        <v>5330.343132</v>
      </c>
      <c r="R952">
        <f t="shared" si="30"/>
        <v>1</v>
      </c>
      <c r="S952" s="4">
        <f t="shared" si="29"/>
        <v>1</v>
      </c>
    </row>
    <row r="953" spans="1:19" x14ac:dyDescent="0.3">
      <c r="A953" t="s">
        <v>1810</v>
      </c>
      <c r="B953" t="s">
        <v>803</v>
      </c>
      <c r="C953" t="s">
        <v>824</v>
      </c>
      <c r="F953">
        <v>38.625458000000002</v>
      </c>
      <c r="G953" t="s">
        <v>805</v>
      </c>
      <c r="R953">
        <f t="shared" si="30"/>
        <v>-0.61290322580645162</v>
      </c>
      <c r="S953" s="4">
        <f t="shared" si="29"/>
        <v>0</v>
      </c>
    </row>
    <row r="954" spans="1:19" x14ac:dyDescent="0.3">
      <c r="A954" t="s">
        <v>1811</v>
      </c>
      <c r="B954" t="s">
        <v>803</v>
      </c>
      <c r="C954" t="s">
        <v>804</v>
      </c>
      <c r="F954">
        <v>10.341084499999999</v>
      </c>
      <c r="G954" t="s">
        <v>805</v>
      </c>
      <c r="I954" t="b">
        <v>1</v>
      </c>
      <c r="J954">
        <v>25</v>
      </c>
      <c r="K954" s="3">
        <v>30.1675128936768</v>
      </c>
      <c r="L954">
        <v>1277.749203789818</v>
      </c>
      <c r="M954">
        <v>1</v>
      </c>
      <c r="N954">
        <v>6576.9297419999994</v>
      </c>
      <c r="O954">
        <v>6576.9297419999994</v>
      </c>
      <c r="P954">
        <v>6576.9297419999994</v>
      </c>
      <c r="R954">
        <f t="shared" si="30"/>
        <v>1</v>
      </c>
      <c r="S954" s="4">
        <f t="shared" si="29"/>
        <v>1</v>
      </c>
    </row>
    <row r="955" spans="1:19" x14ac:dyDescent="0.3">
      <c r="A955" t="s">
        <v>1812</v>
      </c>
      <c r="B955" t="s">
        <v>803</v>
      </c>
      <c r="C955" t="s">
        <v>804</v>
      </c>
      <c r="F955">
        <v>5.0643105999999998</v>
      </c>
      <c r="G955" t="s">
        <v>805</v>
      </c>
      <c r="I955" t="b">
        <v>1</v>
      </c>
      <c r="J955">
        <v>25</v>
      </c>
      <c r="K955" s="3">
        <v>30.969535827636701</v>
      </c>
      <c r="L955">
        <v>630.33148163837018</v>
      </c>
      <c r="M955">
        <v>1</v>
      </c>
      <c r="N955">
        <v>3220.9015415999997</v>
      </c>
      <c r="O955">
        <v>3220.9015415999997</v>
      </c>
      <c r="P955">
        <v>3220.9015415999997</v>
      </c>
      <c r="R955">
        <f t="shared" si="30"/>
        <v>1</v>
      </c>
      <c r="S955" s="4">
        <f t="shared" si="29"/>
        <v>1</v>
      </c>
    </row>
    <row r="956" spans="1:19" x14ac:dyDescent="0.3">
      <c r="A956" t="s">
        <v>1813</v>
      </c>
      <c r="B956" t="s">
        <v>803</v>
      </c>
      <c r="C956" t="s">
        <v>807</v>
      </c>
      <c r="E956" t="s">
        <v>852</v>
      </c>
      <c r="F956">
        <v>5.1385794000000002</v>
      </c>
      <c r="G956" t="s">
        <v>805</v>
      </c>
      <c r="I956" t="b">
        <v>1</v>
      </c>
      <c r="J956">
        <v>100</v>
      </c>
      <c r="K956" s="3">
        <v>1138.85642103193</v>
      </c>
      <c r="L956">
        <v>1356.0501378522074</v>
      </c>
      <c r="M956">
        <v>0.63</v>
      </c>
      <c r="N956">
        <v>5518.8342756000002</v>
      </c>
      <c r="O956">
        <v>5518.8342756000002</v>
      </c>
      <c r="P956">
        <v>5518.8342756000002</v>
      </c>
      <c r="R956">
        <f t="shared" si="30"/>
        <v>37.999999999999964</v>
      </c>
      <c r="S956" s="4">
        <f t="shared" si="29"/>
        <v>0.63</v>
      </c>
    </row>
    <row r="957" spans="1:19" x14ac:dyDescent="0.3">
      <c r="A957" t="s">
        <v>1814</v>
      </c>
      <c r="B957" t="s">
        <v>803</v>
      </c>
      <c r="C957" t="s">
        <v>824</v>
      </c>
      <c r="F957">
        <v>25.458915999999999</v>
      </c>
      <c r="G957" t="s">
        <v>805</v>
      </c>
      <c r="I957" t="b">
        <v>1</v>
      </c>
      <c r="J957">
        <v>32</v>
      </c>
      <c r="K957" s="3">
        <v>72.980804443359403</v>
      </c>
      <c r="L957">
        <v>3997.6473985895523</v>
      </c>
      <c r="M957">
        <v>1</v>
      </c>
      <c r="N957">
        <v>17032.014803999999</v>
      </c>
      <c r="O957">
        <v>17032.014803999999</v>
      </c>
      <c r="P957">
        <v>17032.014803999999</v>
      </c>
      <c r="R957">
        <f t="shared" si="30"/>
        <v>1</v>
      </c>
      <c r="S957" s="4">
        <f t="shared" si="29"/>
        <v>1</v>
      </c>
    </row>
    <row r="958" spans="1:19" x14ac:dyDescent="0.3">
      <c r="A958" t="s">
        <v>1815</v>
      </c>
      <c r="B958" t="s">
        <v>803</v>
      </c>
      <c r="C958" t="s">
        <v>807</v>
      </c>
      <c r="E958" t="s">
        <v>885</v>
      </c>
      <c r="F958">
        <v>16.776800000000001</v>
      </c>
      <c r="G958" t="s">
        <v>805</v>
      </c>
      <c r="I958" t="b">
        <v>1</v>
      </c>
      <c r="J958">
        <v>125</v>
      </c>
      <c r="K958" s="3">
        <v>2472.0521997452001</v>
      </c>
      <c r="L958">
        <v>4961.5338398239292</v>
      </c>
      <c r="M958">
        <v>0.62</v>
      </c>
      <c r="N958">
        <v>20987.776800000003</v>
      </c>
      <c r="O958">
        <v>20987.776800000003</v>
      </c>
      <c r="P958">
        <v>20987.776800000003</v>
      </c>
      <c r="R958">
        <f t="shared" si="30"/>
        <v>77</v>
      </c>
      <c r="S958" s="4">
        <f t="shared" si="29"/>
        <v>0.6249350649350649</v>
      </c>
    </row>
    <row r="959" spans="1:19" x14ac:dyDescent="0.3">
      <c r="A959" t="s">
        <v>1816</v>
      </c>
      <c r="B959" t="s">
        <v>803</v>
      </c>
      <c r="C959" t="s">
        <v>804</v>
      </c>
      <c r="F959">
        <v>4.0233319999999999</v>
      </c>
      <c r="G959" t="s">
        <v>805</v>
      </c>
      <c r="I959" t="b">
        <v>1</v>
      </c>
      <c r="J959">
        <v>25</v>
      </c>
      <c r="K959" s="3">
        <v>29.525794982910199</v>
      </c>
      <c r="L959">
        <v>494.21161011729873</v>
      </c>
      <c r="M959">
        <v>1</v>
      </c>
      <c r="N959">
        <v>2558.839152</v>
      </c>
      <c r="O959">
        <v>2558.839152</v>
      </c>
      <c r="P959">
        <v>2558.839152</v>
      </c>
      <c r="R959">
        <f t="shared" si="30"/>
        <v>1</v>
      </c>
      <c r="S959" s="4">
        <f t="shared" si="29"/>
        <v>1</v>
      </c>
    </row>
    <row r="960" spans="1:19" x14ac:dyDescent="0.3">
      <c r="A960" t="s">
        <v>1817</v>
      </c>
      <c r="B960" t="s">
        <v>803</v>
      </c>
      <c r="C960" t="s">
        <v>804</v>
      </c>
      <c r="F960">
        <v>8.5920059999999996</v>
      </c>
      <c r="G960" t="s">
        <v>805</v>
      </c>
      <c r="I960" t="b">
        <v>1</v>
      </c>
      <c r="J960">
        <v>25</v>
      </c>
      <c r="K960" s="3">
        <v>30.274896621704102</v>
      </c>
      <c r="L960">
        <v>1062.6732919767005</v>
      </c>
      <c r="M960">
        <v>1</v>
      </c>
      <c r="N960">
        <v>5464.5158160000001</v>
      </c>
      <c r="O960">
        <v>5464.5158160000001</v>
      </c>
      <c r="P960">
        <v>5464.5158160000001</v>
      </c>
      <c r="R960">
        <f t="shared" si="30"/>
        <v>1</v>
      </c>
      <c r="S960" s="4">
        <f t="shared" si="29"/>
        <v>1</v>
      </c>
    </row>
    <row r="961" spans="1:19" x14ac:dyDescent="0.3">
      <c r="A961" t="s">
        <v>1818</v>
      </c>
      <c r="B961" t="s">
        <v>803</v>
      </c>
      <c r="C961" t="s">
        <v>804</v>
      </c>
      <c r="F961">
        <v>1.883087531271983</v>
      </c>
      <c r="G961" t="s">
        <v>805</v>
      </c>
      <c r="I961" t="b">
        <v>1</v>
      </c>
      <c r="J961">
        <v>25</v>
      </c>
      <c r="K961" s="3">
        <v>28.266117095947301</v>
      </c>
      <c r="L961">
        <v>228.63520674896435</v>
      </c>
      <c r="M961">
        <v>1</v>
      </c>
      <c r="N961">
        <v>1197.6436698889811</v>
      </c>
      <c r="O961">
        <v>1197.6436698889811</v>
      </c>
      <c r="P961">
        <v>1197.6436698889811</v>
      </c>
      <c r="R961">
        <f t="shared" si="30"/>
        <v>1</v>
      </c>
      <c r="S961" s="4">
        <f t="shared" si="29"/>
        <v>1</v>
      </c>
    </row>
    <row r="962" spans="1:19" x14ac:dyDescent="0.3">
      <c r="A962" t="s">
        <v>1819</v>
      </c>
      <c r="B962" t="s">
        <v>803</v>
      </c>
      <c r="C962" t="s">
        <v>804</v>
      </c>
      <c r="F962">
        <v>5.0260943999999999</v>
      </c>
      <c r="G962" t="s">
        <v>805</v>
      </c>
      <c r="I962" t="b">
        <v>1</v>
      </c>
      <c r="J962">
        <v>25</v>
      </c>
      <c r="K962" s="3">
        <v>28.085556030273398</v>
      </c>
      <c r="L962">
        <v>609.21963514343111</v>
      </c>
      <c r="M962">
        <v>1</v>
      </c>
      <c r="N962">
        <v>3196.5960384</v>
      </c>
      <c r="O962">
        <v>3196.5960384</v>
      </c>
      <c r="P962">
        <v>3196.5960384</v>
      </c>
      <c r="R962">
        <f t="shared" si="30"/>
        <v>1</v>
      </c>
      <c r="S962" s="4">
        <f t="shared" si="29"/>
        <v>1</v>
      </c>
    </row>
    <row r="963" spans="1:19" x14ac:dyDescent="0.3">
      <c r="A963" t="s">
        <v>1820</v>
      </c>
      <c r="B963" t="s">
        <v>803</v>
      </c>
      <c r="C963" t="s">
        <v>804</v>
      </c>
      <c r="F963">
        <v>10.753591</v>
      </c>
      <c r="G963" t="s">
        <v>805</v>
      </c>
      <c r="I963" t="b">
        <v>1</v>
      </c>
      <c r="J963">
        <v>20</v>
      </c>
      <c r="K963" s="3">
        <v>24.206455230712901</v>
      </c>
      <c r="L963">
        <v>1259.0354651600637</v>
      </c>
      <c r="M963">
        <v>1</v>
      </c>
      <c r="N963">
        <v>6613.4584649999997</v>
      </c>
      <c r="O963">
        <v>6613.4584649999997</v>
      </c>
      <c r="P963">
        <v>6613.4584649999997</v>
      </c>
      <c r="R963">
        <f t="shared" si="30"/>
        <v>1</v>
      </c>
      <c r="S963" s="4">
        <f t="shared" si="29"/>
        <v>1</v>
      </c>
    </row>
    <row r="964" spans="1:19" x14ac:dyDescent="0.3">
      <c r="A964" t="s">
        <v>1821</v>
      </c>
      <c r="B964" t="s">
        <v>803</v>
      </c>
      <c r="C964" t="s">
        <v>807</v>
      </c>
      <c r="E964" t="s">
        <v>827</v>
      </c>
      <c r="F964">
        <v>4.293571</v>
      </c>
      <c r="G964" t="s">
        <v>805</v>
      </c>
      <c r="R964">
        <f t="shared" si="30"/>
        <v>-0.61290322580645162</v>
      </c>
      <c r="S964" s="4">
        <f t="shared" ref="S964:S1027" si="31">0.62+(1-0.62)/R964</f>
        <v>0</v>
      </c>
    </row>
    <row r="965" spans="1:19" x14ac:dyDescent="0.3">
      <c r="A965" t="s">
        <v>1822</v>
      </c>
      <c r="B965" t="s">
        <v>803</v>
      </c>
      <c r="C965" t="s">
        <v>824</v>
      </c>
      <c r="F965">
        <v>53.983994000000003</v>
      </c>
      <c r="G965" t="s">
        <v>805</v>
      </c>
      <c r="R965">
        <f t="shared" si="30"/>
        <v>-0.61290322580645162</v>
      </c>
      <c r="S965" s="4">
        <f t="shared" si="31"/>
        <v>0</v>
      </c>
    </row>
    <row r="966" spans="1:19" x14ac:dyDescent="0.3">
      <c r="A966" t="s">
        <v>1823</v>
      </c>
      <c r="B966" t="s">
        <v>803</v>
      </c>
      <c r="C966" t="s">
        <v>804</v>
      </c>
      <c r="F966">
        <v>7.3830365999999996</v>
      </c>
      <c r="G966" t="s">
        <v>805</v>
      </c>
      <c r="I966" t="b">
        <v>1</v>
      </c>
      <c r="J966">
        <v>80</v>
      </c>
      <c r="K966" s="3">
        <v>781.65484619140602</v>
      </c>
      <c r="L966">
        <v>1843.9604179069986</v>
      </c>
      <c r="M966">
        <v>1</v>
      </c>
      <c r="N966">
        <v>6954.8204771999999</v>
      </c>
      <c r="O966">
        <v>6954.8204771999999</v>
      </c>
      <c r="P966">
        <v>6954.8204771999999</v>
      </c>
      <c r="R966">
        <f t="shared" si="30"/>
        <v>1</v>
      </c>
      <c r="S966" s="4">
        <f t="shared" si="31"/>
        <v>1</v>
      </c>
    </row>
    <row r="967" spans="1:19" x14ac:dyDescent="0.3">
      <c r="A967" t="s">
        <v>1824</v>
      </c>
      <c r="B967" t="s">
        <v>803</v>
      </c>
      <c r="C967" t="s">
        <v>804</v>
      </c>
      <c r="F967">
        <v>8.7648659999999996</v>
      </c>
      <c r="G967" t="s">
        <v>805</v>
      </c>
      <c r="I967" t="b">
        <v>1</v>
      </c>
      <c r="J967">
        <v>25</v>
      </c>
      <c r="K967" s="3">
        <v>31.274436950683601</v>
      </c>
      <c r="L967">
        <v>1093.9379734162278</v>
      </c>
      <c r="M967">
        <v>1</v>
      </c>
      <c r="N967">
        <v>5574.4547759999996</v>
      </c>
      <c r="O967">
        <v>5574.4547759999996</v>
      </c>
      <c r="P967">
        <v>5574.4547759999996</v>
      </c>
      <c r="R967">
        <f t="shared" si="30"/>
        <v>1</v>
      </c>
      <c r="S967" s="4">
        <f t="shared" si="31"/>
        <v>1</v>
      </c>
    </row>
    <row r="968" spans="1:19" x14ac:dyDescent="0.3">
      <c r="A968" t="s">
        <v>1825</v>
      </c>
      <c r="B968" t="s">
        <v>803</v>
      </c>
      <c r="C968" t="s">
        <v>807</v>
      </c>
      <c r="E968" t="s">
        <v>897</v>
      </c>
      <c r="F968">
        <v>5.0395836999999997</v>
      </c>
      <c r="G968" t="s">
        <v>805</v>
      </c>
      <c r="I968" t="b">
        <v>1</v>
      </c>
      <c r="J968">
        <v>32</v>
      </c>
      <c r="K968" s="3">
        <v>45.8651669883984</v>
      </c>
      <c r="L968">
        <v>707.01024171600193</v>
      </c>
      <c r="M968">
        <v>0.81</v>
      </c>
      <c r="N968">
        <v>3371.4814952999996</v>
      </c>
      <c r="O968">
        <v>3371.4814952999996</v>
      </c>
      <c r="P968">
        <v>3371.4814952999996</v>
      </c>
      <c r="R968">
        <f t="shared" si="30"/>
        <v>1.9999999999999993</v>
      </c>
      <c r="S968" s="4">
        <f t="shared" si="31"/>
        <v>0.81</v>
      </c>
    </row>
    <row r="969" spans="1:19" x14ac:dyDescent="0.3">
      <c r="A969" t="s">
        <v>1826</v>
      </c>
      <c r="B969" t="s">
        <v>803</v>
      </c>
      <c r="C969" t="s">
        <v>804</v>
      </c>
      <c r="F969">
        <v>5.8603763999999998</v>
      </c>
      <c r="G969" t="s">
        <v>805</v>
      </c>
      <c r="I969" t="b">
        <v>1</v>
      </c>
      <c r="J969">
        <v>32</v>
      </c>
      <c r="K969" s="3">
        <v>61.1480102539062</v>
      </c>
      <c r="L969">
        <v>877.42660245149932</v>
      </c>
      <c r="M969">
        <v>1</v>
      </c>
      <c r="N969">
        <v>3920.5918115999998</v>
      </c>
      <c r="O969">
        <v>3920.5918115999998</v>
      </c>
      <c r="P969">
        <v>3920.5918115999998</v>
      </c>
      <c r="R969">
        <f t="shared" si="30"/>
        <v>1</v>
      </c>
      <c r="S969" s="4">
        <f t="shared" si="31"/>
        <v>1</v>
      </c>
    </row>
    <row r="970" spans="1:19" x14ac:dyDescent="0.3">
      <c r="A970" t="s">
        <v>1827</v>
      </c>
      <c r="B970" t="s">
        <v>803</v>
      </c>
      <c r="C970" t="s">
        <v>807</v>
      </c>
      <c r="E970" t="s">
        <v>950</v>
      </c>
      <c r="F970">
        <v>7.6113562999999997</v>
      </c>
      <c r="G970" t="s">
        <v>805</v>
      </c>
      <c r="I970" t="b">
        <v>1</v>
      </c>
      <c r="J970">
        <v>125</v>
      </c>
      <c r="K970" s="3">
        <v>1555.7350638580399</v>
      </c>
      <c r="L970">
        <v>2111.0507674851319</v>
      </c>
      <c r="M970">
        <v>0.62</v>
      </c>
      <c r="N970">
        <v>9521.8067312999992</v>
      </c>
      <c r="O970">
        <v>9521.8067312999992</v>
      </c>
      <c r="P970">
        <v>9521.8067312999992</v>
      </c>
      <c r="R970">
        <f t="shared" si="30"/>
        <v>77</v>
      </c>
      <c r="S970" s="4">
        <f t="shared" si="31"/>
        <v>0.6249350649350649</v>
      </c>
    </row>
    <row r="971" spans="1:19" x14ac:dyDescent="0.3">
      <c r="A971" t="s">
        <v>1828</v>
      </c>
      <c r="B971" t="s">
        <v>803</v>
      </c>
      <c r="C971" t="s">
        <v>807</v>
      </c>
      <c r="E971" t="s">
        <v>813</v>
      </c>
      <c r="F971">
        <v>26.065577000000001</v>
      </c>
      <c r="G971" t="s">
        <v>805</v>
      </c>
      <c r="I971" t="b">
        <v>1</v>
      </c>
      <c r="J971">
        <v>25</v>
      </c>
      <c r="K971" s="3">
        <v>32.834232330322202</v>
      </c>
      <c r="L971">
        <v>3299.1042277136044</v>
      </c>
      <c r="M971">
        <v>0.9704441350926164</v>
      </c>
      <c r="N971">
        <v>16577.706972</v>
      </c>
      <c r="O971">
        <v>16577.706972</v>
      </c>
      <c r="P971">
        <v>16577.706972</v>
      </c>
      <c r="R971">
        <f t="shared" si="30"/>
        <v>1.0843383065879315</v>
      </c>
      <c r="S971" s="4">
        <f t="shared" si="31"/>
        <v>0.9704441350926164</v>
      </c>
    </row>
    <row r="972" spans="1:19" x14ac:dyDescent="0.3">
      <c r="A972" t="s">
        <v>1829</v>
      </c>
      <c r="B972" t="s">
        <v>803</v>
      </c>
      <c r="C972" t="s">
        <v>804</v>
      </c>
      <c r="F972">
        <v>5.0062695000000001</v>
      </c>
      <c r="G972" t="s">
        <v>805</v>
      </c>
      <c r="I972" t="b">
        <v>1</v>
      </c>
      <c r="J972">
        <v>50</v>
      </c>
      <c r="K972" s="3">
        <v>158.09614562988301</v>
      </c>
      <c r="L972">
        <v>938.52651536316762</v>
      </c>
      <c r="M972">
        <v>1</v>
      </c>
      <c r="N972">
        <v>3819.7836285000003</v>
      </c>
      <c r="O972">
        <v>3819.7836285000003</v>
      </c>
      <c r="P972">
        <v>3819.7836285000003</v>
      </c>
      <c r="R972">
        <f t="shared" si="30"/>
        <v>1</v>
      </c>
      <c r="S972" s="4">
        <f t="shared" si="31"/>
        <v>1</v>
      </c>
    </row>
    <row r="973" spans="1:19" x14ac:dyDescent="0.3">
      <c r="A973" t="s">
        <v>1830</v>
      </c>
      <c r="B973" t="s">
        <v>803</v>
      </c>
      <c r="C973" t="s">
        <v>804</v>
      </c>
      <c r="F973">
        <v>7.5130981999999999</v>
      </c>
      <c r="G973" t="s">
        <v>805</v>
      </c>
      <c r="I973" t="b">
        <v>1</v>
      </c>
      <c r="J973">
        <v>25</v>
      </c>
      <c r="K973" s="3">
        <v>30.591018676757798</v>
      </c>
      <c r="L973">
        <v>931.91205466427573</v>
      </c>
      <c r="M973">
        <v>1</v>
      </c>
      <c r="N973">
        <v>4778.3304552</v>
      </c>
      <c r="O973">
        <v>4778.3304552</v>
      </c>
      <c r="P973">
        <v>4778.3304552</v>
      </c>
      <c r="R973">
        <f t="shared" si="30"/>
        <v>1</v>
      </c>
      <c r="S973" s="4">
        <f t="shared" si="31"/>
        <v>1</v>
      </c>
    </row>
    <row r="974" spans="1:19" x14ac:dyDescent="0.3">
      <c r="A974" t="s">
        <v>1831</v>
      </c>
      <c r="B974" t="s">
        <v>803</v>
      </c>
      <c r="C974" t="s">
        <v>824</v>
      </c>
      <c r="F974">
        <v>44.310670000000002</v>
      </c>
      <c r="G974" t="s">
        <v>805</v>
      </c>
      <c r="R974">
        <f t="shared" si="30"/>
        <v>-0.61290322580645162</v>
      </c>
      <c r="S974" s="4">
        <f t="shared" si="31"/>
        <v>0</v>
      </c>
    </row>
    <row r="975" spans="1:19" x14ac:dyDescent="0.3">
      <c r="A975" t="s">
        <v>1832</v>
      </c>
      <c r="B975" t="s">
        <v>803</v>
      </c>
      <c r="C975" t="s">
        <v>837</v>
      </c>
      <c r="E975" t="s">
        <v>815</v>
      </c>
      <c r="F975">
        <v>5.9349765999999997</v>
      </c>
      <c r="G975" t="s">
        <v>805</v>
      </c>
      <c r="I975" t="b">
        <v>1</v>
      </c>
      <c r="J975">
        <v>40</v>
      </c>
      <c r="K975" s="3">
        <v>126.042259597802</v>
      </c>
      <c r="L975">
        <v>1056.508297758525</v>
      </c>
      <c r="M975">
        <v>0.68</v>
      </c>
      <c r="N975">
        <v>4207.8984093999998</v>
      </c>
      <c r="O975">
        <v>4207.8984093999998</v>
      </c>
      <c r="P975">
        <v>4207.8984093999998</v>
      </c>
      <c r="R975">
        <f t="shared" si="30"/>
        <v>6.3333333333333277</v>
      </c>
      <c r="S975" s="4">
        <f t="shared" si="31"/>
        <v>0.68</v>
      </c>
    </row>
    <row r="976" spans="1:19" x14ac:dyDescent="0.3">
      <c r="A976" t="s">
        <v>1833</v>
      </c>
      <c r="B976" t="s">
        <v>803</v>
      </c>
      <c r="C976" t="s">
        <v>804</v>
      </c>
      <c r="F976">
        <v>8.2061340000000005</v>
      </c>
      <c r="G976" t="s">
        <v>805</v>
      </c>
      <c r="I976" t="b">
        <v>1</v>
      </c>
      <c r="J976">
        <v>25</v>
      </c>
      <c r="K976" s="3">
        <v>27.422380447387699</v>
      </c>
      <c r="L976">
        <v>988.53602653608948</v>
      </c>
      <c r="M976">
        <v>1</v>
      </c>
      <c r="N976">
        <v>5219.101224</v>
      </c>
      <c r="O976">
        <v>5219.101224</v>
      </c>
      <c r="P976">
        <v>5219.101224</v>
      </c>
      <c r="R976">
        <f t="shared" si="30"/>
        <v>1</v>
      </c>
      <c r="S976" s="4">
        <f t="shared" si="31"/>
        <v>1</v>
      </c>
    </row>
    <row r="977" spans="1:19" x14ac:dyDescent="0.3">
      <c r="A977" t="s">
        <v>1834</v>
      </c>
      <c r="B977" t="s">
        <v>803</v>
      </c>
      <c r="C977" t="s">
        <v>804</v>
      </c>
      <c r="F977">
        <v>6.2196182999999996</v>
      </c>
      <c r="G977" t="s">
        <v>805</v>
      </c>
      <c r="I977" t="b">
        <v>1</v>
      </c>
      <c r="J977">
        <v>25</v>
      </c>
      <c r="K977" s="3">
        <v>34.999835968017599</v>
      </c>
      <c r="L977">
        <v>802.41097786017542</v>
      </c>
      <c r="M977">
        <v>1</v>
      </c>
      <c r="N977">
        <v>3955.6772387999999</v>
      </c>
      <c r="O977">
        <v>3955.6772387999999</v>
      </c>
      <c r="P977">
        <v>3955.6772387999999</v>
      </c>
      <c r="R977">
        <f t="shared" si="30"/>
        <v>1</v>
      </c>
      <c r="S977" s="4">
        <f t="shared" si="31"/>
        <v>1</v>
      </c>
    </row>
    <row r="978" spans="1:19" x14ac:dyDescent="0.3">
      <c r="A978" t="s">
        <v>1835</v>
      </c>
      <c r="B978" t="s">
        <v>803</v>
      </c>
      <c r="C978" t="s">
        <v>804</v>
      </c>
      <c r="F978">
        <v>3.3771078999999999</v>
      </c>
      <c r="G978" t="s">
        <v>805</v>
      </c>
      <c r="I978" t="b">
        <v>1</v>
      </c>
      <c r="J978">
        <v>25</v>
      </c>
      <c r="K978" s="3">
        <v>28.758937835693398</v>
      </c>
      <c r="L978">
        <v>411.90967819195697</v>
      </c>
      <c r="M978">
        <v>1</v>
      </c>
      <c r="N978">
        <v>2147.8406243999998</v>
      </c>
      <c r="O978">
        <v>2147.8406243999998</v>
      </c>
      <c r="P978">
        <v>2147.8406243999998</v>
      </c>
      <c r="R978">
        <f t="shared" si="30"/>
        <v>1</v>
      </c>
      <c r="S978" s="4">
        <f t="shared" si="31"/>
        <v>1</v>
      </c>
    </row>
    <row r="979" spans="1:19" x14ac:dyDescent="0.3">
      <c r="A979" t="s">
        <v>1836</v>
      </c>
      <c r="B979" t="s">
        <v>803</v>
      </c>
      <c r="C979" t="s">
        <v>807</v>
      </c>
      <c r="E979" t="s">
        <v>822</v>
      </c>
      <c r="F979">
        <v>11.744192999999999</v>
      </c>
      <c r="G979" t="s">
        <v>805</v>
      </c>
      <c r="I979" t="b">
        <v>1</v>
      </c>
      <c r="J979">
        <v>40</v>
      </c>
      <c r="K979" s="3">
        <v>106.79202545166</v>
      </c>
      <c r="L979">
        <v>2013.4830743825792</v>
      </c>
      <c r="M979">
        <v>0.67</v>
      </c>
      <c r="N979">
        <v>8326.6328369999992</v>
      </c>
      <c r="O979">
        <v>8326.6328369999992</v>
      </c>
      <c r="P979">
        <v>8326.6328369999992</v>
      </c>
      <c r="R979">
        <f t="shared" si="30"/>
        <v>7.5999999999999934</v>
      </c>
      <c r="S979" s="4">
        <f t="shared" si="31"/>
        <v>0.67</v>
      </c>
    </row>
    <row r="980" spans="1:19" x14ac:dyDescent="0.3">
      <c r="A980" t="s">
        <v>1837</v>
      </c>
      <c r="B980" t="s">
        <v>803</v>
      </c>
      <c r="C980" t="s">
        <v>804</v>
      </c>
      <c r="F980">
        <v>4.9936657000000002</v>
      </c>
      <c r="G980" t="s">
        <v>805</v>
      </c>
      <c r="I980" t="b">
        <v>1</v>
      </c>
      <c r="J980">
        <v>32</v>
      </c>
      <c r="K980" s="3">
        <v>52.717613220214801</v>
      </c>
      <c r="L980">
        <v>721.68353548717755</v>
      </c>
      <c r="M980">
        <v>1</v>
      </c>
      <c r="N980">
        <v>3340.7623533000001</v>
      </c>
      <c r="O980">
        <v>3340.7623533000001</v>
      </c>
      <c r="P980">
        <v>3340.7623533000001</v>
      </c>
      <c r="R980">
        <f t="shared" ref="R980:R1043" si="32">IF(M980=0.62,77,(1-0.62)/(M980-0.62))</f>
        <v>1</v>
      </c>
      <c r="S980" s="4">
        <f t="shared" si="31"/>
        <v>1</v>
      </c>
    </row>
    <row r="981" spans="1:19" x14ac:dyDescent="0.3">
      <c r="A981" t="s">
        <v>1838</v>
      </c>
      <c r="B981" t="s">
        <v>803</v>
      </c>
      <c r="C981" t="s">
        <v>824</v>
      </c>
      <c r="F981">
        <v>20.833416</v>
      </c>
      <c r="G981" t="s">
        <v>805</v>
      </c>
      <c r="I981" t="b">
        <v>1</v>
      </c>
      <c r="J981">
        <v>40</v>
      </c>
      <c r="K981" s="3">
        <v>97.618132095318302</v>
      </c>
      <c r="L981">
        <v>3506.5663139398416</v>
      </c>
      <c r="M981">
        <v>0.81</v>
      </c>
      <c r="N981">
        <v>14770.891943999999</v>
      </c>
      <c r="O981">
        <v>14770.891943999999</v>
      </c>
      <c r="P981">
        <v>14770.891943999999</v>
      </c>
      <c r="R981">
        <f t="shared" si="32"/>
        <v>1.9999999999999993</v>
      </c>
      <c r="S981" s="4">
        <f t="shared" si="31"/>
        <v>0.81</v>
      </c>
    </row>
    <row r="982" spans="1:19" x14ac:dyDescent="0.3">
      <c r="A982" t="s">
        <v>1839</v>
      </c>
      <c r="B982" t="s">
        <v>803</v>
      </c>
      <c r="C982" t="s">
        <v>804</v>
      </c>
      <c r="F982">
        <v>6.0999875000000001</v>
      </c>
      <c r="G982" t="s">
        <v>805</v>
      </c>
      <c r="I982" t="b">
        <v>1</v>
      </c>
      <c r="J982">
        <v>25</v>
      </c>
      <c r="K982" s="3">
        <v>30.073734283447301</v>
      </c>
      <c r="L982">
        <v>753.07183197279119</v>
      </c>
      <c r="M982">
        <v>1</v>
      </c>
      <c r="N982">
        <v>3879.5920500000002</v>
      </c>
      <c r="O982">
        <v>3879.5920500000002</v>
      </c>
      <c r="P982">
        <v>3879.5920500000002</v>
      </c>
      <c r="R982">
        <f t="shared" si="32"/>
        <v>1</v>
      </c>
      <c r="S982" s="4">
        <f t="shared" si="31"/>
        <v>1</v>
      </c>
    </row>
    <row r="983" spans="1:19" x14ac:dyDescent="0.3">
      <c r="A983" t="s">
        <v>1840</v>
      </c>
      <c r="B983" t="s">
        <v>803</v>
      </c>
      <c r="C983" t="s">
        <v>807</v>
      </c>
      <c r="E983" t="s">
        <v>815</v>
      </c>
      <c r="F983">
        <v>2.2540789000000001</v>
      </c>
      <c r="G983" t="s">
        <v>805</v>
      </c>
      <c r="I983" t="b">
        <v>1</v>
      </c>
      <c r="J983">
        <v>200</v>
      </c>
      <c r="K983" s="3">
        <v>4168.7225934982298</v>
      </c>
      <c r="L983">
        <v>714.00519487162273</v>
      </c>
      <c r="M983">
        <v>0.62</v>
      </c>
      <c r="N983">
        <v>4149.7592549000001</v>
      </c>
      <c r="O983">
        <v>4149.7592549000001</v>
      </c>
      <c r="P983">
        <v>4149.7592549000001</v>
      </c>
      <c r="R983">
        <f t="shared" si="32"/>
        <v>77</v>
      </c>
      <c r="S983" s="4">
        <f t="shared" si="31"/>
        <v>0.6249350649350649</v>
      </c>
    </row>
    <row r="984" spans="1:19" x14ac:dyDescent="0.3">
      <c r="A984" t="s">
        <v>1841</v>
      </c>
      <c r="B984" t="s">
        <v>803</v>
      </c>
      <c r="C984" t="s">
        <v>807</v>
      </c>
      <c r="E984" t="s">
        <v>942</v>
      </c>
      <c r="F984">
        <v>8.9586070000000007</v>
      </c>
      <c r="G984" t="s">
        <v>805</v>
      </c>
      <c r="I984" t="b">
        <v>1</v>
      </c>
      <c r="J984">
        <v>65</v>
      </c>
      <c r="K984" s="3">
        <v>341.108731689455</v>
      </c>
      <c r="L984">
        <v>1934.8592175958938</v>
      </c>
      <c r="M984">
        <v>0.64</v>
      </c>
      <c r="N984">
        <v>7605.8573430000006</v>
      </c>
      <c r="O984">
        <v>7605.8573430000006</v>
      </c>
      <c r="P984">
        <v>7605.8573430000006</v>
      </c>
      <c r="R984">
        <f t="shared" si="32"/>
        <v>18.999999999999982</v>
      </c>
      <c r="S984" s="4">
        <f t="shared" si="31"/>
        <v>0.64</v>
      </c>
    </row>
    <row r="985" spans="1:19" x14ac:dyDescent="0.3">
      <c r="A985" t="s">
        <v>1842</v>
      </c>
      <c r="B985" t="s">
        <v>803</v>
      </c>
      <c r="C985" t="s">
        <v>807</v>
      </c>
      <c r="E985" t="s">
        <v>822</v>
      </c>
      <c r="F985">
        <v>6.8108389999999996</v>
      </c>
      <c r="G985" t="s">
        <v>805</v>
      </c>
      <c r="I985" t="b">
        <v>1</v>
      </c>
      <c r="J985">
        <v>80</v>
      </c>
      <c r="K985" s="3">
        <v>568.44565307617199</v>
      </c>
      <c r="L985">
        <v>1614.9355330786825</v>
      </c>
      <c r="M985">
        <v>0.64</v>
      </c>
      <c r="N985">
        <v>6415.8103379999993</v>
      </c>
      <c r="O985">
        <v>6415.8103379999993</v>
      </c>
      <c r="P985">
        <v>6415.8103379999993</v>
      </c>
      <c r="R985">
        <f t="shared" si="32"/>
        <v>18.999999999999982</v>
      </c>
      <c r="S985" s="4">
        <f t="shared" si="31"/>
        <v>0.64</v>
      </c>
    </row>
    <row r="986" spans="1:19" x14ac:dyDescent="0.3">
      <c r="A986" t="s">
        <v>1843</v>
      </c>
      <c r="B986" t="s">
        <v>803</v>
      </c>
      <c r="C986" t="s">
        <v>807</v>
      </c>
      <c r="E986" t="s">
        <v>808</v>
      </c>
      <c r="F986">
        <v>4.372668</v>
      </c>
      <c r="G986" t="s">
        <v>805</v>
      </c>
      <c r="I986" t="b">
        <v>1</v>
      </c>
      <c r="J986">
        <v>65</v>
      </c>
      <c r="K986" s="3">
        <v>445.632846679713</v>
      </c>
      <c r="L986">
        <v>992.67837319413104</v>
      </c>
      <c r="M986">
        <v>0.64</v>
      </c>
      <c r="N986">
        <v>3712.3951320000001</v>
      </c>
      <c r="O986">
        <v>3712.3951320000001</v>
      </c>
      <c r="P986">
        <v>3712.3951320000001</v>
      </c>
      <c r="R986">
        <f t="shared" si="32"/>
        <v>18.999999999999982</v>
      </c>
      <c r="S986" s="4">
        <f t="shared" si="31"/>
        <v>0.64</v>
      </c>
    </row>
    <row r="987" spans="1:19" x14ac:dyDescent="0.3">
      <c r="A987" t="s">
        <v>1844</v>
      </c>
      <c r="B987" t="s">
        <v>803</v>
      </c>
      <c r="C987" t="s">
        <v>819</v>
      </c>
      <c r="E987" t="s">
        <v>820</v>
      </c>
      <c r="F987">
        <v>3.4039845</v>
      </c>
      <c r="G987" t="s">
        <v>805</v>
      </c>
      <c r="I987" t="b">
        <v>1</v>
      </c>
      <c r="J987">
        <v>300</v>
      </c>
      <c r="K987" s="3">
        <v>16838.146599082898</v>
      </c>
      <c r="L987">
        <v>1267.4522962039662</v>
      </c>
      <c r="M987">
        <v>0.62</v>
      </c>
      <c r="N987">
        <v>9313.3015919999998</v>
      </c>
      <c r="O987">
        <v>9313.3015919999998</v>
      </c>
      <c r="P987">
        <v>9313.3015919999998</v>
      </c>
      <c r="R987">
        <f t="shared" si="32"/>
        <v>77</v>
      </c>
      <c r="S987" s="4">
        <f t="shared" si="31"/>
        <v>0.6249350649350649</v>
      </c>
    </row>
    <row r="988" spans="1:19" x14ac:dyDescent="0.3">
      <c r="A988" t="s">
        <v>1845</v>
      </c>
      <c r="B988" t="s">
        <v>803</v>
      </c>
      <c r="C988" t="s">
        <v>804</v>
      </c>
      <c r="F988">
        <v>7.5722528000000002</v>
      </c>
      <c r="G988" t="s">
        <v>805</v>
      </c>
      <c r="I988" t="b">
        <v>1</v>
      </c>
      <c r="J988">
        <v>25</v>
      </c>
      <c r="K988" s="3">
        <v>28.303876876831101</v>
      </c>
      <c r="L988">
        <v>919.70823137251091</v>
      </c>
      <c r="M988">
        <v>1</v>
      </c>
      <c r="N988">
        <v>4815.9527808000003</v>
      </c>
      <c r="O988">
        <v>4815.9527808000003</v>
      </c>
      <c r="P988">
        <v>4815.9527808000003</v>
      </c>
      <c r="R988">
        <f t="shared" si="32"/>
        <v>1</v>
      </c>
      <c r="S988" s="4">
        <f t="shared" si="31"/>
        <v>1</v>
      </c>
    </row>
    <row r="989" spans="1:19" x14ac:dyDescent="0.3">
      <c r="A989" t="s">
        <v>1846</v>
      </c>
      <c r="B989" t="s">
        <v>803</v>
      </c>
      <c r="C989" t="s">
        <v>804</v>
      </c>
      <c r="F989">
        <v>5.5522841999999999</v>
      </c>
      <c r="G989" t="s">
        <v>805</v>
      </c>
      <c r="I989" t="b">
        <v>1</v>
      </c>
      <c r="J989">
        <v>25</v>
      </c>
      <c r="K989" s="3">
        <v>31.140985488891602</v>
      </c>
      <c r="L989">
        <v>692.14140952187677</v>
      </c>
      <c r="M989">
        <v>1</v>
      </c>
      <c r="N989">
        <v>3531.2527512000001</v>
      </c>
      <c r="O989">
        <v>3531.2527512000001</v>
      </c>
      <c r="P989">
        <v>3531.2527512000001</v>
      </c>
      <c r="R989">
        <f t="shared" si="32"/>
        <v>1</v>
      </c>
      <c r="S989" s="4">
        <f t="shared" si="31"/>
        <v>1</v>
      </c>
    </row>
    <row r="990" spans="1:19" x14ac:dyDescent="0.3">
      <c r="A990" t="s">
        <v>1847</v>
      </c>
      <c r="B990" t="s">
        <v>803</v>
      </c>
      <c r="C990" t="s">
        <v>807</v>
      </c>
      <c r="E990" t="s">
        <v>885</v>
      </c>
      <c r="F990">
        <v>3.8556051</v>
      </c>
      <c r="G990" t="s">
        <v>805</v>
      </c>
      <c r="I990" t="b">
        <v>1</v>
      </c>
      <c r="J990">
        <v>125</v>
      </c>
      <c r="K990" s="3">
        <v>1660.80626363755</v>
      </c>
      <c r="L990">
        <v>1077.4999354903077</v>
      </c>
      <c r="M990">
        <v>0.63</v>
      </c>
      <c r="N990">
        <v>4823.3619801000004</v>
      </c>
      <c r="O990">
        <v>4823.3619801000004</v>
      </c>
      <c r="P990">
        <v>4823.3619801000004</v>
      </c>
      <c r="R990">
        <f t="shared" si="32"/>
        <v>37.999999999999964</v>
      </c>
      <c r="S990" s="4">
        <f t="shared" si="31"/>
        <v>0.63</v>
      </c>
    </row>
    <row r="991" spans="1:19" x14ac:dyDescent="0.3">
      <c r="A991" t="s">
        <v>1848</v>
      </c>
      <c r="B991" t="s">
        <v>803</v>
      </c>
      <c r="C991" t="s">
        <v>804</v>
      </c>
      <c r="F991">
        <v>9.3133890000000008</v>
      </c>
      <c r="G991" t="s">
        <v>805</v>
      </c>
      <c r="I991" t="b">
        <v>1</v>
      </c>
      <c r="J991">
        <v>25</v>
      </c>
      <c r="K991" s="3">
        <v>29.227632522583001</v>
      </c>
      <c r="L991">
        <v>1140.8899060315166</v>
      </c>
      <c r="M991">
        <v>1</v>
      </c>
      <c r="N991">
        <v>5923.3154040000009</v>
      </c>
      <c r="O991">
        <v>5923.3154040000009</v>
      </c>
      <c r="P991">
        <v>5923.3154040000009</v>
      </c>
      <c r="R991">
        <f t="shared" si="32"/>
        <v>1</v>
      </c>
      <c r="S991" s="4">
        <f t="shared" si="31"/>
        <v>1</v>
      </c>
    </row>
    <row r="992" spans="1:19" x14ac:dyDescent="0.3">
      <c r="A992" t="s">
        <v>1849</v>
      </c>
      <c r="B992" t="s">
        <v>803</v>
      </c>
      <c r="C992" t="s">
        <v>807</v>
      </c>
      <c r="E992" t="s">
        <v>815</v>
      </c>
      <c r="F992">
        <v>20.214289999999998</v>
      </c>
      <c r="G992" t="s">
        <v>805</v>
      </c>
      <c r="I992" t="b">
        <v>1</v>
      </c>
      <c r="J992">
        <v>150</v>
      </c>
      <c r="K992" s="3">
        <v>3389.6507936859098</v>
      </c>
      <c r="L992">
        <v>6222.9371345921845</v>
      </c>
      <c r="M992">
        <v>0.62</v>
      </c>
      <c r="N992">
        <v>29068.149019999997</v>
      </c>
      <c r="O992">
        <v>29068.149019999997</v>
      </c>
      <c r="P992">
        <v>29068.149019999997</v>
      </c>
      <c r="R992">
        <f t="shared" si="32"/>
        <v>77</v>
      </c>
      <c r="S992" s="4">
        <f t="shared" si="31"/>
        <v>0.6249350649350649</v>
      </c>
    </row>
    <row r="993" spans="1:19" x14ac:dyDescent="0.3">
      <c r="A993" t="s">
        <v>1850</v>
      </c>
      <c r="B993" t="s">
        <v>803</v>
      </c>
      <c r="C993" t="s">
        <v>804</v>
      </c>
      <c r="F993">
        <v>7.1094929999999996</v>
      </c>
      <c r="G993" t="s">
        <v>805</v>
      </c>
      <c r="I993" t="b">
        <v>1</v>
      </c>
      <c r="J993">
        <v>25</v>
      </c>
      <c r="K993" s="3">
        <v>29.715028762817401</v>
      </c>
      <c r="L993">
        <v>874.82251009631739</v>
      </c>
      <c r="M993">
        <v>1</v>
      </c>
      <c r="N993">
        <v>4521.6375479999997</v>
      </c>
      <c r="O993">
        <v>4521.6375479999997</v>
      </c>
      <c r="P993">
        <v>4521.6375479999997</v>
      </c>
      <c r="R993">
        <f t="shared" si="32"/>
        <v>1</v>
      </c>
      <c r="S993" s="4">
        <f t="shared" si="31"/>
        <v>1</v>
      </c>
    </row>
    <row r="994" spans="1:19" x14ac:dyDescent="0.3">
      <c r="A994" t="s">
        <v>1851</v>
      </c>
      <c r="B994" t="s">
        <v>803</v>
      </c>
      <c r="C994" t="s">
        <v>807</v>
      </c>
      <c r="E994" t="s">
        <v>813</v>
      </c>
      <c r="F994">
        <v>4.7264856999999996</v>
      </c>
      <c r="G994" t="s">
        <v>805</v>
      </c>
      <c r="I994" t="b">
        <v>1</v>
      </c>
      <c r="J994">
        <v>32</v>
      </c>
      <c r="K994" s="3">
        <v>82.592960357666001</v>
      </c>
      <c r="L994">
        <v>770.2034600623108</v>
      </c>
      <c r="M994">
        <v>0.75</v>
      </c>
      <c r="N994">
        <v>3162.0189332999998</v>
      </c>
      <c r="O994">
        <v>3162.0189332999998</v>
      </c>
      <c r="P994">
        <v>3162.0189332999998</v>
      </c>
      <c r="R994">
        <f t="shared" si="32"/>
        <v>2.9230769230769229</v>
      </c>
      <c r="S994" s="4">
        <f t="shared" si="31"/>
        <v>0.75</v>
      </c>
    </row>
    <row r="995" spans="1:19" x14ac:dyDescent="0.3">
      <c r="A995" t="s">
        <v>1852</v>
      </c>
      <c r="B995" t="s">
        <v>803</v>
      </c>
      <c r="C995" t="s">
        <v>847</v>
      </c>
      <c r="E995" t="s">
        <v>1274</v>
      </c>
      <c r="F995">
        <v>47.120075</v>
      </c>
      <c r="G995" t="s">
        <v>805</v>
      </c>
      <c r="R995">
        <f t="shared" si="32"/>
        <v>-0.61290322580645162</v>
      </c>
      <c r="S995" s="4">
        <f t="shared" si="31"/>
        <v>0</v>
      </c>
    </row>
    <row r="996" spans="1:19" x14ac:dyDescent="0.3">
      <c r="A996" t="s">
        <v>1853</v>
      </c>
      <c r="B996" t="s">
        <v>803</v>
      </c>
      <c r="C996" t="s">
        <v>804</v>
      </c>
      <c r="F996">
        <v>7.3452004999999998</v>
      </c>
      <c r="G996" t="s">
        <v>805</v>
      </c>
      <c r="I996" t="b">
        <v>1</v>
      </c>
      <c r="J996">
        <v>25</v>
      </c>
      <c r="K996" s="3">
        <v>38.411075592041001</v>
      </c>
      <c r="L996">
        <v>975.89719029606272</v>
      </c>
      <c r="M996">
        <v>1</v>
      </c>
      <c r="N996">
        <v>4671.5475180000003</v>
      </c>
      <c r="O996">
        <v>4671.5475180000003</v>
      </c>
      <c r="P996">
        <v>4671.5475180000003</v>
      </c>
      <c r="R996">
        <f t="shared" si="32"/>
        <v>1</v>
      </c>
      <c r="S996" s="4">
        <f t="shared" si="31"/>
        <v>1</v>
      </c>
    </row>
    <row r="997" spans="1:19" x14ac:dyDescent="0.3">
      <c r="A997" t="s">
        <v>1854</v>
      </c>
      <c r="B997" t="s">
        <v>803</v>
      </c>
      <c r="C997" t="s">
        <v>807</v>
      </c>
      <c r="E997" t="s">
        <v>1013</v>
      </c>
      <c r="F997">
        <v>6.6517530000000002</v>
      </c>
      <c r="G997" t="s">
        <v>805</v>
      </c>
      <c r="I997" t="b">
        <v>1</v>
      </c>
      <c r="J997">
        <v>50</v>
      </c>
      <c r="K997" s="3">
        <v>159.155268516566</v>
      </c>
      <c r="L997">
        <v>1248.3772818636123</v>
      </c>
      <c r="M997">
        <v>0.66</v>
      </c>
      <c r="N997">
        <v>5075.2875389999999</v>
      </c>
      <c r="O997">
        <v>5075.2875389999999</v>
      </c>
      <c r="P997">
        <v>5075.2875389999999</v>
      </c>
      <c r="R997">
        <f t="shared" si="32"/>
        <v>9.4999999999999911</v>
      </c>
      <c r="S997" s="4">
        <f t="shared" si="31"/>
        <v>0.66</v>
      </c>
    </row>
    <row r="998" spans="1:19" x14ac:dyDescent="0.3">
      <c r="A998" t="s">
        <v>1855</v>
      </c>
      <c r="B998" t="s">
        <v>803</v>
      </c>
      <c r="C998" t="s">
        <v>824</v>
      </c>
      <c r="F998">
        <v>64.583799999999997</v>
      </c>
      <c r="G998" t="s">
        <v>805</v>
      </c>
      <c r="R998">
        <f t="shared" si="32"/>
        <v>-0.61290322580645162</v>
      </c>
      <c r="S998" s="4">
        <f t="shared" si="31"/>
        <v>0</v>
      </c>
    </row>
    <row r="999" spans="1:19" x14ac:dyDescent="0.3">
      <c r="A999" t="s">
        <v>1856</v>
      </c>
      <c r="B999" t="s">
        <v>803</v>
      </c>
      <c r="C999" t="s">
        <v>804</v>
      </c>
      <c r="F999">
        <v>6.6145563000000003</v>
      </c>
      <c r="G999" t="s">
        <v>805</v>
      </c>
      <c r="I999" t="b">
        <v>1</v>
      </c>
      <c r="J999">
        <v>25</v>
      </c>
      <c r="K999" s="3">
        <v>32.881935119628899</v>
      </c>
      <c r="L999">
        <v>837.55639155868869</v>
      </c>
      <c r="M999">
        <v>1</v>
      </c>
      <c r="N999">
        <v>4206.8578068000006</v>
      </c>
      <c r="O999">
        <v>4206.8578068000006</v>
      </c>
      <c r="P999">
        <v>4206.8578068000006</v>
      </c>
      <c r="R999">
        <f t="shared" si="32"/>
        <v>1</v>
      </c>
      <c r="S999" s="4">
        <f t="shared" si="31"/>
        <v>1</v>
      </c>
    </row>
    <row r="1000" spans="1:19" x14ac:dyDescent="0.3">
      <c r="A1000" t="s">
        <v>1857</v>
      </c>
      <c r="B1000" t="s">
        <v>803</v>
      </c>
      <c r="C1000" t="s">
        <v>804</v>
      </c>
      <c r="F1000">
        <v>4.199306</v>
      </c>
      <c r="G1000" t="s">
        <v>805</v>
      </c>
      <c r="I1000" t="b">
        <v>1</v>
      </c>
      <c r="J1000">
        <v>25</v>
      </c>
      <c r="K1000" s="3">
        <v>30.206163406372099</v>
      </c>
      <c r="L1000">
        <v>519.05133297951863</v>
      </c>
      <c r="M1000">
        <v>1</v>
      </c>
      <c r="N1000">
        <v>2670.7586160000001</v>
      </c>
      <c r="O1000">
        <v>2670.7586160000001</v>
      </c>
      <c r="P1000">
        <v>2670.7586160000001</v>
      </c>
      <c r="R1000">
        <f t="shared" si="32"/>
        <v>1</v>
      </c>
      <c r="S1000" s="4">
        <f t="shared" si="31"/>
        <v>1</v>
      </c>
    </row>
    <row r="1001" spans="1:19" x14ac:dyDescent="0.3">
      <c r="A1001" t="s">
        <v>1858</v>
      </c>
      <c r="B1001" t="s">
        <v>803</v>
      </c>
      <c r="C1001" t="s">
        <v>807</v>
      </c>
      <c r="E1001" t="s">
        <v>876</v>
      </c>
      <c r="F1001">
        <v>17.440742</v>
      </c>
      <c r="G1001" t="s">
        <v>805</v>
      </c>
      <c r="I1001" t="b">
        <v>1</v>
      </c>
      <c r="J1001">
        <v>32</v>
      </c>
      <c r="K1001" s="3">
        <v>60.8574028015287</v>
      </c>
      <c r="L1001">
        <v>2608.1332396865487</v>
      </c>
      <c r="M1001">
        <v>1</v>
      </c>
      <c r="N1001">
        <v>11667.856398</v>
      </c>
      <c r="O1001">
        <v>11667.856398</v>
      </c>
      <c r="P1001">
        <v>11667.856398</v>
      </c>
      <c r="R1001">
        <f t="shared" si="32"/>
        <v>1</v>
      </c>
      <c r="S1001" s="4">
        <f t="shared" si="31"/>
        <v>1</v>
      </c>
    </row>
    <row r="1002" spans="1:19" x14ac:dyDescent="0.3">
      <c r="A1002" t="s">
        <v>1859</v>
      </c>
      <c r="B1002" t="s">
        <v>803</v>
      </c>
      <c r="C1002" t="s">
        <v>1086</v>
      </c>
      <c r="F1002">
        <v>205.56908999999999</v>
      </c>
      <c r="G1002" t="s">
        <v>805</v>
      </c>
      <c r="R1002">
        <f t="shared" si="32"/>
        <v>-0.61290322580645162</v>
      </c>
      <c r="S1002" s="4">
        <f t="shared" si="31"/>
        <v>0</v>
      </c>
    </row>
    <row r="1003" spans="1:19" x14ac:dyDescent="0.3">
      <c r="A1003" t="s">
        <v>1860</v>
      </c>
      <c r="B1003" t="s">
        <v>803</v>
      </c>
      <c r="C1003" t="s">
        <v>804</v>
      </c>
      <c r="F1003">
        <v>9.4187709999999996</v>
      </c>
      <c r="G1003" t="s">
        <v>805</v>
      </c>
      <c r="I1003" t="b">
        <v>1</v>
      </c>
      <c r="J1003">
        <v>25</v>
      </c>
      <c r="K1003" s="3">
        <v>28.294569015502901</v>
      </c>
      <c r="L1003">
        <v>1143.8831229338693</v>
      </c>
      <c r="M1003">
        <v>1</v>
      </c>
      <c r="N1003">
        <v>5990.3383559999993</v>
      </c>
      <c r="O1003">
        <v>5990.3383559999993</v>
      </c>
      <c r="P1003">
        <v>5990.3383559999993</v>
      </c>
      <c r="R1003">
        <f t="shared" si="32"/>
        <v>1</v>
      </c>
      <c r="S1003" s="4">
        <f t="shared" si="31"/>
        <v>1</v>
      </c>
    </row>
    <row r="1004" spans="1:19" x14ac:dyDescent="0.3">
      <c r="A1004" t="s">
        <v>1861</v>
      </c>
      <c r="B1004" t="s">
        <v>803</v>
      </c>
      <c r="C1004" t="s">
        <v>804</v>
      </c>
      <c r="F1004">
        <v>2.8837220000000001</v>
      </c>
      <c r="G1004" t="s">
        <v>805</v>
      </c>
      <c r="I1004" t="b">
        <v>1</v>
      </c>
      <c r="J1004">
        <v>25</v>
      </c>
      <c r="K1004" s="3">
        <v>29.4071750640869</v>
      </c>
      <c r="L1004">
        <v>353.8400600507843</v>
      </c>
      <c r="M1004">
        <v>1</v>
      </c>
      <c r="N1004">
        <v>1834.047192</v>
      </c>
      <c r="O1004">
        <v>1834.047192</v>
      </c>
      <c r="P1004">
        <v>1834.047192</v>
      </c>
      <c r="R1004">
        <f t="shared" si="32"/>
        <v>1</v>
      </c>
      <c r="S1004" s="4">
        <f t="shared" si="31"/>
        <v>1</v>
      </c>
    </row>
    <row r="1005" spans="1:19" x14ac:dyDescent="0.3">
      <c r="A1005" t="s">
        <v>1862</v>
      </c>
      <c r="B1005" t="s">
        <v>803</v>
      </c>
      <c r="C1005" t="s">
        <v>807</v>
      </c>
      <c r="E1005" t="s">
        <v>808</v>
      </c>
      <c r="F1005">
        <v>4.735754</v>
      </c>
      <c r="G1005" t="s">
        <v>805</v>
      </c>
      <c r="I1005" t="b">
        <v>1</v>
      </c>
      <c r="J1005">
        <v>65</v>
      </c>
      <c r="K1005" s="3">
        <v>469.09138286591002</v>
      </c>
      <c r="L1005">
        <v>1086.8409838090129</v>
      </c>
      <c r="M1005">
        <v>0.63</v>
      </c>
      <c r="N1005">
        <v>4020.6551460000001</v>
      </c>
      <c r="O1005">
        <v>4020.6551460000001</v>
      </c>
      <c r="P1005">
        <v>4020.6551460000001</v>
      </c>
      <c r="R1005">
        <f t="shared" si="32"/>
        <v>37.999999999999964</v>
      </c>
      <c r="S1005" s="4">
        <f t="shared" si="31"/>
        <v>0.63</v>
      </c>
    </row>
    <row r="1006" spans="1:19" x14ac:dyDescent="0.3">
      <c r="A1006" t="s">
        <v>1863</v>
      </c>
      <c r="B1006" t="s">
        <v>803</v>
      </c>
      <c r="C1006" t="s">
        <v>804</v>
      </c>
      <c r="F1006">
        <v>8.7162489999999995</v>
      </c>
      <c r="G1006" t="s">
        <v>805</v>
      </c>
      <c r="I1006" t="b">
        <v>1</v>
      </c>
      <c r="J1006">
        <v>25</v>
      </c>
      <c r="K1006" s="3">
        <v>28.260822296142599</v>
      </c>
      <c r="L1006">
        <v>1058.2319201132955</v>
      </c>
      <c r="M1006">
        <v>1</v>
      </c>
      <c r="N1006">
        <v>5543.5343640000001</v>
      </c>
      <c r="O1006">
        <v>5543.5343640000001</v>
      </c>
      <c r="P1006">
        <v>5543.5343640000001</v>
      </c>
      <c r="R1006">
        <f t="shared" si="32"/>
        <v>1</v>
      </c>
      <c r="S1006" s="4">
        <f t="shared" si="31"/>
        <v>1</v>
      </c>
    </row>
    <row r="1007" spans="1:19" x14ac:dyDescent="0.3">
      <c r="A1007" t="s">
        <v>1864</v>
      </c>
      <c r="B1007" t="s">
        <v>803</v>
      </c>
      <c r="C1007" t="s">
        <v>804</v>
      </c>
      <c r="F1007">
        <v>4.7228370000000002</v>
      </c>
      <c r="G1007" t="s">
        <v>805</v>
      </c>
      <c r="I1007" t="b">
        <v>1</v>
      </c>
      <c r="J1007">
        <v>80</v>
      </c>
      <c r="K1007" s="3">
        <v>770.14013671875</v>
      </c>
      <c r="L1007">
        <v>1176.333638740372</v>
      </c>
      <c r="M1007">
        <v>1</v>
      </c>
      <c r="N1007">
        <v>4448.9124540000003</v>
      </c>
      <c r="O1007">
        <v>4448.9124540000003</v>
      </c>
      <c r="P1007">
        <v>4448.9124540000003</v>
      </c>
      <c r="R1007">
        <f t="shared" si="32"/>
        <v>1</v>
      </c>
      <c r="S1007" s="4">
        <f t="shared" si="31"/>
        <v>1</v>
      </c>
    </row>
    <row r="1008" spans="1:19" x14ac:dyDescent="0.3">
      <c r="A1008" t="s">
        <v>1865</v>
      </c>
      <c r="B1008" t="s">
        <v>803</v>
      </c>
      <c r="C1008" t="s">
        <v>807</v>
      </c>
      <c r="E1008" t="s">
        <v>942</v>
      </c>
      <c r="F1008">
        <v>2.8735077000000002</v>
      </c>
      <c r="G1008" t="s">
        <v>805</v>
      </c>
      <c r="I1008" t="b">
        <v>1</v>
      </c>
      <c r="J1008">
        <v>65</v>
      </c>
      <c r="K1008" s="3">
        <v>287.508341979992</v>
      </c>
      <c r="L1008">
        <v>604.34377495240392</v>
      </c>
      <c r="M1008">
        <v>0.65</v>
      </c>
      <c r="N1008">
        <v>2439.6080373</v>
      </c>
      <c r="O1008">
        <v>2439.6080373</v>
      </c>
      <c r="P1008">
        <v>2439.6080373</v>
      </c>
      <c r="R1008">
        <f t="shared" si="32"/>
        <v>12.666666666666655</v>
      </c>
      <c r="S1008" s="4">
        <f t="shared" si="31"/>
        <v>0.65</v>
      </c>
    </row>
    <row r="1009" spans="1:19" x14ac:dyDescent="0.3">
      <c r="A1009" t="s">
        <v>1866</v>
      </c>
      <c r="B1009" t="s">
        <v>803</v>
      </c>
      <c r="C1009" t="s">
        <v>804</v>
      </c>
      <c r="F1009">
        <v>5.6125150000000001</v>
      </c>
      <c r="G1009" t="s">
        <v>805</v>
      </c>
      <c r="I1009" t="b">
        <v>1</v>
      </c>
      <c r="J1009">
        <v>25</v>
      </c>
      <c r="K1009" s="3">
        <v>29.425035476684599</v>
      </c>
      <c r="L1009">
        <v>688.78304122020529</v>
      </c>
      <c r="M1009">
        <v>1</v>
      </c>
      <c r="N1009">
        <v>3569.5595400000002</v>
      </c>
      <c r="O1009">
        <v>3569.5595400000002</v>
      </c>
      <c r="P1009">
        <v>3569.5595400000002</v>
      </c>
      <c r="R1009">
        <f t="shared" si="32"/>
        <v>1</v>
      </c>
      <c r="S1009" s="4">
        <f t="shared" si="31"/>
        <v>1</v>
      </c>
    </row>
    <row r="1010" spans="1:19" x14ac:dyDescent="0.3">
      <c r="A1010" t="s">
        <v>1867</v>
      </c>
      <c r="B1010" t="s">
        <v>803</v>
      </c>
      <c r="C1010" t="s">
        <v>847</v>
      </c>
      <c r="E1010" t="s">
        <v>848</v>
      </c>
      <c r="F1010">
        <v>89.262330000000006</v>
      </c>
      <c r="G1010" t="s">
        <v>805</v>
      </c>
      <c r="I1010" t="b">
        <v>1</v>
      </c>
      <c r="J1010">
        <v>50</v>
      </c>
      <c r="K1010" s="3">
        <v>151.09451293945301</v>
      </c>
      <c r="L1010">
        <v>16612.352702360957</v>
      </c>
      <c r="M1010">
        <v>1</v>
      </c>
      <c r="N1010">
        <v>68107.157789999997</v>
      </c>
      <c r="O1010">
        <v>68107.157789999997</v>
      </c>
      <c r="P1010">
        <v>68107.157789999997</v>
      </c>
      <c r="R1010">
        <f t="shared" si="32"/>
        <v>1</v>
      </c>
      <c r="S1010" s="4">
        <f t="shared" si="31"/>
        <v>1</v>
      </c>
    </row>
    <row r="1011" spans="1:19" x14ac:dyDescent="0.3">
      <c r="A1011" t="s">
        <v>1868</v>
      </c>
      <c r="B1011" t="s">
        <v>803</v>
      </c>
      <c r="C1011" t="s">
        <v>807</v>
      </c>
      <c r="E1011" t="s">
        <v>876</v>
      </c>
      <c r="F1011">
        <v>9.0935369999999995</v>
      </c>
      <c r="G1011" t="s">
        <v>805</v>
      </c>
      <c r="I1011" t="b">
        <v>1</v>
      </c>
      <c r="J1011">
        <v>50</v>
      </c>
      <c r="K1011" s="3">
        <v>204.15209960938699</v>
      </c>
      <c r="L1011">
        <v>1786.3055560273697</v>
      </c>
      <c r="M1011">
        <v>0.81311392916641756</v>
      </c>
      <c r="N1011">
        <v>6938.3687309999996</v>
      </c>
      <c r="O1011">
        <v>6938.3687309999996</v>
      </c>
      <c r="P1011">
        <v>6938.3687309999996</v>
      </c>
      <c r="R1011">
        <f t="shared" si="32"/>
        <v>1.9677503411601749</v>
      </c>
      <c r="S1011" s="4">
        <f t="shared" si="31"/>
        <v>0.81311392916641756</v>
      </c>
    </row>
    <row r="1012" spans="1:19" x14ac:dyDescent="0.3">
      <c r="A1012" t="s">
        <v>1869</v>
      </c>
      <c r="B1012" t="s">
        <v>803</v>
      </c>
      <c r="C1012" t="s">
        <v>819</v>
      </c>
      <c r="E1012" t="s">
        <v>820</v>
      </c>
      <c r="F1012">
        <v>17.722670000000001</v>
      </c>
      <c r="G1012" t="s">
        <v>805</v>
      </c>
      <c r="I1012" t="b">
        <v>1</v>
      </c>
      <c r="J1012">
        <v>65</v>
      </c>
      <c r="K1012" s="3">
        <v>377.16478050232399</v>
      </c>
      <c r="L1012">
        <v>3895.2019944953695</v>
      </c>
      <c r="M1012">
        <v>0.68</v>
      </c>
      <c r="N1012">
        <v>15046.546830000001</v>
      </c>
      <c r="O1012">
        <v>15046.546830000001</v>
      </c>
      <c r="P1012">
        <v>15046.546830000001</v>
      </c>
      <c r="R1012">
        <f t="shared" si="32"/>
        <v>6.3333333333333277</v>
      </c>
      <c r="S1012" s="4">
        <f t="shared" si="31"/>
        <v>0.68</v>
      </c>
    </row>
    <row r="1013" spans="1:19" x14ac:dyDescent="0.3">
      <c r="A1013" t="s">
        <v>1870</v>
      </c>
      <c r="B1013" t="s">
        <v>803</v>
      </c>
      <c r="C1013" t="s">
        <v>1086</v>
      </c>
      <c r="F1013">
        <v>34.81615</v>
      </c>
      <c r="G1013" t="s">
        <v>805</v>
      </c>
      <c r="I1013" t="b">
        <v>1</v>
      </c>
      <c r="J1013">
        <v>100</v>
      </c>
      <c r="K1013" s="3">
        <v>1443.93188476562</v>
      </c>
      <c r="L1013">
        <v>9556.9989347529881</v>
      </c>
      <c r="M1013">
        <v>1</v>
      </c>
      <c r="N1013">
        <v>37392.545100000003</v>
      </c>
      <c r="O1013">
        <v>37392.545100000003</v>
      </c>
      <c r="P1013">
        <v>37392.545100000003</v>
      </c>
      <c r="R1013">
        <f t="shared" si="32"/>
        <v>1</v>
      </c>
      <c r="S1013" s="4">
        <f t="shared" si="31"/>
        <v>1</v>
      </c>
    </row>
    <row r="1014" spans="1:19" x14ac:dyDescent="0.3">
      <c r="A1014" t="s">
        <v>1871</v>
      </c>
      <c r="B1014" t="s">
        <v>803</v>
      </c>
      <c r="C1014" t="s">
        <v>807</v>
      </c>
      <c r="E1014" t="s">
        <v>885</v>
      </c>
      <c r="F1014">
        <v>17.753976999999999</v>
      </c>
      <c r="G1014" t="s">
        <v>805</v>
      </c>
      <c r="I1014" t="b">
        <v>1</v>
      </c>
      <c r="J1014">
        <v>125</v>
      </c>
      <c r="K1014" s="3">
        <v>1764.9213266944901</v>
      </c>
      <c r="L1014">
        <v>4998.6663312591772</v>
      </c>
      <c r="M1014">
        <v>0.63</v>
      </c>
      <c r="N1014">
        <v>22210.225226999999</v>
      </c>
      <c r="O1014">
        <v>22210.225226999999</v>
      </c>
      <c r="P1014">
        <v>22210.225226999999</v>
      </c>
      <c r="R1014">
        <f t="shared" si="32"/>
        <v>37.999999999999964</v>
      </c>
      <c r="S1014" s="4">
        <f t="shared" si="31"/>
        <v>0.63</v>
      </c>
    </row>
    <row r="1015" spans="1:19" x14ac:dyDescent="0.3">
      <c r="A1015" t="s">
        <v>1872</v>
      </c>
      <c r="B1015" t="s">
        <v>803</v>
      </c>
      <c r="C1015" t="s">
        <v>804</v>
      </c>
      <c r="F1015">
        <v>6.3775779999999997</v>
      </c>
      <c r="G1015" t="s">
        <v>805</v>
      </c>
      <c r="I1015" t="b">
        <v>1</v>
      </c>
      <c r="J1015">
        <v>32</v>
      </c>
      <c r="K1015" s="3">
        <v>51.163314819335902</v>
      </c>
      <c r="L1015">
        <v>915.56951330695404</v>
      </c>
      <c r="M1015">
        <v>1</v>
      </c>
      <c r="N1015">
        <v>4266.599682</v>
      </c>
      <c r="O1015">
        <v>4266.599682</v>
      </c>
      <c r="P1015">
        <v>4266.599682</v>
      </c>
      <c r="R1015">
        <f t="shared" si="32"/>
        <v>1</v>
      </c>
      <c r="S1015" s="4">
        <f t="shared" si="31"/>
        <v>1</v>
      </c>
    </row>
    <row r="1016" spans="1:19" x14ac:dyDescent="0.3">
      <c r="A1016" t="s">
        <v>1873</v>
      </c>
      <c r="B1016" t="s">
        <v>803</v>
      </c>
      <c r="C1016" t="s">
        <v>819</v>
      </c>
      <c r="E1016" t="s">
        <v>874</v>
      </c>
      <c r="F1016">
        <v>16.510394999999999</v>
      </c>
      <c r="G1016" t="s">
        <v>805</v>
      </c>
      <c r="I1016" t="b">
        <v>1</v>
      </c>
      <c r="J1016">
        <v>100</v>
      </c>
      <c r="K1016" s="3">
        <v>1100.2793571853599</v>
      </c>
      <c r="L1016">
        <v>4334.8892179389704</v>
      </c>
      <c r="M1016">
        <v>0.63</v>
      </c>
      <c r="N1016">
        <v>17732.164229999998</v>
      </c>
      <c r="O1016">
        <v>17732.164229999998</v>
      </c>
      <c r="P1016">
        <v>17732.164229999998</v>
      </c>
      <c r="R1016">
        <f t="shared" si="32"/>
        <v>37.999999999999964</v>
      </c>
      <c r="S1016" s="4">
        <f t="shared" si="31"/>
        <v>0.63</v>
      </c>
    </row>
    <row r="1017" spans="1:19" x14ac:dyDescent="0.3">
      <c r="A1017" t="s">
        <v>1874</v>
      </c>
      <c r="B1017" t="s">
        <v>803</v>
      </c>
      <c r="C1017" t="s">
        <v>807</v>
      </c>
      <c r="E1017" t="s">
        <v>838</v>
      </c>
      <c r="F1017">
        <v>8.7485359999999996</v>
      </c>
      <c r="G1017" t="s">
        <v>805</v>
      </c>
      <c r="I1017" t="b">
        <v>1</v>
      </c>
      <c r="J1017">
        <v>250</v>
      </c>
      <c r="K1017" s="3">
        <v>9873.0067179870603</v>
      </c>
      <c r="L1017">
        <v>3065.8834427706602</v>
      </c>
      <c r="M1017">
        <v>0.62</v>
      </c>
      <c r="N1017">
        <v>19902.919399999999</v>
      </c>
      <c r="O1017">
        <v>19902.919399999999</v>
      </c>
      <c r="P1017">
        <v>19902.919399999999</v>
      </c>
      <c r="R1017">
        <f t="shared" si="32"/>
        <v>77</v>
      </c>
      <c r="S1017" s="4">
        <f t="shared" si="31"/>
        <v>0.6249350649350649</v>
      </c>
    </row>
    <row r="1018" spans="1:19" x14ac:dyDescent="0.3">
      <c r="A1018" t="s">
        <v>1875</v>
      </c>
      <c r="B1018" t="s">
        <v>803</v>
      </c>
      <c r="C1018" t="s">
        <v>807</v>
      </c>
      <c r="E1018" t="s">
        <v>815</v>
      </c>
      <c r="F1018">
        <v>5.8429555999999998</v>
      </c>
      <c r="G1018" t="s">
        <v>805</v>
      </c>
      <c r="I1018" t="b">
        <v>1</v>
      </c>
      <c r="J1018">
        <v>100</v>
      </c>
      <c r="K1018" s="3">
        <v>1130.02594762802</v>
      </c>
      <c r="L1018">
        <v>1540.1388882814053</v>
      </c>
      <c r="M1018">
        <v>0.63</v>
      </c>
      <c r="N1018">
        <v>6275.3343144</v>
      </c>
      <c r="O1018">
        <v>6275.3343144</v>
      </c>
      <c r="P1018">
        <v>6275.3343144</v>
      </c>
      <c r="R1018">
        <f t="shared" si="32"/>
        <v>37.999999999999964</v>
      </c>
      <c r="S1018" s="4">
        <f t="shared" si="31"/>
        <v>0.63</v>
      </c>
    </row>
    <row r="1019" spans="1:19" x14ac:dyDescent="0.3">
      <c r="A1019" t="s">
        <v>1876</v>
      </c>
      <c r="B1019" t="s">
        <v>803</v>
      </c>
      <c r="C1019" t="s">
        <v>804</v>
      </c>
      <c r="F1019">
        <v>4.003266</v>
      </c>
      <c r="G1019" t="s">
        <v>805</v>
      </c>
      <c r="I1019" t="b">
        <v>1</v>
      </c>
      <c r="J1019">
        <v>25</v>
      </c>
      <c r="K1019" s="3">
        <v>33.922542572021499</v>
      </c>
      <c r="L1019">
        <v>511.60682582663082</v>
      </c>
      <c r="M1019">
        <v>1</v>
      </c>
      <c r="N1019">
        <v>2546.0771759999998</v>
      </c>
      <c r="O1019">
        <v>2546.0771759999998</v>
      </c>
      <c r="P1019">
        <v>2546.0771759999998</v>
      </c>
      <c r="R1019">
        <f t="shared" si="32"/>
        <v>1</v>
      </c>
      <c r="S1019" s="4">
        <f t="shared" si="31"/>
        <v>1</v>
      </c>
    </row>
    <row r="1020" spans="1:19" x14ac:dyDescent="0.3">
      <c r="A1020" t="s">
        <v>1877</v>
      </c>
      <c r="B1020" t="s">
        <v>803</v>
      </c>
      <c r="C1020" t="s">
        <v>807</v>
      </c>
      <c r="E1020" t="s">
        <v>942</v>
      </c>
      <c r="F1020">
        <v>3.0663471000000002</v>
      </c>
      <c r="G1020" t="s">
        <v>805</v>
      </c>
      <c r="I1020" t="b">
        <v>1</v>
      </c>
      <c r="J1020">
        <v>65</v>
      </c>
      <c r="K1020" s="3">
        <v>359.70912597654399</v>
      </c>
      <c r="L1020">
        <v>668.28738113613088</v>
      </c>
      <c r="M1020">
        <v>0.64</v>
      </c>
      <c r="N1020">
        <v>2603.3286879000002</v>
      </c>
      <c r="O1020">
        <v>2603.3286879000002</v>
      </c>
      <c r="P1020">
        <v>2603.3286879000002</v>
      </c>
      <c r="R1020">
        <f t="shared" si="32"/>
        <v>18.999999999999982</v>
      </c>
      <c r="S1020" s="4">
        <f t="shared" si="31"/>
        <v>0.64</v>
      </c>
    </row>
    <row r="1021" spans="1:19" x14ac:dyDescent="0.3">
      <c r="A1021" t="s">
        <v>1878</v>
      </c>
      <c r="B1021" t="s">
        <v>803</v>
      </c>
      <c r="C1021" t="s">
        <v>807</v>
      </c>
      <c r="E1021" t="s">
        <v>1310</v>
      </c>
      <c r="F1021">
        <v>8.4088589999999996</v>
      </c>
      <c r="G1021" t="s">
        <v>805</v>
      </c>
      <c r="I1021" t="b">
        <v>1</v>
      </c>
      <c r="J1021">
        <v>40</v>
      </c>
      <c r="K1021" s="3">
        <v>118.64159059524501</v>
      </c>
      <c r="L1021">
        <v>1475.6581228760347</v>
      </c>
      <c r="M1021">
        <v>0.75</v>
      </c>
      <c r="N1021">
        <v>5961.8810309999999</v>
      </c>
      <c r="O1021">
        <v>5961.8810309999999</v>
      </c>
      <c r="P1021">
        <v>5961.8810309999999</v>
      </c>
      <c r="R1021">
        <f t="shared" si="32"/>
        <v>2.9230769230769229</v>
      </c>
      <c r="S1021" s="4">
        <f t="shared" si="31"/>
        <v>0.75</v>
      </c>
    </row>
    <row r="1022" spans="1:19" x14ac:dyDescent="0.3">
      <c r="A1022" t="s">
        <v>1879</v>
      </c>
      <c r="B1022" t="s">
        <v>803</v>
      </c>
      <c r="C1022" t="s">
        <v>804</v>
      </c>
      <c r="F1022">
        <v>12.321826</v>
      </c>
      <c r="G1022" t="s">
        <v>805</v>
      </c>
      <c r="I1022" t="b">
        <v>1</v>
      </c>
      <c r="J1022">
        <v>40</v>
      </c>
      <c r="K1022" s="3">
        <v>105.135696411133</v>
      </c>
      <c r="L1022">
        <v>2105.5510431676403</v>
      </c>
      <c r="M1022">
        <v>1</v>
      </c>
      <c r="N1022">
        <v>8736.1746339999991</v>
      </c>
      <c r="O1022">
        <v>8736.1746339999991</v>
      </c>
      <c r="P1022">
        <v>8736.1746339999991</v>
      </c>
      <c r="R1022">
        <f t="shared" si="32"/>
        <v>1</v>
      </c>
      <c r="S1022" s="4">
        <f t="shared" si="31"/>
        <v>1</v>
      </c>
    </row>
    <row r="1023" spans="1:19" x14ac:dyDescent="0.3">
      <c r="A1023" t="s">
        <v>1880</v>
      </c>
      <c r="B1023" t="s">
        <v>803</v>
      </c>
      <c r="C1023" t="s">
        <v>804</v>
      </c>
      <c r="F1023">
        <v>5.796678</v>
      </c>
      <c r="G1023" t="s">
        <v>805</v>
      </c>
      <c r="I1023" t="b">
        <v>1</v>
      </c>
      <c r="J1023">
        <v>25</v>
      </c>
      <c r="K1023" s="3">
        <v>36.882114410400398</v>
      </c>
      <c r="L1023">
        <v>760.15734018836417</v>
      </c>
      <c r="M1023">
        <v>1</v>
      </c>
      <c r="N1023">
        <v>3686.6872079999998</v>
      </c>
      <c r="O1023">
        <v>3686.6872079999998</v>
      </c>
      <c r="P1023">
        <v>3686.6872079999998</v>
      </c>
      <c r="R1023">
        <f t="shared" si="32"/>
        <v>1</v>
      </c>
      <c r="S1023" s="4">
        <f t="shared" si="31"/>
        <v>1</v>
      </c>
    </row>
    <row r="1024" spans="1:19" x14ac:dyDescent="0.3">
      <c r="A1024" t="s">
        <v>1881</v>
      </c>
      <c r="B1024" t="s">
        <v>803</v>
      </c>
      <c r="C1024" t="s">
        <v>837</v>
      </c>
      <c r="E1024" t="s">
        <v>838</v>
      </c>
      <c r="F1024">
        <v>13.383838000000001</v>
      </c>
      <c r="G1024" t="s">
        <v>805</v>
      </c>
      <c r="I1024" t="b">
        <v>1</v>
      </c>
      <c r="J1024">
        <v>150</v>
      </c>
      <c r="K1024" s="3">
        <v>4014.5481666946398</v>
      </c>
      <c r="L1024">
        <v>4222.6282989476404</v>
      </c>
      <c r="M1024">
        <v>0.62</v>
      </c>
      <c r="N1024">
        <v>19245.959044000003</v>
      </c>
      <c r="O1024">
        <v>19245.959044000003</v>
      </c>
      <c r="P1024">
        <v>19245.959044000003</v>
      </c>
      <c r="R1024">
        <f t="shared" si="32"/>
        <v>77</v>
      </c>
      <c r="S1024" s="4">
        <f t="shared" si="31"/>
        <v>0.6249350649350649</v>
      </c>
    </row>
    <row r="1025" spans="1:19" x14ac:dyDescent="0.3">
      <c r="A1025" t="s">
        <v>1882</v>
      </c>
      <c r="B1025" t="s">
        <v>803</v>
      </c>
      <c r="C1025" t="s">
        <v>837</v>
      </c>
      <c r="E1025" t="s">
        <v>838</v>
      </c>
      <c r="F1025">
        <v>16.928566</v>
      </c>
      <c r="G1025" t="s">
        <v>805</v>
      </c>
      <c r="I1025" t="b">
        <v>1</v>
      </c>
      <c r="J1025">
        <v>150</v>
      </c>
      <c r="K1025" s="3">
        <v>3964.38240818022</v>
      </c>
      <c r="L1025">
        <v>5330.5959695298943</v>
      </c>
      <c r="M1025">
        <v>0.62</v>
      </c>
      <c r="N1025">
        <v>24343.277908</v>
      </c>
      <c r="O1025">
        <v>24343.277908</v>
      </c>
      <c r="P1025">
        <v>24343.277908</v>
      </c>
      <c r="R1025">
        <f t="shared" si="32"/>
        <v>77</v>
      </c>
      <c r="S1025" s="4">
        <f t="shared" si="31"/>
        <v>0.6249350649350649</v>
      </c>
    </row>
    <row r="1026" spans="1:19" x14ac:dyDescent="0.3">
      <c r="A1026" t="s">
        <v>1883</v>
      </c>
      <c r="B1026" t="s">
        <v>803</v>
      </c>
      <c r="C1026" t="s">
        <v>804</v>
      </c>
      <c r="F1026">
        <v>15.339230000000001</v>
      </c>
      <c r="G1026" t="s">
        <v>805</v>
      </c>
      <c r="I1026" t="b">
        <v>1</v>
      </c>
      <c r="J1026">
        <v>32</v>
      </c>
      <c r="K1026" s="3">
        <v>47.579881839745198</v>
      </c>
      <c r="L1026">
        <v>2168.1922770816468</v>
      </c>
      <c r="M1026">
        <v>0.81</v>
      </c>
      <c r="N1026">
        <v>10261.944870000001</v>
      </c>
      <c r="O1026">
        <v>10261.944870000001</v>
      </c>
      <c r="P1026">
        <v>10261.944870000001</v>
      </c>
      <c r="R1026">
        <f t="shared" si="32"/>
        <v>1.9999999999999993</v>
      </c>
      <c r="S1026" s="4">
        <f t="shared" si="31"/>
        <v>0.81</v>
      </c>
    </row>
    <row r="1027" spans="1:19" x14ac:dyDescent="0.3">
      <c r="A1027" t="s">
        <v>1884</v>
      </c>
      <c r="B1027" t="s">
        <v>803</v>
      </c>
      <c r="C1027" t="s">
        <v>804</v>
      </c>
      <c r="F1027">
        <v>9.5137140000000002</v>
      </c>
      <c r="G1027" t="s">
        <v>805</v>
      </c>
      <c r="I1027" t="b">
        <v>1</v>
      </c>
      <c r="J1027">
        <v>25</v>
      </c>
      <c r="K1027" s="3">
        <v>31.6231498718262</v>
      </c>
      <c r="L1027">
        <v>1191.1445508608065</v>
      </c>
      <c r="M1027">
        <v>1</v>
      </c>
      <c r="N1027">
        <v>6050.7221040000004</v>
      </c>
      <c r="O1027">
        <v>6050.7221040000004</v>
      </c>
      <c r="P1027">
        <v>6050.7221040000004</v>
      </c>
      <c r="R1027">
        <f t="shared" si="32"/>
        <v>1</v>
      </c>
      <c r="S1027" s="4">
        <f t="shared" si="31"/>
        <v>1</v>
      </c>
    </row>
    <row r="1028" spans="1:19" x14ac:dyDescent="0.3">
      <c r="A1028" t="s">
        <v>1885</v>
      </c>
      <c r="B1028" t="s">
        <v>803</v>
      </c>
      <c r="C1028" t="s">
        <v>804</v>
      </c>
      <c r="F1028">
        <v>7.5792913000000004</v>
      </c>
      <c r="G1028" t="s">
        <v>805</v>
      </c>
      <c r="I1028" t="b">
        <v>1</v>
      </c>
      <c r="J1028">
        <v>20</v>
      </c>
      <c r="K1028" s="3">
        <v>24.154420852661101</v>
      </c>
      <c r="L1028">
        <v>887.38697124329224</v>
      </c>
      <c r="M1028">
        <v>1</v>
      </c>
      <c r="N1028">
        <v>4661.2641494999998</v>
      </c>
      <c r="O1028">
        <v>4661.2641494999998</v>
      </c>
      <c r="P1028">
        <v>4661.2641494999998</v>
      </c>
      <c r="R1028">
        <f t="shared" si="32"/>
        <v>1</v>
      </c>
      <c r="S1028" s="4">
        <f t="shared" ref="S1028:S1091" si="33">0.62+(1-0.62)/R1028</f>
        <v>1</v>
      </c>
    </row>
    <row r="1029" spans="1:19" x14ac:dyDescent="0.3">
      <c r="A1029" t="s">
        <v>1886</v>
      </c>
      <c r="B1029" t="s">
        <v>803</v>
      </c>
      <c r="C1029" t="s">
        <v>807</v>
      </c>
      <c r="E1029" t="s">
        <v>942</v>
      </c>
      <c r="F1029">
        <v>3.8552713000000001</v>
      </c>
      <c r="G1029" t="s">
        <v>805</v>
      </c>
      <c r="I1029" t="b">
        <v>1</v>
      </c>
      <c r="J1029">
        <v>65</v>
      </c>
      <c r="K1029" s="3">
        <v>273.25567293167097</v>
      </c>
      <c r="L1029">
        <v>805.01973834027456</v>
      </c>
      <c r="M1029">
        <v>0.65</v>
      </c>
      <c r="N1029">
        <v>3273.1253337000003</v>
      </c>
      <c r="O1029">
        <v>3273.1253337000003</v>
      </c>
      <c r="P1029">
        <v>3273.1253337000003</v>
      </c>
      <c r="R1029">
        <f t="shared" si="32"/>
        <v>12.666666666666655</v>
      </c>
      <c r="S1029" s="4">
        <f t="shared" si="33"/>
        <v>0.65</v>
      </c>
    </row>
    <row r="1030" spans="1:19" x14ac:dyDescent="0.3">
      <c r="A1030" t="s">
        <v>1887</v>
      </c>
      <c r="B1030" t="s">
        <v>803</v>
      </c>
      <c r="C1030" t="s">
        <v>807</v>
      </c>
      <c r="E1030" t="s">
        <v>834</v>
      </c>
      <c r="F1030">
        <v>19.197711999999999</v>
      </c>
      <c r="G1030" t="s">
        <v>805</v>
      </c>
      <c r="I1030" t="b">
        <v>1</v>
      </c>
      <c r="J1030">
        <v>80</v>
      </c>
      <c r="K1030" s="3">
        <v>720.581902713776</v>
      </c>
      <c r="L1030">
        <v>4725.2212056998414</v>
      </c>
      <c r="M1030">
        <v>0.63</v>
      </c>
      <c r="N1030">
        <v>18084.244704000001</v>
      </c>
      <c r="O1030">
        <v>18084.244704000001</v>
      </c>
      <c r="P1030">
        <v>18084.244704000001</v>
      </c>
      <c r="R1030">
        <f t="shared" si="32"/>
        <v>37.999999999999964</v>
      </c>
      <c r="S1030" s="4">
        <f t="shared" si="33"/>
        <v>0.63</v>
      </c>
    </row>
    <row r="1031" spans="1:19" x14ac:dyDescent="0.3">
      <c r="A1031" t="s">
        <v>1888</v>
      </c>
      <c r="B1031" t="s">
        <v>803</v>
      </c>
      <c r="C1031" t="s">
        <v>893</v>
      </c>
      <c r="E1031" t="s">
        <v>924</v>
      </c>
      <c r="F1031">
        <v>14.034699</v>
      </c>
      <c r="G1031" t="s">
        <v>805</v>
      </c>
      <c r="I1031" t="b">
        <v>1</v>
      </c>
      <c r="J1031">
        <v>40</v>
      </c>
      <c r="K1031" s="3">
        <v>124.12597980499299</v>
      </c>
      <c r="L1031">
        <v>2489.1940435607612</v>
      </c>
      <c r="M1031">
        <v>0.7</v>
      </c>
      <c r="N1031">
        <v>9950.6015910000006</v>
      </c>
      <c r="O1031">
        <v>9950.6015910000006</v>
      </c>
      <c r="P1031">
        <v>9950.6015910000006</v>
      </c>
      <c r="R1031">
        <f t="shared" si="32"/>
        <v>4.7500000000000027</v>
      </c>
      <c r="S1031" s="4">
        <f t="shared" si="33"/>
        <v>0.7</v>
      </c>
    </row>
    <row r="1032" spans="1:19" x14ac:dyDescent="0.3">
      <c r="A1032" t="s">
        <v>1889</v>
      </c>
      <c r="B1032" t="s">
        <v>803</v>
      </c>
      <c r="C1032" t="s">
        <v>804</v>
      </c>
      <c r="F1032">
        <v>6.5758869999999998</v>
      </c>
      <c r="G1032" t="s">
        <v>805</v>
      </c>
      <c r="I1032" t="b">
        <v>1</v>
      </c>
      <c r="J1032">
        <v>25</v>
      </c>
      <c r="K1032" s="3">
        <v>28.984552383422901</v>
      </c>
      <c r="L1032">
        <v>803.74239192487858</v>
      </c>
      <c r="M1032">
        <v>1</v>
      </c>
      <c r="N1032">
        <v>4182.2641320000002</v>
      </c>
      <c r="O1032">
        <v>4182.2641320000002</v>
      </c>
      <c r="P1032">
        <v>4182.2641320000002</v>
      </c>
      <c r="R1032">
        <f t="shared" si="32"/>
        <v>1</v>
      </c>
      <c r="S1032" s="4">
        <f t="shared" si="33"/>
        <v>1</v>
      </c>
    </row>
    <row r="1033" spans="1:19" x14ac:dyDescent="0.3">
      <c r="A1033" t="s">
        <v>1890</v>
      </c>
      <c r="B1033" t="s">
        <v>803</v>
      </c>
      <c r="C1033" t="s">
        <v>807</v>
      </c>
      <c r="E1033" t="s">
        <v>815</v>
      </c>
      <c r="F1033">
        <v>12.175071000000001</v>
      </c>
      <c r="G1033" t="s">
        <v>805</v>
      </c>
      <c r="I1033" t="b">
        <v>1</v>
      </c>
      <c r="J1033">
        <v>100</v>
      </c>
      <c r="K1033" s="3">
        <v>1050.5103845787</v>
      </c>
      <c r="L1033">
        <v>3175.5677128572102</v>
      </c>
      <c r="M1033">
        <v>0.63</v>
      </c>
      <c r="N1033">
        <v>13076.026254</v>
      </c>
      <c r="O1033">
        <v>13076.026254</v>
      </c>
      <c r="P1033">
        <v>13076.026254</v>
      </c>
      <c r="R1033">
        <f t="shared" si="32"/>
        <v>37.999999999999964</v>
      </c>
      <c r="S1033" s="4">
        <f t="shared" si="33"/>
        <v>0.63</v>
      </c>
    </row>
    <row r="1034" spans="1:19" x14ac:dyDescent="0.3">
      <c r="A1034" t="s">
        <v>1891</v>
      </c>
      <c r="B1034" t="s">
        <v>803</v>
      </c>
      <c r="C1034" t="s">
        <v>824</v>
      </c>
      <c r="F1034">
        <v>7.0499219999999996</v>
      </c>
      <c r="G1034" t="s">
        <v>805</v>
      </c>
      <c r="R1034">
        <f t="shared" si="32"/>
        <v>-0.61290322580645162</v>
      </c>
      <c r="S1034" s="4">
        <f t="shared" si="33"/>
        <v>0</v>
      </c>
    </row>
    <row r="1035" spans="1:19" x14ac:dyDescent="0.3">
      <c r="A1035" t="s">
        <v>1892</v>
      </c>
      <c r="B1035" t="s">
        <v>803</v>
      </c>
      <c r="C1035" t="s">
        <v>819</v>
      </c>
      <c r="E1035" t="s">
        <v>874</v>
      </c>
      <c r="F1035">
        <v>28.791139999999999</v>
      </c>
      <c r="G1035" t="s">
        <v>805</v>
      </c>
      <c r="I1035" t="b">
        <v>1</v>
      </c>
      <c r="J1035">
        <v>100</v>
      </c>
      <c r="K1035" s="3">
        <v>885.03581634521504</v>
      </c>
      <c r="L1035">
        <v>7343.8775594266781</v>
      </c>
      <c r="M1035">
        <v>0.63</v>
      </c>
      <c r="N1035">
        <v>30921.684359999999</v>
      </c>
      <c r="O1035">
        <v>30921.684359999999</v>
      </c>
      <c r="P1035">
        <v>30921.684359999999</v>
      </c>
      <c r="R1035">
        <f t="shared" si="32"/>
        <v>37.999999999999964</v>
      </c>
      <c r="S1035" s="4">
        <f t="shared" si="33"/>
        <v>0.63</v>
      </c>
    </row>
    <row r="1036" spans="1:19" x14ac:dyDescent="0.3">
      <c r="A1036" t="s">
        <v>1893</v>
      </c>
      <c r="B1036" t="s">
        <v>803</v>
      </c>
      <c r="C1036" t="s">
        <v>804</v>
      </c>
      <c r="F1036">
        <v>4.8476467000000003</v>
      </c>
      <c r="G1036" t="s">
        <v>805</v>
      </c>
      <c r="I1036" t="b">
        <v>1</v>
      </c>
      <c r="J1036">
        <v>25</v>
      </c>
      <c r="K1036" s="3">
        <v>30.016811370849599</v>
      </c>
      <c r="L1036">
        <v>598.15318217750666</v>
      </c>
      <c r="M1036">
        <v>1</v>
      </c>
      <c r="N1036">
        <v>3083.1033012000003</v>
      </c>
      <c r="O1036">
        <v>3083.1033012000003</v>
      </c>
      <c r="P1036">
        <v>3083.1033012000003</v>
      </c>
      <c r="R1036">
        <f t="shared" si="32"/>
        <v>1</v>
      </c>
      <c r="S1036" s="4">
        <f t="shared" si="33"/>
        <v>1</v>
      </c>
    </row>
    <row r="1037" spans="1:19" x14ac:dyDescent="0.3">
      <c r="A1037" t="s">
        <v>1894</v>
      </c>
      <c r="B1037" t="s">
        <v>803</v>
      </c>
      <c r="C1037" t="s">
        <v>847</v>
      </c>
      <c r="E1037" t="s">
        <v>959</v>
      </c>
      <c r="F1037">
        <v>57.817397999999997</v>
      </c>
      <c r="G1037" t="s">
        <v>805</v>
      </c>
      <c r="R1037">
        <f t="shared" si="32"/>
        <v>-0.61290322580645162</v>
      </c>
      <c r="S1037" s="4">
        <f t="shared" si="33"/>
        <v>0</v>
      </c>
    </row>
    <row r="1038" spans="1:19" x14ac:dyDescent="0.3">
      <c r="A1038" t="s">
        <v>1895</v>
      </c>
      <c r="B1038" t="s">
        <v>803</v>
      </c>
      <c r="C1038" t="s">
        <v>804</v>
      </c>
      <c r="F1038">
        <v>38.177722857509337</v>
      </c>
      <c r="G1038" t="s">
        <v>805</v>
      </c>
      <c r="I1038" t="b">
        <v>1</v>
      </c>
      <c r="J1038">
        <v>40</v>
      </c>
      <c r="K1038" s="3">
        <v>112.303890266398</v>
      </c>
      <c r="L1038">
        <v>6617.1861552543214</v>
      </c>
      <c r="M1038">
        <v>0.81</v>
      </c>
      <c r="N1038">
        <v>27068.005505974121</v>
      </c>
      <c r="O1038">
        <v>27068.005505974121</v>
      </c>
      <c r="P1038">
        <v>27068.005505974121</v>
      </c>
      <c r="R1038">
        <f t="shared" si="32"/>
        <v>1.9999999999999993</v>
      </c>
      <c r="S1038" s="4">
        <f t="shared" si="33"/>
        <v>0.81</v>
      </c>
    </row>
    <row r="1039" spans="1:19" x14ac:dyDescent="0.3">
      <c r="A1039" t="s">
        <v>1896</v>
      </c>
      <c r="B1039" t="s">
        <v>803</v>
      </c>
      <c r="C1039" t="s">
        <v>804</v>
      </c>
      <c r="F1039">
        <v>4.9978530000000001</v>
      </c>
      <c r="G1039" t="s">
        <v>805</v>
      </c>
      <c r="I1039" t="b">
        <v>1</v>
      </c>
      <c r="J1039">
        <v>25</v>
      </c>
      <c r="K1039" s="3">
        <v>29.624214172363299</v>
      </c>
      <c r="L1039">
        <v>614.47326530489204</v>
      </c>
      <c r="M1039">
        <v>1</v>
      </c>
      <c r="N1039">
        <v>3178.6345080000001</v>
      </c>
      <c r="O1039">
        <v>3178.6345080000001</v>
      </c>
      <c r="P1039">
        <v>3178.6345080000001</v>
      </c>
      <c r="R1039">
        <f t="shared" si="32"/>
        <v>1</v>
      </c>
      <c r="S1039" s="4">
        <f t="shared" si="33"/>
        <v>1</v>
      </c>
    </row>
    <row r="1040" spans="1:19" x14ac:dyDescent="0.3">
      <c r="A1040" t="s">
        <v>1897</v>
      </c>
      <c r="B1040" t="s">
        <v>803</v>
      </c>
      <c r="C1040" t="s">
        <v>807</v>
      </c>
      <c r="E1040" t="s">
        <v>822</v>
      </c>
      <c r="F1040">
        <v>11.900342</v>
      </c>
      <c r="G1040" t="s">
        <v>805</v>
      </c>
      <c r="I1040" t="b">
        <v>1</v>
      </c>
      <c r="J1040">
        <v>80</v>
      </c>
      <c r="K1040" s="3">
        <v>515.54704345703101</v>
      </c>
      <c r="L1040">
        <v>2784.3891676897388</v>
      </c>
      <c r="M1040">
        <v>0.64</v>
      </c>
      <c r="N1040">
        <v>11210.122164</v>
      </c>
      <c r="O1040">
        <v>11210.122164</v>
      </c>
      <c r="P1040">
        <v>11210.122164</v>
      </c>
      <c r="R1040">
        <f t="shared" si="32"/>
        <v>18.999999999999982</v>
      </c>
      <c r="S1040" s="4">
        <f t="shared" si="33"/>
        <v>0.64</v>
      </c>
    </row>
    <row r="1041" spans="1:19" x14ac:dyDescent="0.3">
      <c r="A1041" t="s">
        <v>1898</v>
      </c>
      <c r="B1041" t="s">
        <v>803</v>
      </c>
      <c r="C1041" t="s">
        <v>807</v>
      </c>
      <c r="E1041" t="s">
        <v>952</v>
      </c>
      <c r="F1041">
        <v>18.068932</v>
      </c>
      <c r="G1041" t="s">
        <v>805</v>
      </c>
      <c r="I1041" t="b">
        <v>1</v>
      </c>
      <c r="J1041">
        <v>100</v>
      </c>
      <c r="K1041" s="3">
        <v>922.58129796979495</v>
      </c>
      <c r="L1041">
        <v>4632.4971932187564</v>
      </c>
      <c r="M1041">
        <v>0.63</v>
      </c>
      <c r="N1041">
        <v>19406.032968</v>
      </c>
      <c r="O1041">
        <v>19406.032968</v>
      </c>
      <c r="P1041">
        <v>19406.032968</v>
      </c>
      <c r="R1041">
        <f t="shared" si="32"/>
        <v>37.999999999999964</v>
      </c>
      <c r="S1041" s="4">
        <f t="shared" si="33"/>
        <v>0.63</v>
      </c>
    </row>
    <row r="1042" spans="1:19" x14ac:dyDescent="0.3">
      <c r="A1042" t="s">
        <v>1899</v>
      </c>
      <c r="B1042" t="s">
        <v>803</v>
      </c>
      <c r="C1042" t="s">
        <v>807</v>
      </c>
      <c r="E1042" t="s">
        <v>813</v>
      </c>
      <c r="F1042">
        <v>28.920770000000001</v>
      </c>
      <c r="G1042" t="s">
        <v>805</v>
      </c>
      <c r="I1042" t="b">
        <v>1</v>
      </c>
      <c r="J1042">
        <v>40</v>
      </c>
      <c r="K1042" s="3">
        <v>114.277905273437</v>
      </c>
      <c r="L1042">
        <v>5032.1982219884694</v>
      </c>
      <c r="M1042">
        <v>0.7</v>
      </c>
      <c r="N1042">
        <v>20504.825929999999</v>
      </c>
      <c r="O1042">
        <v>20504.825929999999</v>
      </c>
      <c r="P1042">
        <v>20504.825929999999</v>
      </c>
      <c r="R1042">
        <f t="shared" si="32"/>
        <v>4.7500000000000027</v>
      </c>
      <c r="S1042" s="4">
        <f t="shared" si="33"/>
        <v>0.7</v>
      </c>
    </row>
    <row r="1043" spans="1:19" x14ac:dyDescent="0.3">
      <c r="A1043" t="s">
        <v>1900</v>
      </c>
      <c r="B1043" t="s">
        <v>803</v>
      </c>
      <c r="C1043" t="s">
        <v>804</v>
      </c>
      <c r="F1043">
        <v>5.6639489999999997</v>
      </c>
      <c r="G1043" t="s">
        <v>805</v>
      </c>
      <c r="I1043" t="b">
        <v>1</v>
      </c>
      <c r="J1043">
        <v>25</v>
      </c>
      <c r="K1043" s="3">
        <v>30.0379333496094</v>
      </c>
      <c r="L1043">
        <v>699.0120550345606</v>
      </c>
      <c r="M1043">
        <v>1</v>
      </c>
      <c r="N1043">
        <v>3602.2715639999997</v>
      </c>
      <c r="O1043">
        <v>3602.2715639999997</v>
      </c>
      <c r="P1043">
        <v>3602.2715639999997</v>
      </c>
      <c r="R1043">
        <f t="shared" si="32"/>
        <v>1</v>
      </c>
      <c r="S1043" s="4">
        <f t="shared" si="33"/>
        <v>1</v>
      </c>
    </row>
    <row r="1044" spans="1:19" x14ac:dyDescent="0.3">
      <c r="A1044" t="s">
        <v>1901</v>
      </c>
      <c r="B1044" t="s">
        <v>803</v>
      </c>
      <c r="C1044" t="s">
        <v>819</v>
      </c>
      <c r="E1044" t="s">
        <v>874</v>
      </c>
      <c r="F1044">
        <v>33.282913000000001</v>
      </c>
      <c r="G1044" t="s">
        <v>805</v>
      </c>
      <c r="I1044" t="b">
        <v>1</v>
      </c>
      <c r="J1044">
        <v>100</v>
      </c>
      <c r="K1044" s="3">
        <v>885.03581634521504</v>
      </c>
      <c r="L1044">
        <v>8489.6130508569822</v>
      </c>
      <c r="M1044">
        <v>0.63</v>
      </c>
      <c r="N1044">
        <v>35745.848561999999</v>
      </c>
      <c r="O1044">
        <v>35745.848561999999</v>
      </c>
      <c r="P1044">
        <v>35745.848561999999</v>
      </c>
      <c r="R1044">
        <f t="shared" ref="R1044:R1107" si="34">IF(M1044=0.62,77,(1-0.62)/(M1044-0.62))</f>
        <v>37.999999999999964</v>
      </c>
      <c r="S1044" s="4">
        <f t="shared" si="33"/>
        <v>0.63</v>
      </c>
    </row>
    <row r="1045" spans="1:19" x14ac:dyDescent="0.3">
      <c r="A1045" t="s">
        <v>1902</v>
      </c>
      <c r="B1045" t="s">
        <v>803</v>
      </c>
      <c r="C1045" t="s">
        <v>807</v>
      </c>
      <c r="E1045" t="s">
        <v>813</v>
      </c>
      <c r="F1045">
        <v>18.906862</v>
      </c>
      <c r="G1045" t="s">
        <v>805</v>
      </c>
      <c r="R1045">
        <f t="shared" si="34"/>
        <v>-0.61290322580645162</v>
      </c>
      <c r="S1045" s="4">
        <f t="shared" si="33"/>
        <v>0</v>
      </c>
    </row>
    <row r="1046" spans="1:19" x14ac:dyDescent="0.3">
      <c r="A1046" t="s">
        <v>1903</v>
      </c>
      <c r="B1046" t="s">
        <v>803</v>
      </c>
      <c r="C1046" t="s">
        <v>807</v>
      </c>
      <c r="E1046" t="s">
        <v>838</v>
      </c>
      <c r="F1046">
        <v>5.1840780000000004</v>
      </c>
      <c r="G1046" t="s">
        <v>805</v>
      </c>
      <c r="I1046" t="b">
        <v>1</v>
      </c>
      <c r="J1046">
        <v>250</v>
      </c>
      <c r="K1046" s="3">
        <v>9168.2901939010608</v>
      </c>
      <c r="L1046">
        <v>1803.2830326344472</v>
      </c>
      <c r="M1046">
        <v>0.62</v>
      </c>
      <c r="N1046">
        <v>11793.777450000001</v>
      </c>
      <c r="O1046">
        <v>11793.777450000001</v>
      </c>
      <c r="P1046">
        <v>11793.777450000001</v>
      </c>
      <c r="R1046">
        <f t="shared" si="34"/>
        <v>77</v>
      </c>
      <c r="S1046" s="4">
        <f t="shared" si="33"/>
        <v>0.6249350649350649</v>
      </c>
    </row>
    <row r="1047" spans="1:19" x14ac:dyDescent="0.3">
      <c r="A1047" t="s">
        <v>1904</v>
      </c>
      <c r="B1047" t="s">
        <v>803</v>
      </c>
      <c r="C1047" t="s">
        <v>804</v>
      </c>
      <c r="F1047">
        <v>9.7455370000000006</v>
      </c>
      <c r="G1047" t="s">
        <v>805</v>
      </c>
      <c r="I1047" t="b">
        <v>1</v>
      </c>
      <c r="J1047">
        <v>25</v>
      </c>
      <c r="K1047" s="3">
        <v>29.698143005371101</v>
      </c>
      <c r="L1047">
        <v>1199.0018224066566</v>
      </c>
      <c r="M1047">
        <v>1</v>
      </c>
      <c r="N1047">
        <v>6198.1615320000001</v>
      </c>
      <c r="O1047">
        <v>6198.1615320000001</v>
      </c>
      <c r="P1047">
        <v>6198.1615320000001</v>
      </c>
      <c r="R1047">
        <f t="shared" si="34"/>
        <v>1</v>
      </c>
      <c r="S1047" s="4">
        <f t="shared" si="33"/>
        <v>1</v>
      </c>
    </row>
    <row r="1048" spans="1:19" x14ac:dyDescent="0.3">
      <c r="A1048" t="s">
        <v>1905</v>
      </c>
      <c r="B1048" t="s">
        <v>803</v>
      </c>
      <c r="C1048" t="s">
        <v>807</v>
      </c>
      <c r="E1048" t="s">
        <v>815</v>
      </c>
      <c r="F1048">
        <v>7.3385489999999998E-2</v>
      </c>
      <c r="G1048" t="s">
        <v>805</v>
      </c>
      <c r="I1048" t="b">
        <v>1</v>
      </c>
      <c r="J1048">
        <v>150</v>
      </c>
      <c r="K1048" s="3">
        <v>3157.5503912353502</v>
      </c>
      <c r="L1048">
        <v>22.38299201250884</v>
      </c>
      <c r="M1048">
        <v>0.62</v>
      </c>
      <c r="N1048">
        <v>105.52833462</v>
      </c>
      <c r="O1048">
        <v>105.52833462</v>
      </c>
      <c r="P1048">
        <v>105.52833462</v>
      </c>
      <c r="R1048">
        <f t="shared" si="34"/>
        <v>77</v>
      </c>
      <c r="S1048" s="4">
        <f t="shared" si="33"/>
        <v>0.6249350649350649</v>
      </c>
    </row>
    <row r="1049" spans="1:19" x14ac:dyDescent="0.3">
      <c r="A1049" t="s">
        <v>1906</v>
      </c>
      <c r="B1049" t="s">
        <v>803</v>
      </c>
      <c r="C1049" t="s">
        <v>819</v>
      </c>
      <c r="E1049" t="s">
        <v>820</v>
      </c>
      <c r="F1049">
        <v>6.0160426999999999</v>
      </c>
      <c r="G1049" t="s">
        <v>805</v>
      </c>
      <c r="I1049" t="b">
        <v>1</v>
      </c>
      <c r="J1049">
        <v>65</v>
      </c>
      <c r="K1049" s="3">
        <v>394.23508199694299</v>
      </c>
      <c r="L1049">
        <v>1333.0925094861364</v>
      </c>
      <c r="M1049">
        <v>0.67</v>
      </c>
      <c r="N1049">
        <v>5107.6202523000002</v>
      </c>
      <c r="O1049">
        <v>5107.6202523000002</v>
      </c>
      <c r="P1049">
        <v>5107.6202523000002</v>
      </c>
      <c r="R1049">
        <f t="shared" si="34"/>
        <v>7.5999999999999934</v>
      </c>
      <c r="S1049" s="4">
        <f t="shared" si="33"/>
        <v>0.67</v>
      </c>
    </row>
    <row r="1050" spans="1:19" x14ac:dyDescent="0.3">
      <c r="A1050" t="s">
        <v>1907</v>
      </c>
      <c r="B1050" t="s">
        <v>803</v>
      </c>
      <c r="C1050" t="s">
        <v>804</v>
      </c>
      <c r="F1050">
        <v>8.7320270000000004</v>
      </c>
      <c r="G1050" t="s">
        <v>805</v>
      </c>
      <c r="I1050" t="b">
        <v>1</v>
      </c>
      <c r="J1050">
        <v>20</v>
      </c>
      <c r="K1050" s="3">
        <v>24.141302108764599</v>
      </c>
      <c r="L1050">
        <v>1022.3498062865918</v>
      </c>
      <c r="M1050">
        <v>1</v>
      </c>
      <c r="N1050">
        <v>5370.1966050000001</v>
      </c>
      <c r="O1050">
        <v>5370.1966050000001</v>
      </c>
      <c r="P1050">
        <v>5370.1966050000001</v>
      </c>
      <c r="R1050">
        <f t="shared" si="34"/>
        <v>1</v>
      </c>
      <c r="S1050" s="4">
        <f t="shared" si="33"/>
        <v>1</v>
      </c>
    </row>
    <row r="1051" spans="1:19" x14ac:dyDescent="0.3">
      <c r="A1051" t="s">
        <v>1908</v>
      </c>
      <c r="B1051" t="s">
        <v>803</v>
      </c>
      <c r="C1051" t="s">
        <v>807</v>
      </c>
      <c r="E1051" t="s">
        <v>897</v>
      </c>
      <c r="F1051">
        <v>6.6680555000000004</v>
      </c>
      <c r="G1051" t="s">
        <v>805</v>
      </c>
      <c r="I1051" t="b">
        <v>1</v>
      </c>
      <c r="J1051">
        <v>40</v>
      </c>
      <c r="K1051" s="3">
        <v>116.91188140871201</v>
      </c>
      <c r="L1051">
        <v>1166.2313489131454</v>
      </c>
      <c r="M1051">
        <v>0.68</v>
      </c>
      <c r="N1051">
        <v>4727.6513494999999</v>
      </c>
      <c r="O1051">
        <v>4727.6513494999999</v>
      </c>
      <c r="P1051">
        <v>4727.6513494999999</v>
      </c>
      <c r="R1051">
        <f t="shared" si="34"/>
        <v>6.3333333333333277</v>
      </c>
      <c r="S1051" s="4">
        <f t="shared" si="33"/>
        <v>0.68</v>
      </c>
    </row>
    <row r="1052" spans="1:19" x14ac:dyDescent="0.3">
      <c r="A1052" t="s">
        <v>1909</v>
      </c>
      <c r="B1052" t="s">
        <v>803</v>
      </c>
      <c r="C1052" t="s">
        <v>807</v>
      </c>
      <c r="E1052" t="s">
        <v>815</v>
      </c>
      <c r="F1052">
        <v>19.217096000000002</v>
      </c>
      <c r="G1052" t="s">
        <v>805</v>
      </c>
      <c r="I1052" t="b">
        <v>1</v>
      </c>
      <c r="J1052">
        <v>150</v>
      </c>
      <c r="K1052" s="3">
        <v>3409.8292034149199</v>
      </c>
      <c r="L1052">
        <v>5920.7018864552665</v>
      </c>
      <c r="M1052">
        <v>0.62</v>
      </c>
      <c r="N1052">
        <v>27634.184048000003</v>
      </c>
      <c r="O1052">
        <v>27634.184048000003</v>
      </c>
      <c r="P1052">
        <v>27634.184048000003</v>
      </c>
      <c r="R1052">
        <f t="shared" si="34"/>
        <v>77</v>
      </c>
      <c r="S1052" s="4">
        <f t="shared" si="33"/>
        <v>0.6249350649350649</v>
      </c>
    </row>
    <row r="1053" spans="1:19" x14ac:dyDescent="0.3">
      <c r="A1053" t="s">
        <v>1910</v>
      </c>
      <c r="B1053" t="s">
        <v>803</v>
      </c>
      <c r="C1053" t="s">
        <v>804</v>
      </c>
      <c r="F1053">
        <v>8.3333639999999995</v>
      </c>
      <c r="G1053" t="s">
        <v>805</v>
      </c>
      <c r="I1053" t="b">
        <v>1</v>
      </c>
      <c r="J1053">
        <v>25</v>
      </c>
      <c r="K1053" s="3">
        <v>32.871635437011697</v>
      </c>
      <c r="L1053">
        <v>1055.1005050280596</v>
      </c>
      <c r="M1053">
        <v>1</v>
      </c>
      <c r="N1053">
        <v>5300.0195039999999</v>
      </c>
      <c r="O1053">
        <v>5300.0195039999999</v>
      </c>
      <c r="P1053">
        <v>5300.0195039999999</v>
      </c>
      <c r="R1053">
        <f t="shared" si="34"/>
        <v>1</v>
      </c>
      <c r="S1053" s="4">
        <f t="shared" si="33"/>
        <v>1</v>
      </c>
    </row>
    <row r="1054" spans="1:19" x14ac:dyDescent="0.3">
      <c r="A1054" t="s">
        <v>1911</v>
      </c>
      <c r="B1054" t="s">
        <v>803</v>
      </c>
      <c r="C1054" t="s">
        <v>804</v>
      </c>
      <c r="F1054">
        <v>9.0979720000000004</v>
      </c>
      <c r="G1054" t="s">
        <v>805</v>
      </c>
      <c r="I1054" t="b">
        <v>1</v>
      </c>
      <c r="J1054">
        <v>25</v>
      </c>
      <c r="K1054" s="3">
        <v>32.8943061828613</v>
      </c>
      <c r="L1054">
        <v>1152.1414691397417</v>
      </c>
      <c r="M1054">
        <v>1</v>
      </c>
      <c r="N1054">
        <v>5786.3101919999999</v>
      </c>
      <c r="O1054">
        <v>5786.3101919999999</v>
      </c>
      <c r="P1054">
        <v>5786.3101919999999</v>
      </c>
      <c r="R1054">
        <f t="shared" si="34"/>
        <v>1</v>
      </c>
      <c r="S1054" s="4">
        <f t="shared" si="33"/>
        <v>1</v>
      </c>
    </row>
    <row r="1055" spans="1:19" x14ac:dyDescent="0.3">
      <c r="A1055" t="s">
        <v>1912</v>
      </c>
      <c r="B1055" t="s">
        <v>803</v>
      </c>
      <c r="C1055" t="s">
        <v>804</v>
      </c>
      <c r="F1055">
        <v>7.7740090000000004</v>
      </c>
      <c r="G1055" t="s">
        <v>805</v>
      </c>
      <c r="I1055" t="b">
        <v>1</v>
      </c>
      <c r="J1055">
        <v>25</v>
      </c>
      <c r="K1055" s="3">
        <v>29.5755424499512</v>
      </c>
      <c r="L1055">
        <v>955.36762766600884</v>
      </c>
      <c r="M1055">
        <v>1</v>
      </c>
      <c r="N1055">
        <v>4944.2697240000007</v>
      </c>
      <c r="O1055">
        <v>4944.2697240000007</v>
      </c>
      <c r="P1055">
        <v>4944.2697240000007</v>
      </c>
      <c r="R1055">
        <f t="shared" si="34"/>
        <v>1</v>
      </c>
      <c r="S1055" s="4">
        <f t="shared" si="33"/>
        <v>1</v>
      </c>
    </row>
    <row r="1056" spans="1:19" x14ac:dyDescent="0.3">
      <c r="A1056" t="s">
        <v>1913</v>
      </c>
      <c r="B1056" t="s">
        <v>803</v>
      </c>
      <c r="C1056" t="s">
        <v>804</v>
      </c>
      <c r="F1056">
        <v>5.4604489999999997</v>
      </c>
      <c r="G1056" t="s">
        <v>805</v>
      </c>
      <c r="I1056" t="b">
        <v>1</v>
      </c>
      <c r="J1056">
        <v>25</v>
      </c>
      <c r="K1056" s="3">
        <v>39.623855590820298</v>
      </c>
      <c r="L1056">
        <v>732.9576874546384</v>
      </c>
      <c r="M1056">
        <v>1</v>
      </c>
      <c r="N1056">
        <v>3472.8455639999997</v>
      </c>
      <c r="O1056">
        <v>3472.8455639999997</v>
      </c>
      <c r="P1056">
        <v>3472.8455639999997</v>
      </c>
      <c r="R1056">
        <f t="shared" si="34"/>
        <v>1</v>
      </c>
      <c r="S1056" s="4">
        <f t="shared" si="33"/>
        <v>1</v>
      </c>
    </row>
    <row r="1057" spans="1:19" x14ac:dyDescent="0.3">
      <c r="A1057" t="s">
        <v>1914</v>
      </c>
      <c r="B1057" t="s">
        <v>803</v>
      </c>
      <c r="C1057" t="s">
        <v>807</v>
      </c>
      <c r="E1057" t="s">
        <v>876</v>
      </c>
      <c r="F1057">
        <v>12.598917999999999</v>
      </c>
      <c r="G1057" t="s">
        <v>805</v>
      </c>
      <c r="I1057" t="b">
        <v>1</v>
      </c>
      <c r="J1057">
        <v>25</v>
      </c>
      <c r="K1057" s="3">
        <v>29.880521774291999</v>
      </c>
      <c r="L1057">
        <v>1552.6483859382206</v>
      </c>
      <c r="M1057">
        <v>1</v>
      </c>
      <c r="N1057">
        <v>8012.9118479999997</v>
      </c>
      <c r="O1057">
        <v>8012.9118479999997</v>
      </c>
      <c r="P1057">
        <v>8012.9118479999997</v>
      </c>
      <c r="R1057">
        <f t="shared" si="34"/>
        <v>1</v>
      </c>
      <c r="S1057" s="4">
        <f t="shared" si="33"/>
        <v>1</v>
      </c>
    </row>
    <row r="1058" spans="1:19" x14ac:dyDescent="0.3">
      <c r="A1058" t="s">
        <v>1915</v>
      </c>
      <c r="B1058" t="s">
        <v>803</v>
      </c>
      <c r="C1058" t="s">
        <v>804</v>
      </c>
      <c r="F1058">
        <v>5.5149435999999996</v>
      </c>
      <c r="G1058" t="s">
        <v>805</v>
      </c>
      <c r="I1058" t="b">
        <v>1</v>
      </c>
      <c r="J1058">
        <v>20</v>
      </c>
      <c r="K1058" s="3">
        <v>24.229589462280298</v>
      </c>
      <c r="L1058">
        <v>645.69217675821187</v>
      </c>
      <c r="M1058">
        <v>1</v>
      </c>
      <c r="N1058">
        <v>3391.6903139999999</v>
      </c>
      <c r="O1058">
        <v>3391.6903139999999</v>
      </c>
      <c r="P1058">
        <v>3391.6903139999999</v>
      </c>
      <c r="R1058">
        <f t="shared" si="34"/>
        <v>1</v>
      </c>
      <c r="S1058" s="4">
        <f t="shared" si="33"/>
        <v>1</v>
      </c>
    </row>
    <row r="1059" spans="1:19" x14ac:dyDescent="0.3">
      <c r="A1059" t="s">
        <v>1916</v>
      </c>
      <c r="B1059" t="s">
        <v>803</v>
      </c>
      <c r="C1059" t="s">
        <v>807</v>
      </c>
      <c r="E1059" t="s">
        <v>942</v>
      </c>
      <c r="F1059">
        <v>11.515433</v>
      </c>
      <c r="G1059" t="s">
        <v>805</v>
      </c>
      <c r="I1059" t="b">
        <v>1</v>
      </c>
      <c r="J1059">
        <v>65</v>
      </c>
      <c r="K1059" s="3">
        <v>307.36592826840899</v>
      </c>
      <c r="L1059">
        <v>2446.0313643817349</v>
      </c>
      <c r="M1059">
        <v>0.65</v>
      </c>
      <c r="N1059">
        <v>9776.6026170000005</v>
      </c>
      <c r="O1059">
        <v>9776.6026170000005</v>
      </c>
      <c r="P1059">
        <v>9776.6026170000005</v>
      </c>
      <c r="R1059">
        <f t="shared" si="34"/>
        <v>12.666666666666655</v>
      </c>
      <c r="S1059" s="4">
        <f t="shared" si="33"/>
        <v>0.65</v>
      </c>
    </row>
    <row r="1060" spans="1:19" x14ac:dyDescent="0.3">
      <c r="A1060" t="s">
        <v>1917</v>
      </c>
      <c r="B1060" t="s">
        <v>803</v>
      </c>
      <c r="C1060" t="s">
        <v>804</v>
      </c>
      <c r="F1060">
        <v>0.97292210000000001</v>
      </c>
      <c r="G1060" t="s">
        <v>805</v>
      </c>
      <c r="I1060" t="b">
        <v>1</v>
      </c>
      <c r="J1060">
        <v>25</v>
      </c>
      <c r="K1060" s="3">
        <v>33.575508117675803</v>
      </c>
      <c r="L1060">
        <v>123.95591081586345</v>
      </c>
      <c r="M1060">
        <v>1</v>
      </c>
      <c r="N1060">
        <v>618.77845560000003</v>
      </c>
      <c r="O1060">
        <v>618.77845560000003</v>
      </c>
      <c r="P1060">
        <v>618.77845560000003</v>
      </c>
      <c r="R1060">
        <f t="shared" si="34"/>
        <v>1</v>
      </c>
      <c r="S1060" s="4">
        <f t="shared" si="33"/>
        <v>1</v>
      </c>
    </row>
    <row r="1061" spans="1:19" x14ac:dyDescent="0.3">
      <c r="A1061" t="s">
        <v>1918</v>
      </c>
      <c r="B1061" t="s">
        <v>803</v>
      </c>
      <c r="C1061" t="s">
        <v>807</v>
      </c>
      <c r="E1061" t="s">
        <v>822</v>
      </c>
      <c r="F1061">
        <v>13.416104000000001</v>
      </c>
      <c r="G1061" t="s">
        <v>805</v>
      </c>
      <c r="I1061" t="b">
        <v>1</v>
      </c>
      <c r="J1061">
        <v>50</v>
      </c>
      <c r="K1061" s="3">
        <v>258.84246221539797</v>
      </c>
      <c r="L1061">
        <v>2778.2664587642616</v>
      </c>
      <c r="M1061">
        <v>0.67</v>
      </c>
      <c r="N1061">
        <v>10236.487352</v>
      </c>
      <c r="O1061">
        <v>10236.487352</v>
      </c>
      <c r="P1061">
        <v>10236.487352</v>
      </c>
      <c r="R1061">
        <f t="shared" si="34"/>
        <v>7.5999999999999934</v>
      </c>
      <c r="S1061" s="4">
        <f t="shared" si="33"/>
        <v>0.67</v>
      </c>
    </row>
    <row r="1062" spans="1:19" x14ac:dyDescent="0.3">
      <c r="A1062" t="s">
        <v>1919</v>
      </c>
      <c r="B1062" t="s">
        <v>803</v>
      </c>
      <c r="C1062" t="s">
        <v>804</v>
      </c>
      <c r="F1062">
        <v>1.9956875999999999</v>
      </c>
      <c r="G1062" t="s">
        <v>805</v>
      </c>
      <c r="I1062" t="b">
        <v>1</v>
      </c>
      <c r="J1062">
        <v>32</v>
      </c>
      <c r="K1062" s="3">
        <v>58.357913970947301</v>
      </c>
      <c r="L1062">
        <v>295.36220010799479</v>
      </c>
      <c r="M1062">
        <v>1</v>
      </c>
      <c r="N1062">
        <v>1335.1150043999999</v>
      </c>
      <c r="O1062">
        <v>1335.1150043999999</v>
      </c>
      <c r="P1062">
        <v>1335.1150043999999</v>
      </c>
      <c r="R1062">
        <f t="shared" si="34"/>
        <v>1</v>
      </c>
      <c r="S1062" s="4">
        <f t="shared" si="33"/>
        <v>1</v>
      </c>
    </row>
    <row r="1063" spans="1:19" x14ac:dyDescent="0.3">
      <c r="A1063" t="s">
        <v>1920</v>
      </c>
      <c r="B1063" t="s">
        <v>803</v>
      </c>
      <c r="C1063" t="s">
        <v>804</v>
      </c>
      <c r="F1063">
        <v>5.1530469999999999</v>
      </c>
      <c r="G1063" t="s">
        <v>805</v>
      </c>
      <c r="I1063" t="b">
        <v>1</v>
      </c>
      <c r="J1063">
        <v>25</v>
      </c>
      <c r="K1063" s="3">
        <v>30.5215358734131</v>
      </c>
      <c r="L1063">
        <v>638.77128142727986</v>
      </c>
      <c r="M1063">
        <v>1</v>
      </c>
      <c r="N1063">
        <v>3277.337892</v>
      </c>
      <c r="O1063">
        <v>3277.337892</v>
      </c>
      <c r="P1063">
        <v>3277.337892</v>
      </c>
      <c r="R1063">
        <f t="shared" si="34"/>
        <v>1</v>
      </c>
      <c r="S1063" s="4">
        <f t="shared" si="33"/>
        <v>1</v>
      </c>
    </row>
    <row r="1064" spans="1:19" x14ac:dyDescent="0.3">
      <c r="A1064" t="s">
        <v>1921</v>
      </c>
      <c r="B1064" t="s">
        <v>803</v>
      </c>
      <c r="C1064" t="s">
        <v>859</v>
      </c>
      <c r="E1064" t="s">
        <v>863</v>
      </c>
      <c r="F1064">
        <v>14.462187</v>
      </c>
      <c r="G1064" t="s">
        <v>805</v>
      </c>
      <c r="I1064" t="b">
        <v>1</v>
      </c>
      <c r="J1064">
        <v>32</v>
      </c>
      <c r="K1064" s="3">
        <v>69.470669746398897</v>
      </c>
      <c r="L1064">
        <v>2239.5780653207171</v>
      </c>
      <c r="M1064">
        <v>0.75</v>
      </c>
      <c r="N1064">
        <v>9675.2031029999998</v>
      </c>
      <c r="O1064">
        <v>9675.2031029999998</v>
      </c>
      <c r="P1064">
        <v>9675.2031029999998</v>
      </c>
      <c r="R1064">
        <f t="shared" si="34"/>
        <v>2.9230769230769229</v>
      </c>
      <c r="S1064" s="4">
        <f t="shared" si="33"/>
        <v>0.75</v>
      </c>
    </row>
    <row r="1065" spans="1:19" x14ac:dyDescent="0.3">
      <c r="A1065" t="s">
        <v>1922</v>
      </c>
      <c r="B1065" t="s">
        <v>803</v>
      </c>
      <c r="C1065" t="s">
        <v>847</v>
      </c>
      <c r="E1065" t="s">
        <v>959</v>
      </c>
      <c r="F1065">
        <v>178.65047000000001</v>
      </c>
      <c r="G1065" t="s">
        <v>805</v>
      </c>
      <c r="I1065" t="b">
        <v>1</v>
      </c>
      <c r="J1065">
        <v>80</v>
      </c>
      <c r="K1065" s="3">
        <v>667.49029541015602</v>
      </c>
      <c r="L1065">
        <v>43409.589277434417</v>
      </c>
      <c r="M1065">
        <v>0.90144003667692474</v>
      </c>
      <c r="N1065">
        <v>168288.74274000002</v>
      </c>
      <c r="O1065">
        <v>168288.74274000002</v>
      </c>
      <c r="P1065">
        <v>168288.74274000002</v>
      </c>
      <c r="R1065">
        <f t="shared" si="34"/>
        <v>1.3501988007350063</v>
      </c>
      <c r="S1065" s="4">
        <f t="shared" si="33"/>
        <v>0.90144003667692474</v>
      </c>
    </row>
    <row r="1066" spans="1:19" x14ac:dyDescent="0.3">
      <c r="A1066" t="s">
        <v>1923</v>
      </c>
      <c r="B1066" t="s">
        <v>803</v>
      </c>
      <c r="C1066" t="s">
        <v>807</v>
      </c>
      <c r="E1066" t="s">
        <v>815</v>
      </c>
      <c r="F1066">
        <v>5.0604990000000001</v>
      </c>
      <c r="G1066" t="s">
        <v>805</v>
      </c>
      <c r="I1066" t="b">
        <v>1</v>
      </c>
      <c r="J1066">
        <v>150</v>
      </c>
      <c r="K1066" s="3">
        <v>3676.84924499512</v>
      </c>
      <c r="L1066">
        <v>1575.6671848769286</v>
      </c>
      <c r="M1066">
        <v>0.62</v>
      </c>
      <c r="N1066">
        <v>7276.9975620000005</v>
      </c>
      <c r="O1066">
        <v>7276.9975620000005</v>
      </c>
      <c r="P1066">
        <v>7276.9975620000005</v>
      </c>
      <c r="R1066">
        <f t="shared" si="34"/>
        <v>77</v>
      </c>
      <c r="S1066" s="4">
        <f t="shared" si="33"/>
        <v>0.6249350649350649</v>
      </c>
    </row>
    <row r="1067" spans="1:19" x14ac:dyDescent="0.3">
      <c r="A1067" t="s">
        <v>1924</v>
      </c>
      <c r="B1067" t="s">
        <v>803</v>
      </c>
      <c r="C1067" t="s">
        <v>807</v>
      </c>
      <c r="E1067" t="s">
        <v>942</v>
      </c>
      <c r="F1067">
        <v>3.0740533000000001</v>
      </c>
      <c r="G1067" t="s">
        <v>805</v>
      </c>
      <c r="I1067" t="b">
        <v>1</v>
      </c>
      <c r="J1067">
        <v>65</v>
      </c>
      <c r="K1067" s="3">
        <v>399.49505004880501</v>
      </c>
      <c r="L1067">
        <v>682.88627884379514</v>
      </c>
      <c r="M1067">
        <v>0.64</v>
      </c>
      <c r="N1067">
        <v>2609.8712516999999</v>
      </c>
      <c r="O1067">
        <v>2609.8712516999999</v>
      </c>
      <c r="P1067">
        <v>2609.8712516999999</v>
      </c>
      <c r="R1067">
        <f t="shared" si="34"/>
        <v>18.999999999999982</v>
      </c>
      <c r="S1067" s="4">
        <f t="shared" si="33"/>
        <v>0.64</v>
      </c>
    </row>
    <row r="1068" spans="1:19" x14ac:dyDescent="0.3">
      <c r="A1068" t="s">
        <v>1925</v>
      </c>
      <c r="B1068" t="s">
        <v>803</v>
      </c>
      <c r="C1068" t="s">
        <v>954</v>
      </c>
      <c r="F1068">
        <v>8.6793549999999993</v>
      </c>
      <c r="G1068" t="s">
        <v>805</v>
      </c>
      <c r="I1068" t="b">
        <v>1</v>
      </c>
      <c r="J1068">
        <v>250</v>
      </c>
      <c r="K1068" s="3">
        <v>11026.5787678909</v>
      </c>
      <c r="L1068">
        <v>3078.5080977010366</v>
      </c>
      <c r="M1068">
        <v>0.62</v>
      </c>
      <c r="N1068">
        <v>19745.532625</v>
      </c>
      <c r="O1068">
        <v>19745.532625</v>
      </c>
      <c r="P1068">
        <v>19745.532625</v>
      </c>
      <c r="R1068">
        <f t="shared" si="34"/>
        <v>77</v>
      </c>
      <c r="S1068" s="4">
        <f t="shared" si="33"/>
        <v>0.6249350649350649</v>
      </c>
    </row>
    <row r="1069" spans="1:19" x14ac:dyDescent="0.3">
      <c r="A1069" t="s">
        <v>1926</v>
      </c>
      <c r="B1069" t="s">
        <v>803</v>
      </c>
      <c r="C1069" t="s">
        <v>804</v>
      </c>
      <c r="F1069">
        <v>0.28872734</v>
      </c>
      <c r="G1069" t="s">
        <v>805</v>
      </c>
      <c r="I1069" t="b">
        <v>1</v>
      </c>
      <c r="J1069">
        <v>25</v>
      </c>
      <c r="K1069" s="3">
        <v>30.504785537719702</v>
      </c>
      <c r="L1069">
        <v>35.785160373154717</v>
      </c>
      <c r="M1069">
        <v>1</v>
      </c>
      <c r="N1069">
        <v>183.63058824000001</v>
      </c>
      <c r="O1069">
        <v>183.63058824000001</v>
      </c>
      <c r="P1069">
        <v>183.63058824000001</v>
      </c>
      <c r="R1069">
        <f t="shared" si="34"/>
        <v>1</v>
      </c>
      <c r="S1069" s="4">
        <f t="shared" si="33"/>
        <v>1</v>
      </c>
    </row>
    <row r="1070" spans="1:19" x14ac:dyDescent="0.3">
      <c r="A1070" t="s">
        <v>1927</v>
      </c>
      <c r="B1070" t="s">
        <v>803</v>
      </c>
      <c r="C1070" t="s">
        <v>804</v>
      </c>
      <c r="F1070">
        <v>6.3970909999999996</v>
      </c>
      <c r="G1070" t="s">
        <v>805</v>
      </c>
      <c r="I1070" t="b">
        <v>1</v>
      </c>
      <c r="J1070">
        <v>25</v>
      </c>
      <c r="K1070" s="3">
        <v>29.792278289794901</v>
      </c>
      <c r="L1070">
        <v>787.71909159321024</v>
      </c>
      <c r="M1070">
        <v>1</v>
      </c>
      <c r="N1070">
        <v>4068.5498759999996</v>
      </c>
      <c r="O1070">
        <v>4068.5498759999996</v>
      </c>
      <c r="P1070">
        <v>4068.5498759999996</v>
      </c>
      <c r="R1070">
        <f t="shared" si="34"/>
        <v>1</v>
      </c>
      <c r="S1070" s="4">
        <f t="shared" si="33"/>
        <v>1</v>
      </c>
    </row>
    <row r="1071" spans="1:19" x14ac:dyDescent="0.3">
      <c r="A1071" t="s">
        <v>1928</v>
      </c>
      <c r="B1071" t="s">
        <v>803</v>
      </c>
      <c r="C1071" t="s">
        <v>804</v>
      </c>
      <c r="F1071">
        <v>7.4214444000000004</v>
      </c>
      <c r="G1071" t="s">
        <v>805</v>
      </c>
      <c r="I1071" t="b">
        <v>1</v>
      </c>
      <c r="J1071">
        <v>25</v>
      </c>
      <c r="K1071" s="3">
        <v>31.138355255126999</v>
      </c>
      <c r="L1071">
        <v>925.12676103547869</v>
      </c>
      <c r="M1071">
        <v>1</v>
      </c>
      <c r="N1071">
        <v>4720.0386384000003</v>
      </c>
      <c r="O1071">
        <v>4720.0386384000003</v>
      </c>
      <c r="P1071">
        <v>4720.0386384000003</v>
      </c>
      <c r="R1071">
        <f t="shared" si="34"/>
        <v>1</v>
      </c>
      <c r="S1071" s="4">
        <f t="shared" si="33"/>
        <v>1</v>
      </c>
    </row>
    <row r="1072" spans="1:19" x14ac:dyDescent="0.3">
      <c r="A1072" t="s">
        <v>1929</v>
      </c>
      <c r="B1072" t="s">
        <v>803</v>
      </c>
      <c r="C1072" t="s">
        <v>804</v>
      </c>
      <c r="F1072">
        <v>8.1088740000000001</v>
      </c>
      <c r="G1072" t="s">
        <v>805</v>
      </c>
      <c r="I1072" t="b">
        <v>1</v>
      </c>
      <c r="J1072">
        <v>40</v>
      </c>
      <c r="K1072" s="3">
        <v>87.059135437011705</v>
      </c>
      <c r="L1072">
        <v>1335.6239014229482</v>
      </c>
      <c r="M1072">
        <v>1</v>
      </c>
      <c r="N1072">
        <v>5749.1916659999997</v>
      </c>
      <c r="O1072">
        <v>5749.1916659999997</v>
      </c>
      <c r="P1072">
        <v>5749.1916659999997</v>
      </c>
      <c r="R1072">
        <f t="shared" si="34"/>
        <v>1</v>
      </c>
      <c r="S1072" s="4">
        <f t="shared" si="33"/>
        <v>1</v>
      </c>
    </row>
    <row r="1073" spans="1:19" x14ac:dyDescent="0.3">
      <c r="A1073" t="s">
        <v>1930</v>
      </c>
      <c r="B1073" t="s">
        <v>803</v>
      </c>
      <c r="C1073" t="s">
        <v>847</v>
      </c>
      <c r="E1073" t="s">
        <v>995</v>
      </c>
      <c r="F1073">
        <v>54.727012999999999</v>
      </c>
      <c r="G1073" t="s">
        <v>805</v>
      </c>
      <c r="I1073" t="b">
        <v>1</v>
      </c>
      <c r="J1073">
        <v>80</v>
      </c>
      <c r="K1073" s="3">
        <v>584.32171157834796</v>
      </c>
      <c r="L1073">
        <v>13027.987431813865</v>
      </c>
      <c r="M1073">
        <v>0.68</v>
      </c>
      <c r="N1073">
        <v>51552.846246000001</v>
      </c>
      <c r="O1073">
        <v>51552.846246000001</v>
      </c>
      <c r="P1073">
        <v>51552.846246000001</v>
      </c>
      <c r="R1073">
        <f t="shared" si="34"/>
        <v>6.3333333333333277</v>
      </c>
      <c r="S1073" s="4">
        <f t="shared" si="33"/>
        <v>0.68</v>
      </c>
    </row>
    <row r="1074" spans="1:19" x14ac:dyDescent="0.3">
      <c r="A1074" t="s">
        <v>1931</v>
      </c>
      <c r="B1074" t="s">
        <v>803</v>
      </c>
      <c r="C1074" t="s">
        <v>804</v>
      </c>
      <c r="F1074">
        <v>3.7573354000000001</v>
      </c>
      <c r="G1074" t="s">
        <v>805</v>
      </c>
      <c r="I1074" t="b">
        <v>1</v>
      </c>
      <c r="J1074">
        <v>25</v>
      </c>
      <c r="K1074" s="3">
        <v>28.542222976684599</v>
      </c>
      <c r="L1074">
        <v>457.36769531052369</v>
      </c>
      <c r="M1074">
        <v>1</v>
      </c>
      <c r="N1074">
        <v>2389.6653144000002</v>
      </c>
      <c r="O1074">
        <v>2389.6653144000002</v>
      </c>
      <c r="P1074">
        <v>2389.6653144000002</v>
      </c>
      <c r="R1074">
        <f t="shared" si="34"/>
        <v>1</v>
      </c>
      <c r="S1074" s="4">
        <f t="shared" si="33"/>
        <v>1</v>
      </c>
    </row>
    <row r="1075" spans="1:19" x14ac:dyDescent="0.3">
      <c r="A1075" t="s">
        <v>1932</v>
      </c>
      <c r="B1075" t="s">
        <v>803</v>
      </c>
      <c r="C1075" t="s">
        <v>804</v>
      </c>
      <c r="F1075">
        <v>8.1671910000000008</v>
      </c>
      <c r="G1075" t="s">
        <v>805</v>
      </c>
      <c r="I1075" t="b">
        <v>1</v>
      </c>
      <c r="J1075">
        <v>32</v>
      </c>
      <c r="K1075" s="3">
        <v>49.833194732666001</v>
      </c>
      <c r="L1075">
        <v>1165.7842192449714</v>
      </c>
      <c r="M1075">
        <v>1</v>
      </c>
      <c r="N1075">
        <v>5463.8507790000003</v>
      </c>
      <c r="O1075">
        <v>5463.8507790000003</v>
      </c>
      <c r="P1075">
        <v>5463.8507790000003</v>
      </c>
      <c r="R1075">
        <f t="shared" si="34"/>
        <v>1</v>
      </c>
      <c r="S1075" s="4">
        <f t="shared" si="33"/>
        <v>1</v>
      </c>
    </row>
    <row r="1076" spans="1:19" x14ac:dyDescent="0.3">
      <c r="A1076" t="s">
        <v>1933</v>
      </c>
      <c r="B1076" t="s">
        <v>803</v>
      </c>
      <c r="C1076" t="s">
        <v>819</v>
      </c>
      <c r="E1076" t="s">
        <v>1071</v>
      </c>
      <c r="F1076">
        <v>27.537077</v>
      </c>
      <c r="G1076" t="s">
        <v>805</v>
      </c>
      <c r="R1076">
        <f t="shared" si="34"/>
        <v>-0.61290322580645162</v>
      </c>
      <c r="S1076" s="4">
        <f t="shared" si="33"/>
        <v>0</v>
      </c>
    </row>
    <row r="1077" spans="1:19" x14ac:dyDescent="0.3">
      <c r="A1077" t="s">
        <v>1934</v>
      </c>
      <c r="B1077" t="s">
        <v>803</v>
      </c>
      <c r="C1077" t="s">
        <v>837</v>
      </c>
      <c r="E1077" t="s">
        <v>838</v>
      </c>
      <c r="F1077">
        <v>25.910295000000001</v>
      </c>
      <c r="G1077" t="s">
        <v>805</v>
      </c>
      <c r="R1077">
        <f t="shared" si="34"/>
        <v>-0.61290322580645162</v>
      </c>
      <c r="S1077" s="4">
        <f t="shared" si="33"/>
        <v>0</v>
      </c>
    </row>
    <row r="1078" spans="1:19" x14ac:dyDescent="0.3">
      <c r="A1078" t="s">
        <v>1935</v>
      </c>
      <c r="B1078" t="s">
        <v>803</v>
      </c>
      <c r="C1078" t="s">
        <v>859</v>
      </c>
      <c r="F1078">
        <v>11.654847999999999</v>
      </c>
      <c r="G1078" t="s">
        <v>805</v>
      </c>
      <c r="I1078" t="b">
        <v>1</v>
      </c>
      <c r="J1078">
        <v>40</v>
      </c>
      <c r="K1078" s="3">
        <v>126.59618854522699</v>
      </c>
      <c r="L1078">
        <v>2076.9278962458689</v>
      </c>
      <c r="M1078">
        <v>0.7</v>
      </c>
      <c r="N1078">
        <v>8263.2872319999988</v>
      </c>
      <c r="O1078">
        <v>8263.2872319999988</v>
      </c>
      <c r="P1078">
        <v>8263.2872319999988</v>
      </c>
      <c r="R1078">
        <f t="shared" si="34"/>
        <v>4.7500000000000027</v>
      </c>
      <c r="S1078" s="4">
        <f t="shared" si="33"/>
        <v>0.7</v>
      </c>
    </row>
    <row r="1079" spans="1:19" x14ac:dyDescent="0.3">
      <c r="A1079" t="s">
        <v>1936</v>
      </c>
      <c r="B1079" t="s">
        <v>803</v>
      </c>
      <c r="C1079" t="s">
        <v>859</v>
      </c>
      <c r="F1079">
        <v>5.0313696999999999</v>
      </c>
      <c r="G1079" t="s">
        <v>805</v>
      </c>
      <c r="I1079" t="b">
        <v>1</v>
      </c>
      <c r="J1079">
        <v>32</v>
      </c>
      <c r="K1079" s="3">
        <v>67.09033203125</v>
      </c>
      <c r="L1079">
        <v>771.75513705595904</v>
      </c>
      <c r="M1079">
        <v>1</v>
      </c>
      <c r="N1079">
        <v>3365.9863292999999</v>
      </c>
      <c r="O1079">
        <v>3365.9863292999999</v>
      </c>
      <c r="P1079">
        <v>3365.9863292999999</v>
      </c>
      <c r="R1079">
        <f t="shared" si="34"/>
        <v>1</v>
      </c>
      <c r="S1079" s="4">
        <f t="shared" si="33"/>
        <v>1</v>
      </c>
    </row>
    <row r="1080" spans="1:19" x14ac:dyDescent="0.3">
      <c r="A1080" t="s">
        <v>1937</v>
      </c>
      <c r="B1080" t="s">
        <v>803</v>
      </c>
      <c r="C1080" t="s">
        <v>908</v>
      </c>
      <c r="E1080" t="s">
        <v>1938</v>
      </c>
      <c r="F1080">
        <v>4.5385277000000003E-3</v>
      </c>
      <c r="G1080" t="s">
        <v>805</v>
      </c>
      <c r="R1080">
        <f t="shared" si="34"/>
        <v>-0.61290322580645162</v>
      </c>
      <c r="S1080" s="4">
        <f t="shared" si="33"/>
        <v>0</v>
      </c>
    </row>
    <row r="1081" spans="1:19" x14ac:dyDescent="0.3">
      <c r="A1081" t="s">
        <v>1939</v>
      </c>
      <c r="B1081" t="s">
        <v>803</v>
      </c>
      <c r="C1081" t="s">
        <v>807</v>
      </c>
      <c r="E1081" t="s">
        <v>876</v>
      </c>
      <c r="F1081">
        <v>14.382009500000001</v>
      </c>
      <c r="G1081" t="s">
        <v>805</v>
      </c>
      <c r="I1081" t="b">
        <v>1</v>
      </c>
      <c r="J1081">
        <v>32</v>
      </c>
      <c r="K1081" s="3">
        <v>47.589456081390402</v>
      </c>
      <c r="L1081">
        <v>2032.9746190728197</v>
      </c>
      <c r="M1081">
        <v>0.75</v>
      </c>
      <c r="N1081">
        <v>9621.5643555000006</v>
      </c>
      <c r="O1081">
        <v>9621.5643555000006</v>
      </c>
      <c r="P1081">
        <v>9621.5643555000006</v>
      </c>
      <c r="R1081">
        <f t="shared" si="34"/>
        <v>2.9230769230769229</v>
      </c>
      <c r="S1081" s="4">
        <f t="shared" si="33"/>
        <v>0.75</v>
      </c>
    </row>
    <row r="1082" spans="1:19" x14ac:dyDescent="0.3">
      <c r="A1082" t="s">
        <v>1940</v>
      </c>
      <c r="B1082" t="s">
        <v>803</v>
      </c>
      <c r="C1082" t="s">
        <v>807</v>
      </c>
      <c r="E1082" t="s">
        <v>813</v>
      </c>
      <c r="F1082">
        <v>26.429361</v>
      </c>
      <c r="G1082" t="s">
        <v>805</v>
      </c>
      <c r="I1082" t="b">
        <v>1</v>
      </c>
      <c r="J1082">
        <v>40</v>
      </c>
      <c r="K1082" s="3">
        <v>101.39905426022599</v>
      </c>
      <c r="L1082">
        <v>4482.5440486109237</v>
      </c>
      <c r="M1082">
        <v>0.72</v>
      </c>
      <c r="N1082">
        <v>18738.416948999999</v>
      </c>
      <c r="O1082">
        <v>18738.416948999999</v>
      </c>
      <c r="P1082">
        <v>18738.416948999999</v>
      </c>
      <c r="R1082">
        <f t="shared" si="34"/>
        <v>3.8000000000000007</v>
      </c>
      <c r="S1082" s="4">
        <f t="shared" si="33"/>
        <v>0.72</v>
      </c>
    </row>
    <row r="1083" spans="1:19" x14ac:dyDescent="0.3">
      <c r="A1083" t="s">
        <v>1941</v>
      </c>
      <c r="B1083" t="s">
        <v>803</v>
      </c>
      <c r="C1083" t="s">
        <v>807</v>
      </c>
      <c r="E1083" t="s">
        <v>876</v>
      </c>
      <c r="F1083">
        <v>8.6947340000000004</v>
      </c>
      <c r="G1083" t="s">
        <v>805</v>
      </c>
      <c r="I1083" t="b">
        <v>1</v>
      </c>
      <c r="J1083">
        <v>50</v>
      </c>
      <c r="K1083" s="3">
        <v>259.09266204834</v>
      </c>
      <c r="L1083">
        <v>1800.9677007007674</v>
      </c>
      <c r="M1083">
        <v>0.65</v>
      </c>
      <c r="N1083">
        <v>6634.082042</v>
      </c>
      <c r="O1083">
        <v>6634.082042</v>
      </c>
      <c r="P1083">
        <v>6634.082042</v>
      </c>
      <c r="R1083">
        <f t="shared" si="34"/>
        <v>12.666666666666655</v>
      </c>
      <c r="S1083" s="4">
        <f t="shared" si="33"/>
        <v>0.65</v>
      </c>
    </row>
    <row r="1084" spans="1:19" x14ac:dyDescent="0.3">
      <c r="A1084" t="s">
        <v>1942</v>
      </c>
      <c r="B1084" t="s">
        <v>803</v>
      </c>
      <c r="C1084" t="s">
        <v>807</v>
      </c>
      <c r="E1084" t="s">
        <v>950</v>
      </c>
      <c r="F1084">
        <v>21.715418</v>
      </c>
      <c r="G1084" t="s">
        <v>805</v>
      </c>
      <c r="I1084" t="b">
        <v>1</v>
      </c>
      <c r="J1084">
        <v>125</v>
      </c>
      <c r="K1084" s="3">
        <v>1574.2199018097001</v>
      </c>
      <c r="L1084">
        <v>6030.941109557355</v>
      </c>
      <c r="M1084">
        <v>0.62</v>
      </c>
      <c r="N1084">
        <v>27165.987917999999</v>
      </c>
      <c r="O1084">
        <v>27165.987917999999</v>
      </c>
      <c r="P1084">
        <v>27165.987917999999</v>
      </c>
      <c r="R1084">
        <f t="shared" si="34"/>
        <v>77</v>
      </c>
      <c r="S1084" s="4">
        <f t="shared" si="33"/>
        <v>0.6249350649350649</v>
      </c>
    </row>
    <row r="1085" spans="1:19" x14ac:dyDescent="0.3">
      <c r="A1085" t="s">
        <v>1943</v>
      </c>
      <c r="B1085" t="s">
        <v>803</v>
      </c>
      <c r="C1085" t="s">
        <v>837</v>
      </c>
      <c r="E1085" t="s">
        <v>815</v>
      </c>
      <c r="F1085">
        <v>14.672215363418671</v>
      </c>
      <c r="G1085" t="s">
        <v>805</v>
      </c>
      <c r="I1085" t="b">
        <v>1</v>
      </c>
      <c r="J1085">
        <v>40</v>
      </c>
      <c r="K1085" s="3">
        <v>98.021123657235904</v>
      </c>
      <c r="L1085">
        <v>2471.5644778881356</v>
      </c>
      <c r="M1085">
        <v>0.81</v>
      </c>
      <c r="N1085">
        <v>10402.600692663838</v>
      </c>
      <c r="O1085">
        <v>10402.600692663838</v>
      </c>
      <c r="P1085">
        <v>10402.600692663838</v>
      </c>
      <c r="R1085">
        <f t="shared" si="34"/>
        <v>1.9999999999999993</v>
      </c>
      <c r="S1085" s="4">
        <f t="shared" si="33"/>
        <v>0.81</v>
      </c>
    </row>
    <row r="1086" spans="1:19" x14ac:dyDescent="0.3">
      <c r="A1086" t="s">
        <v>1944</v>
      </c>
      <c r="B1086" t="s">
        <v>803</v>
      </c>
      <c r="C1086" t="s">
        <v>807</v>
      </c>
      <c r="E1086" t="s">
        <v>942</v>
      </c>
      <c r="F1086">
        <v>28.149059999999999</v>
      </c>
      <c r="G1086" t="s">
        <v>805</v>
      </c>
      <c r="I1086" t="b">
        <v>1</v>
      </c>
      <c r="J1086">
        <v>50</v>
      </c>
      <c r="K1086" s="3">
        <v>156.337536849955</v>
      </c>
      <c r="L1086">
        <v>5267.4731379858531</v>
      </c>
      <c r="M1086">
        <v>0.67</v>
      </c>
      <c r="N1086">
        <v>21477.732779999998</v>
      </c>
      <c r="O1086">
        <v>21477.732779999998</v>
      </c>
      <c r="P1086">
        <v>21477.732779999998</v>
      </c>
      <c r="R1086">
        <f t="shared" si="34"/>
        <v>7.5999999999999934</v>
      </c>
      <c r="S1086" s="4">
        <f t="shared" si="33"/>
        <v>0.67</v>
      </c>
    </row>
    <row r="1087" spans="1:19" x14ac:dyDescent="0.3">
      <c r="A1087" t="s">
        <v>1945</v>
      </c>
      <c r="B1087" t="s">
        <v>803</v>
      </c>
      <c r="C1087" t="s">
        <v>807</v>
      </c>
      <c r="E1087" t="s">
        <v>838</v>
      </c>
      <c r="F1087">
        <v>24.472429999999999</v>
      </c>
      <c r="G1087" t="s">
        <v>805</v>
      </c>
      <c r="I1087" t="b">
        <v>1</v>
      </c>
      <c r="J1087">
        <v>250</v>
      </c>
      <c r="K1087" s="3">
        <v>8955.5714102172897</v>
      </c>
      <c r="L1087">
        <v>8493.5723969741412</v>
      </c>
      <c r="M1087">
        <v>0.62</v>
      </c>
      <c r="N1087">
        <v>55674.778249999996</v>
      </c>
      <c r="O1087">
        <v>55674.778249999996</v>
      </c>
      <c r="P1087">
        <v>55674.778249999996</v>
      </c>
      <c r="R1087">
        <f t="shared" si="34"/>
        <v>77</v>
      </c>
      <c r="S1087" s="4">
        <f t="shared" si="33"/>
        <v>0.6249350649350649</v>
      </c>
    </row>
    <row r="1088" spans="1:19" x14ac:dyDescent="0.3">
      <c r="A1088" t="s">
        <v>1946</v>
      </c>
      <c r="B1088" t="s">
        <v>803</v>
      </c>
      <c r="C1088" t="s">
        <v>807</v>
      </c>
      <c r="E1088" t="s">
        <v>852</v>
      </c>
      <c r="F1088">
        <v>19.884126999999999</v>
      </c>
      <c r="G1088" t="s">
        <v>805</v>
      </c>
      <c r="I1088" t="b">
        <v>1</v>
      </c>
      <c r="J1088">
        <v>100</v>
      </c>
      <c r="K1088" s="3">
        <v>1059.0726025772201</v>
      </c>
      <c r="L1088">
        <v>5192.2025227914428</v>
      </c>
      <c r="M1088">
        <v>0.63</v>
      </c>
      <c r="N1088">
        <v>21355.552398</v>
      </c>
      <c r="O1088">
        <v>21355.552398</v>
      </c>
      <c r="P1088">
        <v>21355.552398</v>
      </c>
      <c r="R1088">
        <f t="shared" si="34"/>
        <v>37.999999999999964</v>
      </c>
      <c r="S1088" s="4">
        <f t="shared" si="33"/>
        <v>0.63</v>
      </c>
    </row>
    <row r="1089" spans="1:19" x14ac:dyDescent="0.3">
      <c r="A1089" t="s">
        <v>1947</v>
      </c>
      <c r="B1089" t="s">
        <v>803</v>
      </c>
      <c r="C1089" t="s">
        <v>804</v>
      </c>
      <c r="F1089">
        <v>6.9240519999999997</v>
      </c>
      <c r="G1089" t="s">
        <v>805</v>
      </c>
      <c r="I1089" t="b">
        <v>1</v>
      </c>
      <c r="J1089">
        <v>25</v>
      </c>
      <c r="K1089" s="3">
        <v>24.6281833648682</v>
      </c>
      <c r="L1089">
        <v>812.26260425707392</v>
      </c>
      <c r="M1089">
        <v>1</v>
      </c>
      <c r="N1089">
        <v>4403.6970719999999</v>
      </c>
      <c r="O1089">
        <v>4403.6970719999999</v>
      </c>
      <c r="P1089">
        <v>4403.6970719999999</v>
      </c>
      <c r="R1089">
        <f t="shared" si="34"/>
        <v>1</v>
      </c>
      <c r="S1089" s="4">
        <f t="shared" si="33"/>
        <v>1</v>
      </c>
    </row>
    <row r="1090" spans="1:19" x14ac:dyDescent="0.3">
      <c r="A1090" t="s">
        <v>1948</v>
      </c>
      <c r="B1090" t="s">
        <v>803</v>
      </c>
      <c r="C1090" t="s">
        <v>804</v>
      </c>
      <c r="F1090">
        <v>7.4204483000000003</v>
      </c>
      <c r="G1090" t="s">
        <v>805</v>
      </c>
      <c r="I1090" t="b">
        <v>1</v>
      </c>
      <c r="J1090">
        <v>25</v>
      </c>
      <c r="K1090" s="3">
        <v>28.7381496429443</v>
      </c>
      <c r="L1090">
        <v>904.9064366241023</v>
      </c>
      <c r="M1090">
        <v>1</v>
      </c>
      <c r="N1090">
        <v>4719.4051188000003</v>
      </c>
      <c r="O1090">
        <v>4719.4051188000003</v>
      </c>
      <c r="P1090">
        <v>4719.4051188000003</v>
      </c>
      <c r="R1090">
        <f t="shared" si="34"/>
        <v>1</v>
      </c>
      <c r="S1090" s="4">
        <f t="shared" si="33"/>
        <v>1</v>
      </c>
    </row>
    <row r="1091" spans="1:19" x14ac:dyDescent="0.3">
      <c r="A1091" t="s">
        <v>1949</v>
      </c>
      <c r="B1091" t="s">
        <v>803</v>
      </c>
      <c r="C1091" t="s">
        <v>807</v>
      </c>
      <c r="E1091" t="s">
        <v>885</v>
      </c>
      <c r="F1091">
        <v>4.3861995</v>
      </c>
      <c r="G1091" t="s">
        <v>805</v>
      </c>
      <c r="I1091" t="b">
        <v>1</v>
      </c>
      <c r="J1091">
        <v>125</v>
      </c>
      <c r="K1091" s="3">
        <v>2427.1348773193299</v>
      </c>
      <c r="L1091">
        <v>1293.2125901405118</v>
      </c>
      <c r="M1091">
        <v>0.62</v>
      </c>
      <c r="N1091">
        <v>5487.1355745000001</v>
      </c>
      <c r="O1091">
        <v>5487.1355745000001</v>
      </c>
      <c r="P1091">
        <v>5487.1355745000001</v>
      </c>
      <c r="R1091">
        <f t="shared" si="34"/>
        <v>77</v>
      </c>
      <c r="S1091" s="4">
        <f t="shared" si="33"/>
        <v>0.6249350649350649</v>
      </c>
    </row>
    <row r="1092" spans="1:19" x14ac:dyDescent="0.3">
      <c r="A1092" t="s">
        <v>1950</v>
      </c>
      <c r="B1092" t="s">
        <v>803</v>
      </c>
      <c r="C1092" t="s">
        <v>837</v>
      </c>
      <c r="E1092" t="s">
        <v>838</v>
      </c>
      <c r="F1092">
        <v>10.830019999999999</v>
      </c>
      <c r="G1092" t="s">
        <v>805</v>
      </c>
      <c r="I1092" t="b">
        <v>1</v>
      </c>
      <c r="J1092">
        <v>200</v>
      </c>
      <c r="K1092" s="3">
        <v>4059.06863273622</v>
      </c>
      <c r="L1092">
        <v>3422.4460683351604</v>
      </c>
      <c r="M1092">
        <v>0.62</v>
      </c>
      <c r="N1092">
        <v>19938.06682</v>
      </c>
      <c r="O1092">
        <v>19938.06682</v>
      </c>
      <c r="P1092">
        <v>19938.06682</v>
      </c>
      <c r="R1092">
        <f t="shared" si="34"/>
        <v>77</v>
      </c>
      <c r="S1092" s="4">
        <f t="shared" ref="S1092:S1155" si="35">0.62+(1-0.62)/R1092</f>
        <v>0.6249350649350649</v>
      </c>
    </row>
    <row r="1093" spans="1:19" x14ac:dyDescent="0.3">
      <c r="A1093" t="s">
        <v>1951</v>
      </c>
      <c r="B1093" t="s">
        <v>803</v>
      </c>
      <c r="C1093" t="s">
        <v>807</v>
      </c>
      <c r="E1093" t="s">
        <v>813</v>
      </c>
      <c r="F1093">
        <v>11.614526</v>
      </c>
      <c r="G1093" t="s">
        <v>805</v>
      </c>
      <c r="I1093" t="b">
        <v>1</v>
      </c>
      <c r="J1093">
        <v>32</v>
      </c>
      <c r="K1093" s="3">
        <v>48.145826339721701</v>
      </c>
      <c r="L1093">
        <v>1645.7633497407885</v>
      </c>
      <c r="M1093">
        <v>0.75</v>
      </c>
      <c r="N1093">
        <v>7770.117894</v>
      </c>
      <c r="O1093">
        <v>7770.117894</v>
      </c>
      <c r="P1093">
        <v>7770.117894</v>
      </c>
      <c r="R1093">
        <f t="shared" si="34"/>
        <v>2.9230769230769229</v>
      </c>
      <c r="S1093" s="4">
        <f t="shared" si="35"/>
        <v>0.75</v>
      </c>
    </row>
    <row r="1094" spans="1:19" x14ac:dyDescent="0.3">
      <c r="A1094" t="s">
        <v>1952</v>
      </c>
      <c r="B1094" t="s">
        <v>803</v>
      </c>
      <c r="C1094" t="s">
        <v>837</v>
      </c>
      <c r="E1094" t="s">
        <v>838</v>
      </c>
      <c r="F1094">
        <v>2.8163</v>
      </c>
      <c r="G1094" t="s">
        <v>805</v>
      </c>
      <c r="I1094" t="b">
        <v>1</v>
      </c>
      <c r="J1094">
        <v>65</v>
      </c>
      <c r="K1094" s="3">
        <v>266.81047294614802</v>
      </c>
      <c r="L1094">
        <v>586.1545796965712</v>
      </c>
      <c r="M1094">
        <v>0.67</v>
      </c>
      <c r="N1094">
        <v>2391.0387000000001</v>
      </c>
      <c r="O1094">
        <v>2391.0387000000001</v>
      </c>
      <c r="P1094">
        <v>2391.0387000000001</v>
      </c>
      <c r="R1094">
        <f t="shared" si="34"/>
        <v>7.5999999999999934</v>
      </c>
      <c r="S1094" s="4">
        <f t="shared" si="35"/>
        <v>0.67</v>
      </c>
    </row>
    <row r="1095" spans="1:19" x14ac:dyDescent="0.3">
      <c r="A1095" t="s">
        <v>1953</v>
      </c>
      <c r="B1095" t="s">
        <v>803</v>
      </c>
      <c r="C1095" t="s">
        <v>804</v>
      </c>
      <c r="F1095">
        <v>6.3254194000000004</v>
      </c>
      <c r="G1095" t="s">
        <v>805</v>
      </c>
      <c r="I1095" t="b">
        <v>1</v>
      </c>
      <c r="J1095">
        <v>25</v>
      </c>
      <c r="K1095" s="3">
        <v>37.432872772216797</v>
      </c>
      <c r="L1095">
        <v>833.42558801708685</v>
      </c>
      <c r="M1095">
        <v>1</v>
      </c>
      <c r="N1095">
        <v>4022.9667384000004</v>
      </c>
      <c r="O1095">
        <v>4022.9667384000004</v>
      </c>
      <c r="P1095">
        <v>4022.9667384000004</v>
      </c>
      <c r="R1095">
        <f t="shared" si="34"/>
        <v>1</v>
      </c>
      <c r="S1095" s="4">
        <f t="shared" si="35"/>
        <v>1</v>
      </c>
    </row>
    <row r="1096" spans="1:19" x14ac:dyDescent="0.3">
      <c r="A1096" t="s">
        <v>1954</v>
      </c>
      <c r="B1096" t="s">
        <v>803</v>
      </c>
      <c r="C1096" t="s">
        <v>804</v>
      </c>
      <c r="F1096">
        <v>8.2909889999999997</v>
      </c>
      <c r="G1096" t="s">
        <v>805</v>
      </c>
      <c r="I1096" t="b">
        <v>1</v>
      </c>
      <c r="J1096">
        <v>32</v>
      </c>
      <c r="K1096" s="3">
        <v>49.3314399719238</v>
      </c>
      <c r="L1096">
        <v>1180.8881247792142</v>
      </c>
      <c r="M1096">
        <v>1</v>
      </c>
      <c r="N1096">
        <v>5546.6716409999999</v>
      </c>
      <c r="O1096">
        <v>5546.6716409999999</v>
      </c>
      <c r="P1096">
        <v>5546.6716409999999</v>
      </c>
      <c r="R1096">
        <f t="shared" si="34"/>
        <v>1</v>
      </c>
      <c r="S1096" s="4">
        <f t="shared" si="35"/>
        <v>1</v>
      </c>
    </row>
    <row r="1097" spans="1:19" x14ac:dyDescent="0.3">
      <c r="A1097" t="s">
        <v>1955</v>
      </c>
      <c r="B1097" t="s">
        <v>803</v>
      </c>
      <c r="C1097" t="s">
        <v>807</v>
      </c>
      <c r="E1097" t="s">
        <v>815</v>
      </c>
      <c r="F1097">
        <v>13.260999999999999</v>
      </c>
      <c r="G1097" t="s">
        <v>805</v>
      </c>
      <c r="I1097" t="b">
        <v>1</v>
      </c>
      <c r="J1097">
        <v>150</v>
      </c>
      <c r="K1097" s="3">
        <v>3139.11285316467</v>
      </c>
      <c r="L1097">
        <v>4041.6858595755943</v>
      </c>
      <c r="M1097">
        <v>0.62</v>
      </c>
      <c r="N1097">
        <v>19069.317999999999</v>
      </c>
      <c r="O1097">
        <v>19069.317999999999</v>
      </c>
      <c r="P1097">
        <v>19069.317999999999</v>
      </c>
      <c r="R1097">
        <f t="shared" si="34"/>
        <v>77</v>
      </c>
      <c r="S1097" s="4">
        <f t="shared" si="35"/>
        <v>0.6249350649350649</v>
      </c>
    </row>
    <row r="1098" spans="1:19" x14ac:dyDescent="0.3">
      <c r="A1098" t="s">
        <v>1956</v>
      </c>
      <c r="B1098" t="s">
        <v>803</v>
      </c>
      <c r="C1098" t="s">
        <v>804</v>
      </c>
      <c r="F1098">
        <v>8.2999209999999994</v>
      </c>
      <c r="G1098" t="s">
        <v>805</v>
      </c>
      <c r="I1098" t="b">
        <v>1</v>
      </c>
      <c r="J1098">
        <v>25</v>
      </c>
      <c r="K1098" s="3">
        <v>41.592494964599602</v>
      </c>
      <c r="L1098">
        <v>1132.5371866218115</v>
      </c>
      <c r="M1098">
        <v>1</v>
      </c>
      <c r="N1098">
        <v>5278.7497559999993</v>
      </c>
      <c r="O1098">
        <v>5278.7497559999993</v>
      </c>
      <c r="P1098">
        <v>5278.7497559999993</v>
      </c>
      <c r="R1098">
        <f t="shared" si="34"/>
        <v>1</v>
      </c>
      <c r="S1098" s="4">
        <f t="shared" si="35"/>
        <v>1</v>
      </c>
    </row>
    <row r="1099" spans="1:19" x14ac:dyDescent="0.3">
      <c r="A1099" t="s">
        <v>1957</v>
      </c>
      <c r="B1099" t="s">
        <v>803</v>
      </c>
      <c r="C1099" t="s">
        <v>837</v>
      </c>
      <c r="E1099" t="s">
        <v>815</v>
      </c>
      <c r="F1099">
        <v>3.9462636</v>
      </c>
      <c r="G1099" t="s">
        <v>805</v>
      </c>
      <c r="I1099" t="b">
        <v>1</v>
      </c>
      <c r="J1099">
        <v>32</v>
      </c>
      <c r="K1099" s="3">
        <v>55.394896831538098</v>
      </c>
      <c r="L1099">
        <v>576.83264268833284</v>
      </c>
      <c r="M1099">
        <v>0.81</v>
      </c>
      <c r="N1099">
        <v>2640.0503484000001</v>
      </c>
      <c r="O1099">
        <v>2640.0503484000001</v>
      </c>
      <c r="P1099">
        <v>2640.0503484000001</v>
      </c>
      <c r="R1099">
        <f t="shared" si="34"/>
        <v>1.9999999999999993</v>
      </c>
      <c r="S1099" s="4">
        <f t="shared" si="35"/>
        <v>0.81</v>
      </c>
    </row>
    <row r="1100" spans="1:19" x14ac:dyDescent="0.3">
      <c r="A1100" t="s">
        <v>1958</v>
      </c>
      <c r="B1100" t="s">
        <v>803</v>
      </c>
      <c r="C1100" t="s">
        <v>804</v>
      </c>
      <c r="F1100">
        <v>6.6370893000000004</v>
      </c>
      <c r="G1100" t="s">
        <v>805</v>
      </c>
      <c r="I1100" t="b">
        <v>1</v>
      </c>
      <c r="J1100">
        <v>25</v>
      </c>
      <c r="K1100" s="3">
        <v>32.612358093261697</v>
      </c>
      <c r="L1100">
        <v>838.39078496668333</v>
      </c>
      <c r="M1100">
        <v>1</v>
      </c>
      <c r="N1100">
        <v>4221.1887948000003</v>
      </c>
      <c r="O1100">
        <v>4221.1887948000003</v>
      </c>
      <c r="P1100">
        <v>4221.1887948000003</v>
      </c>
      <c r="R1100">
        <f t="shared" si="34"/>
        <v>1</v>
      </c>
      <c r="S1100" s="4">
        <f t="shared" si="35"/>
        <v>1</v>
      </c>
    </row>
    <row r="1101" spans="1:19" x14ac:dyDescent="0.3">
      <c r="A1101" t="s">
        <v>1959</v>
      </c>
      <c r="B1101" t="s">
        <v>803</v>
      </c>
      <c r="C1101" t="s">
        <v>807</v>
      </c>
      <c r="E1101" t="s">
        <v>827</v>
      </c>
      <c r="F1101">
        <v>3.9129767000000002</v>
      </c>
      <c r="G1101" t="s">
        <v>805</v>
      </c>
      <c r="I1101" t="b">
        <v>1</v>
      </c>
      <c r="J1101">
        <v>100</v>
      </c>
      <c r="K1101" s="3">
        <v>1233.2841021537899</v>
      </c>
      <c r="L1101">
        <v>1045.4605669489654</v>
      </c>
      <c r="M1101">
        <v>0.63</v>
      </c>
      <c r="N1101">
        <v>4202.5369758000006</v>
      </c>
      <c r="O1101">
        <v>4202.5369758000006</v>
      </c>
      <c r="P1101">
        <v>4202.5369758000006</v>
      </c>
      <c r="R1101">
        <f t="shared" si="34"/>
        <v>37.999999999999964</v>
      </c>
      <c r="S1101" s="4">
        <f t="shared" si="35"/>
        <v>0.63</v>
      </c>
    </row>
    <row r="1102" spans="1:19" x14ac:dyDescent="0.3">
      <c r="A1102" t="s">
        <v>1960</v>
      </c>
      <c r="B1102" t="s">
        <v>803</v>
      </c>
      <c r="C1102" t="s">
        <v>859</v>
      </c>
      <c r="F1102">
        <v>11.346539999999999</v>
      </c>
      <c r="G1102" t="s">
        <v>805</v>
      </c>
      <c r="I1102" t="b">
        <v>1</v>
      </c>
      <c r="J1102">
        <v>80</v>
      </c>
      <c r="K1102" s="3">
        <v>536.43446056364303</v>
      </c>
      <c r="L1102">
        <v>2668.8676808563164</v>
      </c>
      <c r="M1102">
        <v>0.66</v>
      </c>
      <c r="N1102">
        <v>10688.44068</v>
      </c>
      <c r="O1102">
        <v>10688.44068</v>
      </c>
      <c r="P1102">
        <v>10688.44068</v>
      </c>
      <c r="R1102">
        <f t="shared" si="34"/>
        <v>9.4999999999999911</v>
      </c>
      <c r="S1102" s="4">
        <f t="shared" si="35"/>
        <v>0.66</v>
      </c>
    </row>
    <row r="1103" spans="1:19" x14ac:dyDescent="0.3">
      <c r="A1103" t="s">
        <v>1961</v>
      </c>
      <c r="B1103" t="s">
        <v>803</v>
      </c>
      <c r="C1103" t="s">
        <v>807</v>
      </c>
      <c r="E1103" t="s">
        <v>822</v>
      </c>
      <c r="F1103">
        <v>46.608640000000001</v>
      </c>
      <c r="G1103" t="s">
        <v>805</v>
      </c>
      <c r="I1103" t="b">
        <v>1</v>
      </c>
      <c r="J1103">
        <v>40</v>
      </c>
      <c r="K1103" s="3">
        <v>96.265806426992597</v>
      </c>
      <c r="L1103">
        <v>7823.4024232042702</v>
      </c>
      <c r="M1103">
        <v>0.72</v>
      </c>
      <c r="N1103">
        <v>33045.525760000004</v>
      </c>
      <c r="O1103">
        <v>33045.525760000004</v>
      </c>
      <c r="P1103">
        <v>33045.525760000004</v>
      </c>
      <c r="R1103">
        <f t="shared" si="34"/>
        <v>3.8000000000000007</v>
      </c>
      <c r="S1103" s="4">
        <f t="shared" si="35"/>
        <v>0.72</v>
      </c>
    </row>
    <row r="1104" spans="1:19" x14ac:dyDescent="0.3">
      <c r="A1104" t="s">
        <v>1962</v>
      </c>
      <c r="B1104" t="s">
        <v>803</v>
      </c>
      <c r="C1104" t="s">
        <v>824</v>
      </c>
      <c r="F1104">
        <v>21.671135</v>
      </c>
      <c r="G1104" t="s">
        <v>805</v>
      </c>
      <c r="R1104">
        <f t="shared" si="34"/>
        <v>-0.61290322580645162</v>
      </c>
      <c r="S1104" s="4">
        <f t="shared" si="35"/>
        <v>0</v>
      </c>
    </row>
    <row r="1105" spans="1:19" x14ac:dyDescent="0.3">
      <c r="A1105" t="s">
        <v>1963</v>
      </c>
      <c r="B1105" t="s">
        <v>803</v>
      </c>
      <c r="C1105" t="s">
        <v>804</v>
      </c>
      <c r="F1105">
        <v>7.0287004</v>
      </c>
      <c r="G1105" t="s">
        <v>805</v>
      </c>
      <c r="I1105" t="b">
        <v>1</v>
      </c>
      <c r="J1105">
        <v>25</v>
      </c>
      <c r="K1105" s="3">
        <v>35.928993225097699</v>
      </c>
      <c r="L1105">
        <v>914.16183540956536</v>
      </c>
      <c r="M1105">
        <v>1</v>
      </c>
      <c r="N1105">
        <v>4470.2534544</v>
      </c>
      <c r="O1105">
        <v>4470.2534544</v>
      </c>
      <c r="P1105">
        <v>4470.2534544</v>
      </c>
      <c r="R1105">
        <f t="shared" si="34"/>
        <v>1</v>
      </c>
      <c r="S1105" s="4">
        <f t="shared" si="35"/>
        <v>1</v>
      </c>
    </row>
    <row r="1106" spans="1:19" x14ac:dyDescent="0.3">
      <c r="A1106" t="s">
        <v>1964</v>
      </c>
      <c r="B1106" t="s">
        <v>803</v>
      </c>
      <c r="C1106" t="s">
        <v>807</v>
      </c>
      <c r="E1106" t="s">
        <v>822</v>
      </c>
      <c r="F1106">
        <v>4.7039866000000004</v>
      </c>
      <c r="G1106" t="s">
        <v>805</v>
      </c>
      <c r="I1106" t="b">
        <v>1</v>
      </c>
      <c r="J1106">
        <v>32</v>
      </c>
      <c r="K1106" s="3">
        <v>73.296356201171804</v>
      </c>
      <c r="L1106">
        <v>739.5522501529523</v>
      </c>
      <c r="M1106">
        <v>0.98089981178089525</v>
      </c>
      <c r="N1106">
        <v>3146.9670354000004</v>
      </c>
      <c r="O1106">
        <v>3146.9670354000004</v>
      </c>
      <c r="P1106">
        <v>3146.9670354000004</v>
      </c>
      <c r="R1106">
        <f t="shared" si="34"/>
        <v>1.0529237965651825</v>
      </c>
      <c r="S1106" s="4">
        <f t="shared" si="35"/>
        <v>0.98089981178089525</v>
      </c>
    </row>
    <row r="1107" spans="1:19" x14ac:dyDescent="0.3">
      <c r="A1107" t="s">
        <v>1965</v>
      </c>
      <c r="B1107" t="s">
        <v>803</v>
      </c>
      <c r="C1107" t="s">
        <v>807</v>
      </c>
      <c r="E1107" t="s">
        <v>827</v>
      </c>
      <c r="F1107">
        <v>21.373774999999998</v>
      </c>
      <c r="G1107" t="s">
        <v>805</v>
      </c>
      <c r="I1107" t="b">
        <v>1</v>
      </c>
      <c r="J1107">
        <v>65</v>
      </c>
      <c r="K1107" s="3">
        <v>295.44900207518401</v>
      </c>
      <c r="L1107">
        <v>4513.1686825282895</v>
      </c>
      <c r="M1107">
        <v>0.65</v>
      </c>
      <c r="N1107">
        <v>18146.334974999998</v>
      </c>
      <c r="O1107">
        <v>18146.334974999998</v>
      </c>
      <c r="P1107">
        <v>18146.334974999998</v>
      </c>
      <c r="R1107">
        <f t="shared" si="34"/>
        <v>12.666666666666655</v>
      </c>
      <c r="S1107" s="4">
        <f t="shared" si="35"/>
        <v>0.65</v>
      </c>
    </row>
    <row r="1108" spans="1:19" x14ac:dyDescent="0.3">
      <c r="A1108" t="s">
        <v>1966</v>
      </c>
      <c r="B1108" t="s">
        <v>803</v>
      </c>
      <c r="C1108" t="s">
        <v>807</v>
      </c>
      <c r="E1108" t="s">
        <v>952</v>
      </c>
      <c r="F1108">
        <v>16.024632</v>
      </c>
      <c r="G1108" t="s">
        <v>805</v>
      </c>
      <c r="I1108" t="b">
        <v>1</v>
      </c>
      <c r="J1108">
        <v>125</v>
      </c>
      <c r="K1108" s="3">
        <v>1998.1064084243701</v>
      </c>
      <c r="L1108">
        <v>4586.7286078515608</v>
      </c>
      <c r="M1108">
        <v>0.62</v>
      </c>
      <c r="N1108">
        <v>20046.814632000001</v>
      </c>
      <c r="O1108">
        <v>20046.814632000001</v>
      </c>
      <c r="P1108">
        <v>20046.814632000001</v>
      </c>
      <c r="R1108">
        <f t="shared" ref="R1108:R1171" si="36">IF(M1108=0.62,77,(1-0.62)/(M1108-0.62))</f>
        <v>77</v>
      </c>
      <c r="S1108" s="4">
        <f t="shared" si="35"/>
        <v>0.6249350649350649</v>
      </c>
    </row>
    <row r="1109" spans="1:19" x14ac:dyDescent="0.3">
      <c r="A1109" t="s">
        <v>1967</v>
      </c>
      <c r="B1109" t="s">
        <v>803</v>
      </c>
      <c r="C1109" t="s">
        <v>807</v>
      </c>
      <c r="E1109" t="s">
        <v>815</v>
      </c>
      <c r="F1109">
        <v>5.2782096999999997</v>
      </c>
      <c r="G1109" t="s">
        <v>805</v>
      </c>
      <c r="I1109" t="b">
        <v>1</v>
      </c>
      <c r="J1109">
        <v>200</v>
      </c>
      <c r="K1109" s="3">
        <v>4354.0875324630697</v>
      </c>
      <c r="L1109">
        <v>1678.5951683847563</v>
      </c>
      <c r="M1109">
        <v>0.62</v>
      </c>
      <c r="N1109">
        <v>9717.1840577000003</v>
      </c>
      <c r="O1109">
        <v>9717.1840577000003</v>
      </c>
      <c r="P1109">
        <v>9717.1840577000003</v>
      </c>
      <c r="R1109">
        <f t="shared" si="36"/>
        <v>77</v>
      </c>
      <c r="S1109" s="4">
        <f t="shared" si="35"/>
        <v>0.6249350649350649</v>
      </c>
    </row>
    <row r="1110" spans="1:19" x14ac:dyDescent="0.3">
      <c r="A1110" t="s">
        <v>1968</v>
      </c>
      <c r="B1110" t="s">
        <v>803</v>
      </c>
      <c r="C1110" t="s">
        <v>804</v>
      </c>
      <c r="F1110">
        <v>7.3161607000000002</v>
      </c>
      <c r="G1110" t="s">
        <v>805</v>
      </c>
      <c r="I1110" t="b">
        <v>1</v>
      </c>
      <c r="J1110">
        <v>25</v>
      </c>
      <c r="K1110" s="3">
        <v>30.360202789306602</v>
      </c>
      <c r="L1110">
        <v>905.57887116081542</v>
      </c>
      <c r="M1110">
        <v>1</v>
      </c>
      <c r="N1110">
        <v>4653.0782052000004</v>
      </c>
      <c r="O1110">
        <v>4653.0782052000004</v>
      </c>
      <c r="P1110">
        <v>4653.0782052000004</v>
      </c>
      <c r="R1110">
        <f t="shared" si="36"/>
        <v>1</v>
      </c>
      <c r="S1110" s="4">
        <f t="shared" si="35"/>
        <v>1</v>
      </c>
    </row>
    <row r="1111" spans="1:19" x14ac:dyDescent="0.3">
      <c r="A1111" t="s">
        <v>1969</v>
      </c>
      <c r="B1111" t="s">
        <v>803</v>
      </c>
      <c r="C1111" t="s">
        <v>807</v>
      </c>
      <c r="E1111" t="s">
        <v>876</v>
      </c>
      <c r="F1111">
        <v>1.7130951000000001</v>
      </c>
      <c r="G1111" t="s">
        <v>805</v>
      </c>
      <c r="I1111" t="b">
        <v>1</v>
      </c>
      <c r="J1111">
        <v>25</v>
      </c>
      <c r="K1111" s="3">
        <v>33.045433044433601</v>
      </c>
      <c r="L1111">
        <v>217.23364083018663</v>
      </c>
      <c r="M1111">
        <v>0.97062748478790439</v>
      </c>
      <c r="N1111">
        <v>1089.5284836000001</v>
      </c>
      <c r="O1111">
        <v>1089.5284836000001</v>
      </c>
      <c r="P1111">
        <v>1089.5284836000001</v>
      </c>
      <c r="R1111">
        <f t="shared" si="36"/>
        <v>1.0837712857275383</v>
      </c>
      <c r="S1111" s="4">
        <f t="shared" si="35"/>
        <v>0.97062748478790439</v>
      </c>
    </row>
    <row r="1112" spans="1:19" x14ac:dyDescent="0.3">
      <c r="A1112" t="s">
        <v>1970</v>
      </c>
      <c r="B1112" t="s">
        <v>803</v>
      </c>
      <c r="C1112" t="s">
        <v>824</v>
      </c>
      <c r="F1112">
        <v>2.5610442</v>
      </c>
      <c r="G1112" t="s">
        <v>805</v>
      </c>
      <c r="I1112" t="b">
        <v>1</v>
      </c>
      <c r="J1112">
        <v>20</v>
      </c>
      <c r="K1112" s="3">
        <v>1</v>
      </c>
      <c r="L1112">
        <v>299.84825307587795</v>
      </c>
      <c r="M1112">
        <v>1</v>
      </c>
      <c r="N1112">
        <v>1575.042183</v>
      </c>
      <c r="O1112">
        <v>1575.042183</v>
      </c>
      <c r="P1112">
        <v>1575.042183</v>
      </c>
      <c r="R1112">
        <f t="shared" si="36"/>
        <v>1</v>
      </c>
      <c r="S1112" s="4">
        <f t="shared" si="35"/>
        <v>1</v>
      </c>
    </row>
    <row r="1113" spans="1:19" x14ac:dyDescent="0.3">
      <c r="A1113" t="s">
        <v>1971</v>
      </c>
      <c r="B1113" t="s">
        <v>803</v>
      </c>
      <c r="C1113" t="s">
        <v>804</v>
      </c>
      <c r="F1113">
        <v>1.9821546999999999</v>
      </c>
      <c r="G1113" t="s">
        <v>805</v>
      </c>
      <c r="I1113" t="b">
        <v>1</v>
      </c>
      <c r="J1113">
        <v>40</v>
      </c>
      <c r="K1113" s="3">
        <v>95.115310668945298</v>
      </c>
      <c r="L1113">
        <v>331.93253504402878</v>
      </c>
      <c r="M1113">
        <v>1</v>
      </c>
      <c r="N1113">
        <v>1405.3476822999999</v>
      </c>
      <c r="O1113">
        <v>1405.3476822999999</v>
      </c>
      <c r="P1113">
        <v>1405.3476822999999</v>
      </c>
      <c r="R1113">
        <f t="shared" si="36"/>
        <v>1</v>
      </c>
      <c r="S1113" s="4">
        <f t="shared" si="35"/>
        <v>1</v>
      </c>
    </row>
    <row r="1114" spans="1:19" x14ac:dyDescent="0.3">
      <c r="A1114" t="s">
        <v>1972</v>
      </c>
      <c r="B1114" t="s">
        <v>803</v>
      </c>
      <c r="C1114" t="s">
        <v>804</v>
      </c>
      <c r="F1114">
        <v>6.4266787000000001</v>
      </c>
      <c r="G1114" t="s">
        <v>805</v>
      </c>
      <c r="I1114" t="b">
        <v>1</v>
      </c>
      <c r="J1114">
        <v>25</v>
      </c>
      <c r="K1114" s="3">
        <v>29.5522060394287</v>
      </c>
      <c r="L1114">
        <v>789.62157819829235</v>
      </c>
      <c r="M1114">
        <v>1</v>
      </c>
      <c r="N1114">
        <v>4087.3676531999999</v>
      </c>
      <c r="O1114">
        <v>4087.3676531999999</v>
      </c>
      <c r="P1114">
        <v>4087.3676531999999</v>
      </c>
      <c r="R1114">
        <f t="shared" si="36"/>
        <v>1</v>
      </c>
      <c r="S1114" s="4">
        <f t="shared" si="35"/>
        <v>1</v>
      </c>
    </row>
    <row r="1115" spans="1:19" x14ac:dyDescent="0.3">
      <c r="A1115" t="s">
        <v>1973</v>
      </c>
      <c r="B1115" t="s">
        <v>803</v>
      </c>
      <c r="C1115" t="s">
        <v>824</v>
      </c>
      <c r="F1115">
        <v>30.842569999999998</v>
      </c>
      <c r="G1115" t="s">
        <v>805</v>
      </c>
      <c r="I1115" t="b">
        <v>1</v>
      </c>
      <c r="J1115">
        <v>40</v>
      </c>
      <c r="K1115" s="3">
        <v>94.886825561523395</v>
      </c>
      <c r="L1115">
        <v>5162.506191985196</v>
      </c>
      <c r="M1115">
        <v>1</v>
      </c>
      <c r="N1115">
        <v>21867.382129999998</v>
      </c>
      <c r="O1115">
        <v>21867.382129999998</v>
      </c>
      <c r="P1115">
        <v>21867.382129999998</v>
      </c>
      <c r="R1115">
        <f t="shared" si="36"/>
        <v>1</v>
      </c>
      <c r="S1115" s="4">
        <f t="shared" si="35"/>
        <v>1</v>
      </c>
    </row>
    <row r="1116" spans="1:19" x14ac:dyDescent="0.3">
      <c r="A1116" t="s">
        <v>1974</v>
      </c>
      <c r="B1116" t="s">
        <v>803</v>
      </c>
      <c r="C1116" t="s">
        <v>847</v>
      </c>
      <c r="E1116" t="s">
        <v>959</v>
      </c>
      <c r="F1116">
        <v>26.535494</v>
      </c>
      <c r="G1116" t="s">
        <v>805</v>
      </c>
      <c r="I1116" t="b">
        <v>1</v>
      </c>
      <c r="J1116">
        <v>50</v>
      </c>
      <c r="K1116" s="3">
        <v>151.09451293945301</v>
      </c>
      <c r="L1116">
        <v>4938.4436352869452</v>
      </c>
      <c r="M1116">
        <v>1</v>
      </c>
      <c r="N1116">
        <v>20246.581922000001</v>
      </c>
      <c r="O1116">
        <v>20246.581922000001</v>
      </c>
      <c r="P1116">
        <v>20246.581922000001</v>
      </c>
      <c r="R1116">
        <f t="shared" si="36"/>
        <v>1</v>
      </c>
      <c r="S1116" s="4">
        <f t="shared" si="35"/>
        <v>1</v>
      </c>
    </row>
    <row r="1117" spans="1:19" x14ac:dyDescent="0.3">
      <c r="A1117" t="s">
        <v>1975</v>
      </c>
      <c r="B1117" t="s">
        <v>803</v>
      </c>
      <c r="C1117" t="s">
        <v>804</v>
      </c>
      <c r="F1117">
        <v>3.4381472999999998</v>
      </c>
      <c r="G1117" t="s">
        <v>805</v>
      </c>
      <c r="I1117" t="b">
        <v>1</v>
      </c>
      <c r="J1117">
        <v>25</v>
      </c>
      <c r="K1117" s="3">
        <v>28.8625888824463</v>
      </c>
      <c r="L1117">
        <v>419.75682157819659</v>
      </c>
      <c r="M1117">
        <v>1</v>
      </c>
      <c r="N1117">
        <v>2186.6616827999997</v>
      </c>
      <c r="O1117">
        <v>2186.6616827999997</v>
      </c>
      <c r="P1117">
        <v>2186.6616827999997</v>
      </c>
      <c r="R1117">
        <f t="shared" si="36"/>
        <v>1</v>
      </c>
      <c r="S1117" s="4">
        <f t="shared" si="35"/>
        <v>1</v>
      </c>
    </row>
    <row r="1118" spans="1:19" x14ac:dyDescent="0.3">
      <c r="A1118" t="s">
        <v>1976</v>
      </c>
      <c r="B1118" t="s">
        <v>803</v>
      </c>
      <c r="C1118" t="s">
        <v>954</v>
      </c>
      <c r="F1118">
        <v>81.532719999999998</v>
      </c>
      <c r="G1118" t="s">
        <v>805</v>
      </c>
      <c r="R1118">
        <f t="shared" si="36"/>
        <v>-0.61290322580645162</v>
      </c>
      <c r="S1118" s="4">
        <f t="shared" si="35"/>
        <v>0</v>
      </c>
    </row>
    <row r="1119" spans="1:19" x14ac:dyDescent="0.3">
      <c r="A1119" t="s">
        <v>1977</v>
      </c>
      <c r="B1119" t="s">
        <v>803</v>
      </c>
      <c r="C1119" t="s">
        <v>804</v>
      </c>
      <c r="F1119">
        <v>6.8676887000000004</v>
      </c>
      <c r="G1119" t="s">
        <v>805</v>
      </c>
      <c r="I1119" t="b">
        <v>1</v>
      </c>
      <c r="J1119">
        <v>25</v>
      </c>
      <c r="K1119" s="3">
        <v>24.6986484527588</v>
      </c>
      <c r="L1119">
        <v>806.19664183583507</v>
      </c>
      <c r="M1119">
        <v>1</v>
      </c>
      <c r="N1119">
        <v>4367.8500131999999</v>
      </c>
      <c r="O1119">
        <v>4367.8500131999999</v>
      </c>
      <c r="P1119">
        <v>4367.8500131999999</v>
      </c>
      <c r="R1119">
        <f t="shared" si="36"/>
        <v>1</v>
      </c>
      <c r="S1119" s="4">
        <f t="shared" si="35"/>
        <v>1</v>
      </c>
    </row>
    <row r="1120" spans="1:19" x14ac:dyDescent="0.3">
      <c r="A1120" t="s">
        <v>1978</v>
      </c>
      <c r="B1120" t="s">
        <v>803</v>
      </c>
      <c r="C1120" t="s">
        <v>807</v>
      </c>
      <c r="E1120" t="s">
        <v>876</v>
      </c>
      <c r="F1120">
        <v>2.1428750000000001</v>
      </c>
      <c r="G1120" t="s">
        <v>805</v>
      </c>
      <c r="I1120" t="b">
        <v>1</v>
      </c>
      <c r="J1120">
        <v>65</v>
      </c>
      <c r="K1120" s="3">
        <v>339.58818481445297</v>
      </c>
      <c r="L1120">
        <v>462.46899615419477</v>
      </c>
      <c r="M1120">
        <v>0.64</v>
      </c>
      <c r="N1120">
        <v>1819.3008750000001</v>
      </c>
      <c r="O1120">
        <v>1819.3008750000001</v>
      </c>
      <c r="P1120">
        <v>1819.3008750000001</v>
      </c>
      <c r="R1120">
        <f t="shared" si="36"/>
        <v>18.999999999999982</v>
      </c>
      <c r="S1120" s="4">
        <f t="shared" si="35"/>
        <v>0.64</v>
      </c>
    </row>
    <row r="1121" spans="1:19" x14ac:dyDescent="0.3">
      <c r="A1121" t="s">
        <v>1979</v>
      </c>
      <c r="B1121" t="s">
        <v>803</v>
      </c>
      <c r="C1121" t="s">
        <v>807</v>
      </c>
      <c r="E1121" t="s">
        <v>827</v>
      </c>
      <c r="F1121">
        <v>28.761002999999999</v>
      </c>
      <c r="G1121" t="s">
        <v>805</v>
      </c>
      <c r="I1121" t="b">
        <v>1</v>
      </c>
      <c r="J1121">
        <v>100</v>
      </c>
      <c r="K1121" s="3">
        <v>1133.21813804627</v>
      </c>
      <c r="L1121">
        <v>7584.2752751038533</v>
      </c>
      <c r="M1121">
        <v>0.63</v>
      </c>
      <c r="N1121">
        <v>30889.317221999998</v>
      </c>
      <c r="O1121">
        <v>30889.317221999998</v>
      </c>
      <c r="P1121">
        <v>30889.317221999998</v>
      </c>
      <c r="R1121">
        <f t="shared" si="36"/>
        <v>37.999999999999964</v>
      </c>
      <c r="S1121" s="4">
        <f t="shared" si="35"/>
        <v>0.63</v>
      </c>
    </row>
    <row r="1122" spans="1:19" x14ac:dyDescent="0.3">
      <c r="A1122" t="s">
        <v>1980</v>
      </c>
      <c r="B1122" t="s">
        <v>803</v>
      </c>
      <c r="C1122" t="s">
        <v>859</v>
      </c>
      <c r="E1122" t="s">
        <v>863</v>
      </c>
      <c r="F1122">
        <v>16.279564000000001</v>
      </c>
      <c r="G1122" t="s">
        <v>805</v>
      </c>
      <c r="I1122" t="b">
        <v>1</v>
      </c>
      <c r="J1122">
        <v>25</v>
      </c>
      <c r="K1122" s="3">
        <v>29.811649322509801</v>
      </c>
      <c r="L1122">
        <v>2004.9737570159105</v>
      </c>
      <c r="M1122">
        <v>1</v>
      </c>
      <c r="N1122">
        <v>10353.802704</v>
      </c>
      <c r="O1122">
        <v>10353.802704</v>
      </c>
      <c r="P1122">
        <v>10353.802704</v>
      </c>
      <c r="R1122">
        <f t="shared" si="36"/>
        <v>1</v>
      </c>
      <c r="S1122" s="4">
        <f t="shared" si="35"/>
        <v>1</v>
      </c>
    </row>
    <row r="1123" spans="1:19" x14ac:dyDescent="0.3">
      <c r="A1123" t="s">
        <v>1981</v>
      </c>
      <c r="B1123" t="s">
        <v>803</v>
      </c>
      <c r="C1123" t="s">
        <v>819</v>
      </c>
      <c r="E1123" t="s">
        <v>820</v>
      </c>
      <c r="F1123">
        <v>14.953555</v>
      </c>
      <c r="G1123" t="s">
        <v>805</v>
      </c>
      <c r="I1123" t="b">
        <v>1</v>
      </c>
      <c r="J1123">
        <v>80</v>
      </c>
      <c r="K1123" s="3">
        <v>550.92281446454604</v>
      </c>
      <c r="L1123">
        <v>3530.136930849812</v>
      </c>
      <c r="M1123">
        <v>0.65</v>
      </c>
      <c r="N1123">
        <v>14086.248809999999</v>
      </c>
      <c r="O1123">
        <v>14086.248809999999</v>
      </c>
      <c r="P1123">
        <v>14086.248809999999</v>
      </c>
      <c r="R1123">
        <f t="shared" si="36"/>
        <v>12.666666666666655</v>
      </c>
      <c r="S1123" s="4">
        <f t="shared" si="35"/>
        <v>0.65</v>
      </c>
    </row>
    <row r="1124" spans="1:19" x14ac:dyDescent="0.3">
      <c r="A1124" t="s">
        <v>1982</v>
      </c>
      <c r="B1124" t="s">
        <v>803</v>
      </c>
      <c r="C1124" t="s">
        <v>1035</v>
      </c>
      <c r="F1124">
        <v>18.160854</v>
      </c>
      <c r="G1124" t="s">
        <v>805</v>
      </c>
      <c r="I1124" t="b">
        <v>1</v>
      </c>
      <c r="J1124">
        <v>100</v>
      </c>
      <c r="K1124" s="3">
        <v>888.21329280853297</v>
      </c>
      <c r="L1124">
        <v>4634.371255349005</v>
      </c>
      <c r="M1124">
        <v>0.63</v>
      </c>
      <c r="N1124">
        <v>19504.757196000002</v>
      </c>
      <c r="O1124">
        <v>19504.757196000002</v>
      </c>
      <c r="P1124">
        <v>19504.757196000002</v>
      </c>
      <c r="R1124">
        <f t="shared" si="36"/>
        <v>37.999999999999964</v>
      </c>
      <c r="S1124" s="4">
        <f t="shared" si="35"/>
        <v>0.63</v>
      </c>
    </row>
    <row r="1125" spans="1:19" x14ac:dyDescent="0.3">
      <c r="A1125" t="s">
        <v>1983</v>
      </c>
      <c r="B1125" t="s">
        <v>803</v>
      </c>
      <c r="C1125" t="s">
        <v>804</v>
      </c>
      <c r="F1125">
        <v>4.9970746000000004</v>
      </c>
      <c r="G1125" t="s">
        <v>805</v>
      </c>
      <c r="I1125" t="b">
        <v>1</v>
      </c>
      <c r="J1125">
        <v>20</v>
      </c>
      <c r="K1125" s="3">
        <v>24.203424453735401</v>
      </c>
      <c r="L1125">
        <v>585.05983196222917</v>
      </c>
      <c r="M1125">
        <v>1</v>
      </c>
      <c r="N1125">
        <v>3073.2008790000004</v>
      </c>
      <c r="O1125">
        <v>3073.2008790000004</v>
      </c>
      <c r="P1125">
        <v>3073.2008790000004</v>
      </c>
      <c r="R1125">
        <f t="shared" si="36"/>
        <v>1</v>
      </c>
      <c r="S1125" s="4">
        <f t="shared" si="35"/>
        <v>1</v>
      </c>
    </row>
    <row r="1126" spans="1:19" x14ac:dyDescent="0.3">
      <c r="A1126" t="s">
        <v>1984</v>
      </c>
      <c r="B1126" t="s">
        <v>803</v>
      </c>
      <c r="C1126" t="s">
        <v>807</v>
      </c>
      <c r="E1126" t="s">
        <v>1051</v>
      </c>
      <c r="F1126">
        <v>12.4155655</v>
      </c>
      <c r="G1126" t="s">
        <v>805</v>
      </c>
      <c r="I1126" t="b">
        <v>1</v>
      </c>
      <c r="J1126">
        <v>65</v>
      </c>
      <c r="K1126" s="3">
        <v>275.18835067749001</v>
      </c>
      <c r="L1126">
        <v>2595.0306682954383</v>
      </c>
      <c r="M1126">
        <v>0.75</v>
      </c>
      <c r="N1126">
        <v>10540.815109499999</v>
      </c>
      <c r="O1126">
        <v>10540.815109499999</v>
      </c>
      <c r="P1126">
        <v>10540.815109499999</v>
      </c>
      <c r="R1126">
        <f t="shared" si="36"/>
        <v>2.9230769230769229</v>
      </c>
      <c r="S1126" s="4">
        <f t="shared" si="35"/>
        <v>0.75</v>
      </c>
    </row>
    <row r="1127" spans="1:19" x14ac:dyDescent="0.3">
      <c r="A1127" t="s">
        <v>1985</v>
      </c>
      <c r="B1127" t="s">
        <v>803</v>
      </c>
      <c r="C1127" t="s">
        <v>824</v>
      </c>
      <c r="F1127">
        <v>40.397407999999999</v>
      </c>
      <c r="G1127" t="s">
        <v>805</v>
      </c>
      <c r="R1127">
        <f t="shared" si="36"/>
        <v>-0.61290322580645162</v>
      </c>
      <c r="S1127" s="4">
        <f t="shared" si="35"/>
        <v>0</v>
      </c>
    </row>
    <row r="1128" spans="1:19" x14ac:dyDescent="0.3">
      <c r="A1128" t="s">
        <v>1986</v>
      </c>
      <c r="B1128" t="s">
        <v>803</v>
      </c>
      <c r="C1128" t="s">
        <v>954</v>
      </c>
      <c r="F1128">
        <v>8.2189779999999999</v>
      </c>
      <c r="G1128" t="s">
        <v>805</v>
      </c>
      <c r="I1128" t="b">
        <v>1</v>
      </c>
      <c r="J1128">
        <v>250</v>
      </c>
      <c r="K1128" s="3">
        <v>10932.7340893173</v>
      </c>
      <c r="L1128">
        <v>2912.3752756649369</v>
      </c>
      <c r="M1128">
        <v>0.62</v>
      </c>
      <c r="N1128">
        <v>18698.174950000001</v>
      </c>
      <c r="O1128">
        <v>18698.174950000001</v>
      </c>
      <c r="P1128">
        <v>18698.174950000001</v>
      </c>
      <c r="R1128">
        <f t="shared" si="36"/>
        <v>77</v>
      </c>
      <c r="S1128" s="4">
        <f t="shared" si="35"/>
        <v>0.6249350649350649</v>
      </c>
    </row>
    <row r="1129" spans="1:19" x14ac:dyDescent="0.3">
      <c r="A1129" t="s">
        <v>1987</v>
      </c>
      <c r="B1129" t="s">
        <v>803</v>
      </c>
      <c r="C1129" t="s">
        <v>819</v>
      </c>
      <c r="E1129" t="s">
        <v>820</v>
      </c>
      <c r="F1129">
        <v>1.7780341434701847</v>
      </c>
      <c r="G1129" t="s">
        <v>805</v>
      </c>
      <c r="I1129" t="b">
        <v>1</v>
      </c>
      <c r="J1129">
        <v>125</v>
      </c>
      <c r="K1129" s="3">
        <v>1500.1748348236099</v>
      </c>
      <c r="L1129">
        <v>491.16556749747315</v>
      </c>
      <c r="M1129">
        <v>0.63</v>
      </c>
      <c r="N1129">
        <v>2224.320713481201</v>
      </c>
      <c r="O1129">
        <v>2224.320713481201</v>
      </c>
      <c r="P1129">
        <v>2224.320713481201</v>
      </c>
      <c r="R1129">
        <f t="shared" si="36"/>
        <v>37.999999999999964</v>
      </c>
      <c r="S1129" s="4">
        <f t="shared" si="35"/>
        <v>0.63</v>
      </c>
    </row>
    <row r="1130" spans="1:19" x14ac:dyDescent="0.3">
      <c r="A1130" t="s">
        <v>1988</v>
      </c>
      <c r="B1130" t="s">
        <v>803</v>
      </c>
      <c r="C1130" t="s">
        <v>837</v>
      </c>
      <c r="E1130" t="s">
        <v>815</v>
      </c>
      <c r="F1130">
        <v>6.0390810000000004</v>
      </c>
      <c r="G1130" t="s">
        <v>805</v>
      </c>
      <c r="R1130">
        <f t="shared" si="36"/>
        <v>-0.61290322580645162</v>
      </c>
      <c r="S1130" s="4">
        <f t="shared" si="35"/>
        <v>0</v>
      </c>
    </row>
    <row r="1131" spans="1:19" x14ac:dyDescent="0.3">
      <c r="A1131" t="s">
        <v>1989</v>
      </c>
      <c r="B1131" t="s">
        <v>803</v>
      </c>
      <c r="C1131" t="s">
        <v>807</v>
      </c>
      <c r="E1131" t="s">
        <v>827</v>
      </c>
      <c r="F1131">
        <v>15.252553000000001</v>
      </c>
      <c r="G1131" t="s">
        <v>805</v>
      </c>
      <c r="I1131" t="b">
        <v>1</v>
      </c>
      <c r="J1131">
        <v>100</v>
      </c>
      <c r="K1131" s="3">
        <v>1233.2841021537899</v>
      </c>
      <c r="L1131">
        <v>4075.1437918858915</v>
      </c>
      <c r="M1131">
        <v>0.63</v>
      </c>
      <c r="N1131">
        <v>16381.241922000001</v>
      </c>
      <c r="O1131">
        <v>16381.241922000001</v>
      </c>
      <c r="P1131">
        <v>16381.241922000001</v>
      </c>
      <c r="R1131">
        <f t="shared" si="36"/>
        <v>37.999999999999964</v>
      </c>
      <c r="S1131" s="4">
        <f t="shared" si="35"/>
        <v>0.63</v>
      </c>
    </row>
    <row r="1132" spans="1:19" x14ac:dyDescent="0.3">
      <c r="A1132" t="s">
        <v>1990</v>
      </c>
      <c r="B1132" t="s">
        <v>803</v>
      </c>
      <c r="C1132" t="s">
        <v>819</v>
      </c>
      <c r="E1132" t="s">
        <v>874</v>
      </c>
      <c r="F1132">
        <v>14.084545999946769</v>
      </c>
      <c r="G1132" t="s">
        <v>805</v>
      </c>
      <c r="I1132" t="b">
        <v>1</v>
      </c>
      <c r="J1132">
        <v>100</v>
      </c>
      <c r="K1132" s="3">
        <v>1348.2832032394399</v>
      </c>
      <c r="L1132">
        <v>3819.3723145053341</v>
      </c>
      <c r="M1132">
        <v>0.63</v>
      </c>
      <c r="N1132">
        <v>15126.802403942831</v>
      </c>
      <c r="O1132">
        <v>15126.802403942831</v>
      </c>
      <c r="P1132">
        <v>15126.802403942831</v>
      </c>
      <c r="R1132">
        <f t="shared" si="36"/>
        <v>37.999999999999964</v>
      </c>
      <c r="S1132" s="4">
        <f t="shared" si="35"/>
        <v>0.63</v>
      </c>
    </row>
    <row r="1133" spans="1:19" x14ac:dyDescent="0.3">
      <c r="A1133" t="s">
        <v>1991</v>
      </c>
      <c r="B1133" t="s">
        <v>803</v>
      </c>
      <c r="C1133" t="s">
        <v>824</v>
      </c>
      <c r="F1133">
        <v>16.463539999999998</v>
      </c>
      <c r="G1133" t="s">
        <v>805</v>
      </c>
      <c r="R1133">
        <f t="shared" si="36"/>
        <v>-0.61290322580645162</v>
      </c>
      <c r="S1133" s="4">
        <f t="shared" si="35"/>
        <v>0</v>
      </c>
    </row>
    <row r="1134" spans="1:19" x14ac:dyDescent="0.3">
      <c r="A1134" t="s">
        <v>1992</v>
      </c>
      <c r="B1134" t="s">
        <v>803</v>
      </c>
      <c r="C1134" t="s">
        <v>807</v>
      </c>
      <c r="E1134" t="s">
        <v>834</v>
      </c>
      <c r="F1134">
        <v>19.42728</v>
      </c>
      <c r="G1134" t="s">
        <v>805</v>
      </c>
      <c r="I1134" t="b">
        <v>1</v>
      </c>
      <c r="J1134">
        <v>80</v>
      </c>
      <c r="K1134" s="3">
        <v>775.06306955337504</v>
      </c>
      <c r="L1134">
        <v>4844.492651433764</v>
      </c>
      <c r="M1134">
        <v>0.63</v>
      </c>
      <c r="N1134">
        <v>18300.497759999998</v>
      </c>
      <c r="O1134">
        <v>18300.497759999998</v>
      </c>
      <c r="P1134">
        <v>18300.497759999998</v>
      </c>
      <c r="R1134">
        <f t="shared" si="36"/>
        <v>37.999999999999964</v>
      </c>
      <c r="S1134" s="4">
        <f t="shared" si="35"/>
        <v>0.63</v>
      </c>
    </row>
    <row r="1135" spans="1:19" x14ac:dyDescent="0.3">
      <c r="A1135" t="s">
        <v>1993</v>
      </c>
      <c r="B1135" t="s">
        <v>803</v>
      </c>
      <c r="C1135" t="s">
        <v>804</v>
      </c>
      <c r="F1135">
        <v>22.453413000000001</v>
      </c>
      <c r="G1135" t="s">
        <v>805</v>
      </c>
      <c r="I1135" t="b">
        <v>1</v>
      </c>
      <c r="J1135">
        <v>25</v>
      </c>
      <c r="K1135" s="3">
        <v>29.694530487060501</v>
      </c>
      <c r="L1135">
        <v>2762.3712446583909</v>
      </c>
      <c r="M1135">
        <v>1</v>
      </c>
      <c r="N1135">
        <v>14280.370668000001</v>
      </c>
      <c r="O1135">
        <v>14280.370668000001</v>
      </c>
      <c r="P1135">
        <v>14280.370668000001</v>
      </c>
      <c r="R1135">
        <f t="shared" si="36"/>
        <v>1</v>
      </c>
      <c r="S1135" s="4">
        <f t="shared" si="35"/>
        <v>1</v>
      </c>
    </row>
    <row r="1136" spans="1:19" x14ac:dyDescent="0.3">
      <c r="A1136" t="s">
        <v>1994</v>
      </c>
      <c r="B1136" t="s">
        <v>803</v>
      </c>
      <c r="C1136" t="s">
        <v>804</v>
      </c>
      <c r="F1136">
        <v>4.4042605999999997</v>
      </c>
      <c r="G1136" t="s">
        <v>805</v>
      </c>
      <c r="I1136" t="b">
        <v>1</v>
      </c>
      <c r="J1136">
        <v>25</v>
      </c>
      <c r="K1136" s="3">
        <v>30.15407371521</v>
      </c>
      <c r="L1136">
        <v>544.12570013700145</v>
      </c>
      <c r="M1136">
        <v>1</v>
      </c>
      <c r="N1136">
        <v>2801.1097415999998</v>
      </c>
      <c r="O1136">
        <v>2801.1097415999998</v>
      </c>
      <c r="P1136">
        <v>2801.1097415999998</v>
      </c>
      <c r="R1136">
        <f t="shared" si="36"/>
        <v>1</v>
      </c>
      <c r="S1136" s="4">
        <f t="shared" si="35"/>
        <v>1</v>
      </c>
    </row>
    <row r="1137" spans="1:19" x14ac:dyDescent="0.3">
      <c r="A1137" t="s">
        <v>1995</v>
      </c>
      <c r="B1137" t="s">
        <v>803</v>
      </c>
      <c r="C1137" t="s">
        <v>807</v>
      </c>
      <c r="E1137" t="s">
        <v>1051</v>
      </c>
      <c r="F1137">
        <v>24.346520999999999</v>
      </c>
      <c r="G1137" t="s">
        <v>805</v>
      </c>
      <c r="I1137" t="b">
        <v>1</v>
      </c>
      <c r="J1137">
        <v>40</v>
      </c>
      <c r="K1137" s="3">
        <v>107.08799457550001</v>
      </c>
      <c r="L1137">
        <v>4176.5479926744865</v>
      </c>
      <c r="M1137">
        <v>0.75</v>
      </c>
      <c r="N1137">
        <v>17261.683388999998</v>
      </c>
      <c r="O1137">
        <v>17261.683388999998</v>
      </c>
      <c r="P1137">
        <v>17261.683388999998</v>
      </c>
      <c r="R1137">
        <f t="shared" si="36"/>
        <v>2.9230769230769229</v>
      </c>
      <c r="S1137" s="4">
        <f t="shared" si="35"/>
        <v>0.75</v>
      </c>
    </row>
    <row r="1138" spans="1:19" x14ac:dyDescent="0.3">
      <c r="A1138" t="s">
        <v>1996</v>
      </c>
      <c r="B1138" t="s">
        <v>803</v>
      </c>
      <c r="C1138" t="s">
        <v>807</v>
      </c>
      <c r="E1138" t="s">
        <v>897</v>
      </c>
      <c r="F1138">
        <v>1.605761</v>
      </c>
      <c r="G1138" t="s">
        <v>805</v>
      </c>
      <c r="I1138" t="b">
        <v>1</v>
      </c>
      <c r="J1138">
        <v>25</v>
      </c>
      <c r="K1138" s="3">
        <v>28.640394210815401</v>
      </c>
      <c r="L1138">
        <v>195.6417093220555</v>
      </c>
      <c r="M1138">
        <v>1</v>
      </c>
      <c r="N1138">
        <v>1021.263996</v>
      </c>
      <c r="O1138">
        <v>1021.263996</v>
      </c>
      <c r="P1138">
        <v>1021.263996</v>
      </c>
      <c r="R1138">
        <f t="shared" si="36"/>
        <v>1</v>
      </c>
      <c r="S1138" s="4">
        <f t="shared" si="35"/>
        <v>1</v>
      </c>
    </row>
    <row r="1139" spans="1:19" x14ac:dyDescent="0.3">
      <c r="A1139" t="s">
        <v>1997</v>
      </c>
      <c r="B1139" t="s">
        <v>803</v>
      </c>
      <c r="C1139" t="s">
        <v>807</v>
      </c>
      <c r="E1139" t="s">
        <v>841</v>
      </c>
      <c r="F1139">
        <v>23.502511999999999</v>
      </c>
      <c r="G1139" t="s">
        <v>805</v>
      </c>
      <c r="I1139" t="b">
        <v>1</v>
      </c>
      <c r="J1139">
        <v>50</v>
      </c>
      <c r="K1139" s="3">
        <v>244.164754867554</v>
      </c>
      <c r="L1139">
        <v>4799.844126800439</v>
      </c>
      <c r="M1139">
        <v>0.65</v>
      </c>
      <c r="N1139">
        <v>17932.416656000001</v>
      </c>
      <c r="O1139">
        <v>17932.416656000001</v>
      </c>
      <c r="P1139">
        <v>17932.416656000001</v>
      </c>
      <c r="R1139">
        <f t="shared" si="36"/>
        <v>12.666666666666655</v>
      </c>
      <c r="S1139" s="4">
        <f t="shared" si="35"/>
        <v>0.65</v>
      </c>
    </row>
    <row r="1140" spans="1:19" x14ac:dyDescent="0.3">
      <c r="A1140" t="s">
        <v>1998</v>
      </c>
      <c r="B1140" t="s">
        <v>803</v>
      </c>
      <c r="C1140" t="s">
        <v>847</v>
      </c>
      <c r="E1140" t="s">
        <v>1274</v>
      </c>
      <c r="F1140">
        <v>32.730007000000001</v>
      </c>
      <c r="G1140" t="s">
        <v>805</v>
      </c>
      <c r="I1140" t="b">
        <v>1</v>
      </c>
      <c r="J1140">
        <v>80</v>
      </c>
      <c r="K1140" s="3">
        <v>659.73085399629804</v>
      </c>
      <c r="L1140">
        <v>7937.8774684162545</v>
      </c>
      <c r="M1140">
        <v>0.67</v>
      </c>
      <c r="N1140">
        <v>30831.666594000002</v>
      </c>
      <c r="O1140">
        <v>30831.666594000002</v>
      </c>
      <c r="P1140">
        <v>30831.666594000002</v>
      </c>
      <c r="R1140">
        <f t="shared" si="36"/>
        <v>7.5999999999999934</v>
      </c>
      <c r="S1140" s="4">
        <f t="shared" si="35"/>
        <v>0.67</v>
      </c>
    </row>
    <row r="1141" spans="1:19" x14ac:dyDescent="0.3">
      <c r="A1141" t="s">
        <v>1999</v>
      </c>
      <c r="B1141" t="s">
        <v>803</v>
      </c>
      <c r="C1141" t="s">
        <v>804</v>
      </c>
      <c r="F1141">
        <v>5.4233264999999999</v>
      </c>
      <c r="G1141" t="s">
        <v>805</v>
      </c>
      <c r="I1141" t="b">
        <v>1</v>
      </c>
      <c r="J1141">
        <v>25</v>
      </c>
      <c r="K1141" s="3">
        <v>34.258613586425803</v>
      </c>
      <c r="L1141">
        <v>695.14332033072799</v>
      </c>
      <c r="M1141">
        <v>1</v>
      </c>
      <c r="N1141">
        <v>3449.2356540000001</v>
      </c>
      <c r="O1141">
        <v>3449.2356540000001</v>
      </c>
      <c r="P1141">
        <v>3449.2356540000001</v>
      </c>
      <c r="R1141">
        <f t="shared" si="36"/>
        <v>1</v>
      </c>
      <c r="S1141" s="4">
        <f t="shared" si="35"/>
        <v>1</v>
      </c>
    </row>
    <row r="1142" spans="1:19" x14ac:dyDescent="0.3">
      <c r="A1142" t="s">
        <v>2000</v>
      </c>
      <c r="B1142" t="s">
        <v>803</v>
      </c>
      <c r="C1142" t="s">
        <v>807</v>
      </c>
      <c r="E1142" t="s">
        <v>813</v>
      </c>
      <c r="F1142">
        <v>1.091078</v>
      </c>
      <c r="G1142" t="s">
        <v>805</v>
      </c>
      <c r="I1142" t="b">
        <v>1</v>
      </c>
      <c r="J1142">
        <v>100</v>
      </c>
      <c r="K1142" s="3">
        <v>1307.60877536773</v>
      </c>
      <c r="L1142">
        <v>294.3303120034131</v>
      </c>
      <c r="M1142">
        <v>0.63</v>
      </c>
      <c r="N1142">
        <v>1171.8177720000001</v>
      </c>
      <c r="O1142">
        <v>1171.8177720000001</v>
      </c>
      <c r="P1142">
        <v>1171.8177720000001</v>
      </c>
      <c r="R1142">
        <f t="shared" si="36"/>
        <v>37.999999999999964</v>
      </c>
      <c r="S1142" s="4">
        <f t="shared" si="35"/>
        <v>0.63</v>
      </c>
    </row>
    <row r="1143" spans="1:19" x14ac:dyDescent="0.3">
      <c r="A1143" t="s">
        <v>2001</v>
      </c>
      <c r="B1143" t="s">
        <v>803</v>
      </c>
      <c r="C1143" t="s">
        <v>807</v>
      </c>
      <c r="E1143" t="s">
        <v>834</v>
      </c>
      <c r="F1143">
        <v>9.0802999999999994</v>
      </c>
      <c r="G1143" t="s">
        <v>805</v>
      </c>
      <c r="I1143" t="b">
        <v>1</v>
      </c>
      <c r="J1143">
        <v>80</v>
      </c>
      <c r="K1143" s="3">
        <v>751.437343769074</v>
      </c>
      <c r="L1143">
        <v>2251.5911550422966</v>
      </c>
      <c r="M1143">
        <v>0.63</v>
      </c>
      <c r="N1143">
        <v>8553.6425999999992</v>
      </c>
      <c r="O1143">
        <v>8553.6425999999992</v>
      </c>
      <c r="P1143">
        <v>8553.6425999999992</v>
      </c>
      <c r="R1143">
        <f t="shared" si="36"/>
        <v>37.999999999999964</v>
      </c>
      <c r="S1143" s="4">
        <f t="shared" si="35"/>
        <v>0.63</v>
      </c>
    </row>
    <row r="1144" spans="1:19" x14ac:dyDescent="0.3">
      <c r="A1144" t="s">
        <v>2002</v>
      </c>
      <c r="B1144" t="s">
        <v>803</v>
      </c>
      <c r="C1144" t="s">
        <v>859</v>
      </c>
      <c r="F1144">
        <v>47.281289999999998</v>
      </c>
      <c r="G1144" t="s">
        <v>805</v>
      </c>
      <c r="R1144">
        <f t="shared" si="36"/>
        <v>-0.61290322580645162</v>
      </c>
      <c r="S1144" s="4">
        <f t="shared" si="35"/>
        <v>0</v>
      </c>
    </row>
    <row r="1145" spans="1:19" x14ac:dyDescent="0.3">
      <c r="A1145" t="s">
        <v>2003</v>
      </c>
      <c r="B1145" t="s">
        <v>803</v>
      </c>
      <c r="C1145" t="s">
        <v>807</v>
      </c>
      <c r="E1145" t="s">
        <v>942</v>
      </c>
      <c r="F1145">
        <v>2.2834823000000002</v>
      </c>
      <c r="G1145" t="s">
        <v>805</v>
      </c>
      <c r="I1145" t="b">
        <v>1</v>
      </c>
      <c r="J1145">
        <v>50</v>
      </c>
      <c r="K1145" s="3">
        <v>231.37895975110601</v>
      </c>
      <c r="L1145">
        <v>460.66424006673407</v>
      </c>
      <c r="M1145">
        <v>0.65</v>
      </c>
      <c r="N1145">
        <v>1742.2969949000001</v>
      </c>
      <c r="O1145">
        <v>1742.2969949000001</v>
      </c>
      <c r="P1145">
        <v>1742.2969949000001</v>
      </c>
      <c r="R1145">
        <f t="shared" si="36"/>
        <v>12.666666666666655</v>
      </c>
      <c r="S1145" s="4">
        <f t="shared" si="35"/>
        <v>0.65</v>
      </c>
    </row>
    <row r="1146" spans="1:19" x14ac:dyDescent="0.3">
      <c r="A1146" t="s">
        <v>2004</v>
      </c>
      <c r="B1146" t="s">
        <v>803</v>
      </c>
      <c r="C1146" t="s">
        <v>804</v>
      </c>
      <c r="F1146">
        <v>9.0052850000000007</v>
      </c>
      <c r="G1146" t="s">
        <v>805</v>
      </c>
      <c r="I1146" t="b">
        <v>1</v>
      </c>
      <c r="J1146">
        <v>25</v>
      </c>
      <c r="K1146" s="3">
        <v>28.966180801391602</v>
      </c>
      <c r="L1146">
        <v>1100.4905914767508</v>
      </c>
      <c r="M1146">
        <v>1</v>
      </c>
      <c r="N1146">
        <v>5727.3612600000006</v>
      </c>
      <c r="O1146">
        <v>5727.3612600000006</v>
      </c>
      <c r="P1146">
        <v>5727.3612600000006</v>
      </c>
      <c r="R1146">
        <f t="shared" si="36"/>
        <v>1</v>
      </c>
      <c r="S1146" s="4">
        <f t="shared" si="35"/>
        <v>1</v>
      </c>
    </row>
    <row r="1147" spans="1:19" x14ac:dyDescent="0.3">
      <c r="A1147" t="s">
        <v>2005</v>
      </c>
      <c r="B1147" t="s">
        <v>803</v>
      </c>
      <c r="C1147" t="s">
        <v>819</v>
      </c>
      <c r="E1147" t="s">
        <v>820</v>
      </c>
      <c r="F1147">
        <v>9.6707633760874003</v>
      </c>
      <c r="G1147" t="s">
        <v>805</v>
      </c>
      <c r="I1147" t="b">
        <v>1</v>
      </c>
      <c r="J1147">
        <v>250</v>
      </c>
      <c r="K1147" s="3">
        <v>12901.615331230199</v>
      </c>
      <c r="L1147">
        <v>3496.9263694546348</v>
      </c>
      <c r="M1147">
        <v>0.62</v>
      </c>
      <c r="N1147">
        <v>22000.986680598835</v>
      </c>
      <c r="O1147">
        <v>22000.986680598835</v>
      </c>
      <c r="P1147">
        <v>22000.986680598835</v>
      </c>
      <c r="R1147">
        <f t="shared" si="36"/>
        <v>77</v>
      </c>
      <c r="S1147" s="4">
        <f t="shared" si="35"/>
        <v>0.6249350649350649</v>
      </c>
    </row>
    <row r="1148" spans="1:19" x14ac:dyDescent="0.3">
      <c r="A1148" t="s">
        <v>2006</v>
      </c>
      <c r="B1148" t="s">
        <v>803</v>
      </c>
      <c r="C1148" t="s">
        <v>807</v>
      </c>
      <c r="E1148" t="s">
        <v>808</v>
      </c>
      <c r="F1148">
        <v>12.621428</v>
      </c>
      <c r="G1148" t="s">
        <v>805</v>
      </c>
      <c r="I1148" t="b">
        <v>1</v>
      </c>
      <c r="J1148">
        <v>40</v>
      </c>
      <c r="K1148" s="3">
        <v>131.05782379151799</v>
      </c>
      <c r="L1148">
        <v>2268.3911096150428</v>
      </c>
      <c r="M1148">
        <v>0.68</v>
      </c>
      <c r="N1148">
        <v>8948.5924520000008</v>
      </c>
      <c r="O1148">
        <v>8948.5924520000008</v>
      </c>
      <c r="P1148">
        <v>8948.5924520000008</v>
      </c>
      <c r="R1148">
        <f t="shared" si="36"/>
        <v>6.3333333333333277</v>
      </c>
      <c r="S1148" s="4">
        <f t="shared" si="35"/>
        <v>0.68</v>
      </c>
    </row>
    <row r="1149" spans="1:19" x14ac:dyDescent="0.3">
      <c r="A1149" t="s">
        <v>2007</v>
      </c>
      <c r="B1149" t="s">
        <v>803</v>
      </c>
      <c r="C1149" t="s">
        <v>804</v>
      </c>
      <c r="F1149">
        <v>7.7431197000000003</v>
      </c>
      <c r="G1149" t="s">
        <v>805</v>
      </c>
      <c r="I1149" t="b">
        <v>1</v>
      </c>
      <c r="J1149">
        <v>25</v>
      </c>
      <c r="K1149" s="3">
        <v>29.5227870941162</v>
      </c>
      <c r="L1149">
        <v>951.11065264458443</v>
      </c>
      <c r="M1149">
        <v>1</v>
      </c>
      <c r="N1149">
        <v>4924.6241292000004</v>
      </c>
      <c r="O1149">
        <v>4924.6241292000004</v>
      </c>
      <c r="P1149">
        <v>4924.6241292000004</v>
      </c>
      <c r="R1149">
        <f t="shared" si="36"/>
        <v>1</v>
      </c>
      <c r="S1149" s="4">
        <f t="shared" si="35"/>
        <v>1</v>
      </c>
    </row>
    <row r="1150" spans="1:19" x14ac:dyDescent="0.3">
      <c r="A1150" t="s">
        <v>2008</v>
      </c>
      <c r="B1150" t="s">
        <v>803</v>
      </c>
      <c r="C1150" t="s">
        <v>819</v>
      </c>
      <c r="E1150" t="s">
        <v>874</v>
      </c>
      <c r="F1150">
        <v>11.100585000000001</v>
      </c>
      <c r="G1150" t="s">
        <v>805</v>
      </c>
      <c r="I1150" t="b">
        <v>1</v>
      </c>
      <c r="J1150">
        <v>100</v>
      </c>
      <c r="K1150" s="3">
        <v>885.03581634521504</v>
      </c>
      <c r="L1150">
        <v>2831.4730530992661</v>
      </c>
      <c r="M1150">
        <v>0.63</v>
      </c>
      <c r="N1150">
        <v>11922.02829</v>
      </c>
      <c r="O1150">
        <v>11922.02829</v>
      </c>
      <c r="P1150">
        <v>11922.02829</v>
      </c>
      <c r="R1150">
        <f t="shared" si="36"/>
        <v>37.999999999999964</v>
      </c>
      <c r="S1150" s="4">
        <f t="shared" si="35"/>
        <v>0.63</v>
      </c>
    </row>
    <row r="1151" spans="1:19" x14ac:dyDescent="0.3">
      <c r="A1151" t="s">
        <v>2009</v>
      </c>
      <c r="B1151" t="s">
        <v>803</v>
      </c>
      <c r="C1151" t="s">
        <v>804</v>
      </c>
      <c r="F1151">
        <v>6.6298890000000004</v>
      </c>
      <c r="G1151" t="s">
        <v>805</v>
      </c>
      <c r="I1151" t="b">
        <v>1</v>
      </c>
      <c r="J1151">
        <v>25</v>
      </c>
      <c r="K1151" s="3">
        <v>29.787021636962901</v>
      </c>
      <c r="L1151">
        <v>816.34583371289364</v>
      </c>
      <c r="M1151">
        <v>1</v>
      </c>
      <c r="N1151">
        <v>4216.6094039999998</v>
      </c>
      <c r="O1151">
        <v>4216.6094039999998</v>
      </c>
      <c r="P1151">
        <v>4216.6094039999998</v>
      </c>
      <c r="R1151">
        <f t="shared" si="36"/>
        <v>1</v>
      </c>
      <c r="S1151" s="4">
        <f t="shared" si="35"/>
        <v>1</v>
      </c>
    </row>
    <row r="1152" spans="1:19" x14ac:dyDescent="0.3">
      <c r="A1152" t="s">
        <v>2010</v>
      </c>
      <c r="B1152" t="s">
        <v>803</v>
      </c>
      <c r="C1152" t="s">
        <v>804</v>
      </c>
      <c r="F1152">
        <v>9.4235849999999992</v>
      </c>
      <c r="G1152" t="s">
        <v>805</v>
      </c>
      <c r="I1152" t="b">
        <v>1</v>
      </c>
      <c r="J1152">
        <v>25</v>
      </c>
      <c r="K1152" s="3">
        <v>28.3260822296143</v>
      </c>
      <c r="L1152">
        <v>1144.8028455569695</v>
      </c>
      <c r="M1152">
        <v>1</v>
      </c>
      <c r="N1152">
        <v>5993.4000599999999</v>
      </c>
      <c r="O1152">
        <v>5993.4000599999999</v>
      </c>
      <c r="P1152">
        <v>5993.4000599999999</v>
      </c>
      <c r="R1152">
        <f t="shared" si="36"/>
        <v>1</v>
      </c>
      <c r="S1152" s="4">
        <f t="shared" si="35"/>
        <v>1</v>
      </c>
    </row>
    <row r="1153" spans="1:19" x14ac:dyDescent="0.3">
      <c r="A1153" t="s">
        <v>2011</v>
      </c>
      <c r="B1153" t="s">
        <v>803</v>
      </c>
      <c r="C1153" t="s">
        <v>804</v>
      </c>
      <c r="F1153">
        <v>9.5476229999999997</v>
      </c>
      <c r="G1153" t="s">
        <v>805</v>
      </c>
      <c r="I1153" t="b">
        <v>1</v>
      </c>
      <c r="J1153">
        <v>25</v>
      </c>
      <c r="K1153" s="3">
        <v>27.983268737793001</v>
      </c>
      <c r="L1153">
        <v>1156.1782505750186</v>
      </c>
      <c r="M1153">
        <v>1</v>
      </c>
      <c r="N1153">
        <v>6072.2882279999994</v>
      </c>
      <c r="O1153">
        <v>6072.2882279999994</v>
      </c>
      <c r="P1153">
        <v>6072.2882279999994</v>
      </c>
      <c r="R1153">
        <f t="shared" si="36"/>
        <v>1</v>
      </c>
      <c r="S1153" s="4">
        <f t="shared" si="35"/>
        <v>1</v>
      </c>
    </row>
    <row r="1154" spans="1:19" x14ac:dyDescent="0.3">
      <c r="A1154" t="s">
        <v>2012</v>
      </c>
      <c r="B1154" t="s">
        <v>803</v>
      </c>
      <c r="C1154" t="s">
        <v>804</v>
      </c>
      <c r="F1154">
        <v>4.6419934999999999</v>
      </c>
      <c r="G1154" t="s">
        <v>805</v>
      </c>
      <c r="I1154" t="b">
        <v>1</v>
      </c>
      <c r="J1154">
        <v>32</v>
      </c>
      <c r="K1154" s="3">
        <v>48.976890563964801</v>
      </c>
      <c r="L1154">
        <v>660.14499506318634</v>
      </c>
      <c r="M1154">
        <v>1</v>
      </c>
      <c r="N1154">
        <v>3105.4936514999999</v>
      </c>
      <c r="O1154">
        <v>3105.4936514999999</v>
      </c>
      <c r="P1154">
        <v>3105.4936514999999</v>
      </c>
      <c r="R1154">
        <f t="shared" si="36"/>
        <v>1</v>
      </c>
      <c r="S1154" s="4">
        <f t="shared" si="35"/>
        <v>1</v>
      </c>
    </row>
    <row r="1155" spans="1:19" x14ac:dyDescent="0.3">
      <c r="A1155" t="s">
        <v>2013</v>
      </c>
      <c r="B1155" t="s">
        <v>803</v>
      </c>
      <c r="C1155" t="s">
        <v>804</v>
      </c>
      <c r="F1155">
        <v>3.9772650999999999</v>
      </c>
      <c r="G1155" t="s">
        <v>805</v>
      </c>
      <c r="I1155" t="b">
        <v>1</v>
      </c>
      <c r="J1155">
        <v>32</v>
      </c>
      <c r="K1155" s="3">
        <v>48.704933166503899</v>
      </c>
      <c r="L1155">
        <v>564.9455078076594</v>
      </c>
      <c r="M1155">
        <v>1</v>
      </c>
      <c r="N1155">
        <v>2660.7903519000001</v>
      </c>
      <c r="O1155">
        <v>2660.7903519000001</v>
      </c>
      <c r="P1155">
        <v>2660.7903519000001</v>
      </c>
      <c r="R1155">
        <f t="shared" si="36"/>
        <v>1</v>
      </c>
      <c r="S1155" s="4">
        <f t="shared" si="35"/>
        <v>1</v>
      </c>
    </row>
    <row r="1156" spans="1:19" x14ac:dyDescent="0.3">
      <c r="A1156" t="s">
        <v>2014</v>
      </c>
      <c r="B1156" t="s">
        <v>803</v>
      </c>
      <c r="C1156" t="s">
        <v>804</v>
      </c>
      <c r="F1156">
        <v>5.4512830000000001</v>
      </c>
      <c r="G1156" t="s">
        <v>805</v>
      </c>
      <c r="I1156" t="b">
        <v>1</v>
      </c>
      <c r="J1156">
        <v>25</v>
      </c>
      <c r="K1156" s="3">
        <v>34.912040710449197</v>
      </c>
      <c r="L1156">
        <v>702.74580166883936</v>
      </c>
      <c r="M1156">
        <v>1</v>
      </c>
      <c r="N1156">
        <v>3467.0159880000001</v>
      </c>
      <c r="O1156">
        <v>3467.0159880000001</v>
      </c>
      <c r="P1156">
        <v>3467.0159880000001</v>
      </c>
      <c r="R1156">
        <f t="shared" si="36"/>
        <v>1</v>
      </c>
      <c r="S1156" s="4">
        <f t="shared" ref="S1156:S1219" si="37">0.62+(1-0.62)/R1156</f>
        <v>1</v>
      </c>
    </row>
    <row r="1157" spans="1:19" x14ac:dyDescent="0.3">
      <c r="A1157" t="s">
        <v>2015</v>
      </c>
      <c r="B1157" t="s">
        <v>803</v>
      </c>
      <c r="C1157" t="s">
        <v>804</v>
      </c>
      <c r="F1157">
        <v>5.7307560000000004</v>
      </c>
      <c r="G1157" t="s">
        <v>805</v>
      </c>
      <c r="I1157" t="b">
        <v>1</v>
      </c>
      <c r="J1157">
        <v>25</v>
      </c>
      <c r="K1157" s="3">
        <v>33.614021301269503</v>
      </c>
      <c r="L1157">
        <v>730.38053991151025</v>
      </c>
      <c r="M1157">
        <v>1</v>
      </c>
      <c r="N1157">
        <v>3644.7608160000004</v>
      </c>
      <c r="O1157">
        <v>3644.7608160000004</v>
      </c>
      <c r="P1157">
        <v>3644.7608160000004</v>
      </c>
      <c r="R1157">
        <f t="shared" si="36"/>
        <v>1</v>
      </c>
      <c r="S1157" s="4">
        <f t="shared" si="37"/>
        <v>1</v>
      </c>
    </row>
    <row r="1158" spans="1:19" x14ac:dyDescent="0.3">
      <c r="A1158" t="s">
        <v>2016</v>
      </c>
      <c r="B1158" t="s">
        <v>803</v>
      </c>
      <c r="C1158" t="s">
        <v>807</v>
      </c>
      <c r="E1158" t="s">
        <v>852</v>
      </c>
      <c r="F1158">
        <v>2.6093836000000001</v>
      </c>
      <c r="G1158" t="s">
        <v>805</v>
      </c>
      <c r="I1158" t="b">
        <v>1</v>
      </c>
      <c r="J1158">
        <v>65</v>
      </c>
      <c r="K1158" s="3">
        <v>440.402529239655</v>
      </c>
      <c r="L1158">
        <v>590.93777634964079</v>
      </c>
      <c r="M1158">
        <v>0.65</v>
      </c>
      <c r="N1158">
        <v>2215.3666764</v>
      </c>
      <c r="O1158">
        <v>2215.3666764</v>
      </c>
      <c r="P1158">
        <v>2215.3666764</v>
      </c>
      <c r="R1158">
        <f t="shared" si="36"/>
        <v>12.666666666666655</v>
      </c>
      <c r="S1158" s="4">
        <f t="shared" si="37"/>
        <v>0.65</v>
      </c>
    </row>
    <row r="1159" spans="1:19" x14ac:dyDescent="0.3">
      <c r="A1159" t="s">
        <v>2017</v>
      </c>
      <c r="B1159" t="s">
        <v>803</v>
      </c>
      <c r="C1159" t="s">
        <v>804</v>
      </c>
      <c r="F1159">
        <v>5.2791519999999998</v>
      </c>
      <c r="G1159" t="s">
        <v>805</v>
      </c>
      <c r="I1159" t="b">
        <v>1</v>
      </c>
      <c r="J1159">
        <v>25</v>
      </c>
      <c r="K1159" s="3">
        <v>30.457090377807599</v>
      </c>
      <c r="L1159">
        <v>654.01937070338329</v>
      </c>
      <c r="M1159">
        <v>1</v>
      </c>
      <c r="N1159">
        <v>3357.5406720000001</v>
      </c>
      <c r="O1159">
        <v>3357.5406720000001</v>
      </c>
      <c r="P1159">
        <v>3357.5406720000001</v>
      </c>
      <c r="R1159">
        <f t="shared" si="36"/>
        <v>1</v>
      </c>
      <c r="S1159" s="4">
        <f t="shared" si="37"/>
        <v>1</v>
      </c>
    </row>
    <row r="1160" spans="1:19" x14ac:dyDescent="0.3">
      <c r="A1160" t="s">
        <v>2018</v>
      </c>
      <c r="B1160" t="s">
        <v>803</v>
      </c>
      <c r="C1160" t="s">
        <v>807</v>
      </c>
      <c r="E1160" t="s">
        <v>815</v>
      </c>
      <c r="F1160">
        <v>4.5544877000000001</v>
      </c>
      <c r="G1160" t="s">
        <v>805</v>
      </c>
      <c r="I1160" t="b">
        <v>1</v>
      </c>
      <c r="J1160">
        <v>150</v>
      </c>
      <c r="K1160" s="3">
        <v>3214.6123453903201</v>
      </c>
      <c r="L1160">
        <v>1392.3277255972182</v>
      </c>
      <c r="M1160">
        <v>0.62</v>
      </c>
      <c r="N1160">
        <v>6549.3533126000002</v>
      </c>
      <c r="O1160">
        <v>6549.3533126000002</v>
      </c>
      <c r="P1160">
        <v>6549.3533126000002</v>
      </c>
      <c r="R1160">
        <f t="shared" si="36"/>
        <v>77</v>
      </c>
      <c r="S1160" s="4">
        <f t="shared" si="37"/>
        <v>0.6249350649350649</v>
      </c>
    </row>
    <row r="1161" spans="1:19" x14ac:dyDescent="0.3">
      <c r="A1161" t="s">
        <v>2019</v>
      </c>
      <c r="B1161" t="s">
        <v>803</v>
      </c>
      <c r="C1161" t="s">
        <v>824</v>
      </c>
      <c r="F1161">
        <v>14.840813000000001</v>
      </c>
      <c r="G1161" t="s">
        <v>805</v>
      </c>
      <c r="I1161" t="b">
        <v>1</v>
      </c>
      <c r="J1161">
        <v>65</v>
      </c>
      <c r="K1161" s="3">
        <v>432.940525817859</v>
      </c>
      <c r="L1161">
        <v>3349.2477983559447</v>
      </c>
      <c r="M1161">
        <v>0.7</v>
      </c>
      <c r="N1161">
        <v>12599.850237000001</v>
      </c>
      <c r="O1161">
        <v>12599.850237000001</v>
      </c>
      <c r="P1161">
        <v>12599.850237000001</v>
      </c>
      <c r="R1161">
        <f t="shared" si="36"/>
        <v>4.7500000000000027</v>
      </c>
      <c r="S1161" s="4">
        <f t="shared" si="37"/>
        <v>0.7</v>
      </c>
    </row>
    <row r="1162" spans="1:19" x14ac:dyDescent="0.3">
      <c r="A1162" t="s">
        <v>2020</v>
      </c>
      <c r="B1162" t="s">
        <v>803</v>
      </c>
      <c r="C1162" t="s">
        <v>804</v>
      </c>
      <c r="F1162">
        <v>8.8511349999999993</v>
      </c>
      <c r="G1162" t="s">
        <v>805</v>
      </c>
      <c r="I1162" t="b">
        <v>1</v>
      </c>
      <c r="J1162">
        <v>25</v>
      </c>
      <c r="K1162" s="3">
        <v>32.524440765380902</v>
      </c>
      <c r="L1162">
        <v>1117.1888974866415</v>
      </c>
      <c r="M1162">
        <v>1</v>
      </c>
      <c r="N1162">
        <v>5629.32186</v>
      </c>
      <c r="O1162">
        <v>5629.32186</v>
      </c>
      <c r="P1162">
        <v>5629.32186</v>
      </c>
      <c r="R1162">
        <f t="shared" si="36"/>
        <v>1</v>
      </c>
      <c r="S1162" s="4">
        <f t="shared" si="37"/>
        <v>1</v>
      </c>
    </row>
    <row r="1163" spans="1:19" x14ac:dyDescent="0.3">
      <c r="A1163" t="s">
        <v>2021</v>
      </c>
      <c r="B1163" t="s">
        <v>803</v>
      </c>
      <c r="C1163" t="s">
        <v>893</v>
      </c>
      <c r="E1163" t="s">
        <v>894</v>
      </c>
      <c r="F1163">
        <v>47.412840000000003</v>
      </c>
      <c r="G1163" t="s">
        <v>805</v>
      </c>
      <c r="I1163" t="b">
        <v>1</v>
      </c>
      <c r="J1163">
        <v>125</v>
      </c>
      <c r="K1163" s="3">
        <v>2075.6179519653101</v>
      </c>
      <c r="L1163">
        <v>13644.697496651352</v>
      </c>
      <c r="M1163">
        <v>0.7</v>
      </c>
      <c r="N1163">
        <v>59313.46284</v>
      </c>
      <c r="O1163">
        <v>59313.46284</v>
      </c>
      <c r="P1163">
        <v>59313.46284</v>
      </c>
      <c r="R1163">
        <f t="shared" si="36"/>
        <v>4.7500000000000027</v>
      </c>
      <c r="S1163" s="4">
        <f t="shared" si="37"/>
        <v>0.7</v>
      </c>
    </row>
    <row r="1164" spans="1:19" x14ac:dyDescent="0.3">
      <c r="A1164" t="s">
        <v>2022</v>
      </c>
      <c r="B1164" t="s">
        <v>803</v>
      </c>
      <c r="C1164" t="s">
        <v>807</v>
      </c>
      <c r="E1164" t="s">
        <v>1123</v>
      </c>
      <c r="F1164">
        <v>25.37227</v>
      </c>
      <c r="G1164" t="s">
        <v>805</v>
      </c>
      <c r="I1164" t="b">
        <v>1</v>
      </c>
      <c r="J1164">
        <v>40</v>
      </c>
      <c r="K1164" s="3">
        <v>93.956526947033097</v>
      </c>
      <c r="L1164">
        <v>4238.8192537719387</v>
      </c>
      <c r="M1164">
        <v>0.81</v>
      </c>
      <c r="N1164">
        <v>17988.939429999999</v>
      </c>
      <c r="O1164">
        <v>17988.939429999999</v>
      </c>
      <c r="P1164">
        <v>17988.939429999999</v>
      </c>
      <c r="R1164">
        <f t="shared" si="36"/>
        <v>1.9999999999999993</v>
      </c>
      <c r="S1164" s="4">
        <f t="shared" si="37"/>
        <v>0.81</v>
      </c>
    </row>
    <row r="1165" spans="1:19" x14ac:dyDescent="0.3">
      <c r="A1165" t="s">
        <v>2023</v>
      </c>
      <c r="B1165" t="s">
        <v>803</v>
      </c>
      <c r="C1165" t="s">
        <v>819</v>
      </c>
      <c r="E1165" t="s">
        <v>874</v>
      </c>
      <c r="F1165">
        <v>4.8700403999999997</v>
      </c>
      <c r="G1165" t="s">
        <v>805</v>
      </c>
      <c r="I1165" t="b">
        <v>1</v>
      </c>
      <c r="J1165">
        <v>100</v>
      </c>
      <c r="K1165" s="3">
        <v>923.53599632263195</v>
      </c>
      <c r="L1165">
        <v>1248.7383486619194</v>
      </c>
      <c r="M1165">
        <v>0.63</v>
      </c>
      <c r="N1165">
        <v>5230.4233895999996</v>
      </c>
      <c r="O1165">
        <v>5230.4233895999996</v>
      </c>
      <c r="P1165">
        <v>5230.4233895999996</v>
      </c>
      <c r="R1165">
        <f t="shared" si="36"/>
        <v>37.999999999999964</v>
      </c>
      <c r="S1165" s="4">
        <f t="shared" si="37"/>
        <v>0.63</v>
      </c>
    </row>
    <row r="1166" spans="1:19" x14ac:dyDescent="0.3">
      <c r="A1166" t="s">
        <v>2024</v>
      </c>
      <c r="B1166" t="s">
        <v>803</v>
      </c>
      <c r="C1166" t="s">
        <v>804</v>
      </c>
      <c r="F1166">
        <v>6.0297666000000003</v>
      </c>
      <c r="G1166" t="s">
        <v>805</v>
      </c>
      <c r="I1166" t="b">
        <v>1</v>
      </c>
      <c r="J1166">
        <v>25</v>
      </c>
      <c r="K1166" s="3">
        <v>29.6104221343994</v>
      </c>
      <c r="L1166">
        <v>741.25057296667876</v>
      </c>
      <c r="M1166">
        <v>1</v>
      </c>
      <c r="N1166">
        <v>3834.9315576000004</v>
      </c>
      <c r="O1166">
        <v>3834.9315576000004</v>
      </c>
      <c r="P1166">
        <v>3834.9315576000004</v>
      </c>
      <c r="R1166">
        <f t="shared" si="36"/>
        <v>1</v>
      </c>
      <c r="S1166" s="4">
        <f t="shared" si="37"/>
        <v>1</v>
      </c>
    </row>
    <row r="1167" spans="1:19" x14ac:dyDescent="0.3">
      <c r="A1167" t="s">
        <v>2025</v>
      </c>
      <c r="B1167" t="s">
        <v>803</v>
      </c>
      <c r="C1167" t="s">
        <v>804</v>
      </c>
      <c r="F1167">
        <v>7.1217722999999999</v>
      </c>
      <c r="G1167" t="s">
        <v>805</v>
      </c>
      <c r="I1167" t="b">
        <v>1</v>
      </c>
      <c r="J1167">
        <v>32</v>
      </c>
      <c r="K1167" s="3">
        <v>65.414489746093807</v>
      </c>
      <c r="L1167">
        <v>1085.0345896632605</v>
      </c>
      <c r="M1167">
        <v>1</v>
      </c>
      <c r="N1167">
        <v>4764.4656686999997</v>
      </c>
      <c r="O1167">
        <v>4764.4656686999997</v>
      </c>
      <c r="P1167">
        <v>4764.4656686999997</v>
      </c>
      <c r="R1167">
        <f t="shared" si="36"/>
        <v>1</v>
      </c>
      <c r="S1167" s="4">
        <f t="shared" si="37"/>
        <v>1</v>
      </c>
    </row>
    <row r="1168" spans="1:19" x14ac:dyDescent="0.3">
      <c r="A1168" t="s">
        <v>2026</v>
      </c>
      <c r="B1168" t="s">
        <v>803</v>
      </c>
      <c r="C1168" t="s">
        <v>807</v>
      </c>
      <c r="E1168" t="s">
        <v>1013</v>
      </c>
      <c r="F1168">
        <v>6.5177889999999996</v>
      </c>
      <c r="G1168" t="s">
        <v>805</v>
      </c>
      <c r="I1168" t="b">
        <v>1</v>
      </c>
      <c r="J1168">
        <v>50</v>
      </c>
      <c r="K1168" s="3">
        <v>223.37154140474701</v>
      </c>
      <c r="L1168">
        <v>1304.7221595059402</v>
      </c>
      <c r="M1168">
        <v>0.65</v>
      </c>
      <c r="N1168">
        <v>4973.073007</v>
      </c>
      <c r="O1168">
        <v>4973.073007</v>
      </c>
      <c r="P1168">
        <v>4973.073007</v>
      </c>
      <c r="R1168">
        <f t="shared" si="36"/>
        <v>12.666666666666655</v>
      </c>
      <c r="S1168" s="4">
        <f t="shared" si="37"/>
        <v>0.65</v>
      </c>
    </row>
    <row r="1169" spans="1:19" x14ac:dyDescent="0.3">
      <c r="A1169" t="s">
        <v>2027</v>
      </c>
      <c r="B1169" t="s">
        <v>803</v>
      </c>
      <c r="C1169" t="s">
        <v>804</v>
      </c>
      <c r="F1169">
        <v>6.6552379999999998</v>
      </c>
      <c r="G1169" t="s">
        <v>805</v>
      </c>
      <c r="I1169" t="b">
        <v>1</v>
      </c>
      <c r="J1169">
        <v>25</v>
      </c>
      <c r="K1169" s="3">
        <v>27.847099304199201</v>
      </c>
      <c r="L1169">
        <v>804.89967633694494</v>
      </c>
      <c r="M1169">
        <v>1</v>
      </c>
      <c r="N1169">
        <v>4232.7313679999997</v>
      </c>
      <c r="O1169">
        <v>4232.7313679999997</v>
      </c>
      <c r="P1169">
        <v>4232.7313679999997</v>
      </c>
      <c r="R1169">
        <f t="shared" si="36"/>
        <v>1</v>
      </c>
      <c r="S1169" s="4">
        <f t="shared" si="37"/>
        <v>1</v>
      </c>
    </row>
    <row r="1170" spans="1:19" x14ac:dyDescent="0.3">
      <c r="A1170" t="s">
        <v>2028</v>
      </c>
      <c r="B1170" t="s">
        <v>803</v>
      </c>
      <c r="C1170" t="s">
        <v>837</v>
      </c>
      <c r="E1170" t="s">
        <v>838</v>
      </c>
      <c r="F1170">
        <v>14.230917</v>
      </c>
      <c r="G1170" t="s">
        <v>805</v>
      </c>
      <c r="I1170" t="b">
        <v>1</v>
      </c>
      <c r="J1170">
        <v>65</v>
      </c>
      <c r="K1170" s="3">
        <v>302.11771785735601</v>
      </c>
      <c r="L1170">
        <v>3014.9469151465805</v>
      </c>
      <c r="M1170">
        <v>0.66</v>
      </c>
      <c r="N1170">
        <v>12082.048532999999</v>
      </c>
      <c r="O1170">
        <v>12082.048532999999</v>
      </c>
      <c r="P1170">
        <v>12082.048532999999</v>
      </c>
      <c r="R1170">
        <f t="shared" si="36"/>
        <v>9.4999999999999911</v>
      </c>
      <c r="S1170" s="4">
        <f t="shared" si="37"/>
        <v>0.66</v>
      </c>
    </row>
    <row r="1171" spans="1:19" x14ac:dyDescent="0.3">
      <c r="A1171" t="s">
        <v>2029</v>
      </c>
      <c r="B1171" t="s">
        <v>803</v>
      </c>
      <c r="C1171" t="s">
        <v>804</v>
      </c>
      <c r="F1171">
        <v>1.7519762999999999</v>
      </c>
      <c r="G1171" t="s">
        <v>805</v>
      </c>
      <c r="I1171" t="b">
        <v>1</v>
      </c>
      <c r="J1171">
        <v>25</v>
      </c>
      <c r="K1171" s="3">
        <v>29.267030715942401</v>
      </c>
      <c r="L1171">
        <v>214.69493271100868</v>
      </c>
      <c r="M1171">
        <v>1</v>
      </c>
      <c r="N1171">
        <v>1114.2569268</v>
      </c>
      <c r="O1171">
        <v>1114.2569268</v>
      </c>
      <c r="P1171">
        <v>1114.2569268</v>
      </c>
      <c r="R1171">
        <f t="shared" si="36"/>
        <v>1</v>
      </c>
      <c r="S1171" s="4">
        <f t="shared" si="37"/>
        <v>1</v>
      </c>
    </row>
    <row r="1172" spans="1:19" x14ac:dyDescent="0.3">
      <c r="A1172" t="s">
        <v>2030</v>
      </c>
      <c r="B1172" t="s">
        <v>803</v>
      </c>
      <c r="C1172" t="s">
        <v>804</v>
      </c>
      <c r="F1172">
        <v>4.7913329999999998</v>
      </c>
      <c r="G1172" t="s">
        <v>805</v>
      </c>
      <c r="I1172" t="b">
        <v>1</v>
      </c>
      <c r="J1172">
        <v>25</v>
      </c>
      <c r="K1172" s="3">
        <v>30.477251052856399</v>
      </c>
      <c r="L1172">
        <v>593.69383196115302</v>
      </c>
      <c r="M1172">
        <v>1</v>
      </c>
      <c r="N1172">
        <v>3047.2877880000001</v>
      </c>
      <c r="O1172">
        <v>3047.2877880000001</v>
      </c>
      <c r="P1172">
        <v>3047.2877880000001</v>
      </c>
      <c r="R1172">
        <f t="shared" ref="R1172:R1235" si="38">IF(M1172=0.62,77,(1-0.62)/(M1172-0.62))</f>
        <v>1</v>
      </c>
      <c r="S1172" s="4">
        <f t="shared" si="37"/>
        <v>1</v>
      </c>
    </row>
    <row r="1173" spans="1:19" x14ac:dyDescent="0.3">
      <c r="A1173" t="s">
        <v>2031</v>
      </c>
      <c r="B1173" t="s">
        <v>803</v>
      </c>
      <c r="C1173" t="s">
        <v>804</v>
      </c>
      <c r="F1173">
        <v>5.8698689999999996</v>
      </c>
      <c r="G1173" t="s">
        <v>805</v>
      </c>
      <c r="I1173" t="b">
        <v>1</v>
      </c>
      <c r="J1173">
        <v>25</v>
      </c>
      <c r="K1173" s="3">
        <v>32.8491401672363</v>
      </c>
      <c r="L1173">
        <v>743.0444856839481</v>
      </c>
      <c r="M1173">
        <v>1</v>
      </c>
      <c r="N1173">
        <v>3733.2366839999995</v>
      </c>
      <c r="O1173">
        <v>3733.2366839999995</v>
      </c>
      <c r="P1173">
        <v>3733.2366839999995</v>
      </c>
      <c r="R1173">
        <f t="shared" si="38"/>
        <v>1</v>
      </c>
      <c r="S1173" s="4">
        <f t="shared" si="37"/>
        <v>1</v>
      </c>
    </row>
    <row r="1174" spans="1:19" x14ac:dyDescent="0.3">
      <c r="A1174" t="s">
        <v>2032</v>
      </c>
      <c r="B1174" t="s">
        <v>803</v>
      </c>
      <c r="C1174" t="s">
        <v>804</v>
      </c>
      <c r="F1174">
        <v>4.1463159999999997</v>
      </c>
      <c r="G1174" t="s">
        <v>805</v>
      </c>
      <c r="I1174" t="b">
        <v>1</v>
      </c>
      <c r="J1174">
        <v>25</v>
      </c>
      <c r="K1174" s="3">
        <v>31.012170791626001</v>
      </c>
      <c r="L1174">
        <v>516.27237297878594</v>
      </c>
      <c r="M1174">
        <v>1</v>
      </c>
      <c r="N1174">
        <v>2637.0569759999998</v>
      </c>
      <c r="O1174">
        <v>2637.0569759999998</v>
      </c>
      <c r="P1174">
        <v>2637.0569759999998</v>
      </c>
      <c r="R1174">
        <f t="shared" si="38"/>
        <v>1</v>
      </c>
      <c r="S1174" s="4">
        <f t="shared" si="37"/>
        <v>1</v>
      </c>
    </row>
    <row r="1175" spans="1:19" x14ac:dyDescent="0.3">
      <c r="A1175" t="s">
        <v>2033</v>
      </c>
      <c r="B1175" t="s">
        <v>803</v>
      </c>
      <c r="C1175" t="s">
        <v>804</v>
      </c>
      <c r="F1175">
        <v>6.4494752999999996</v>
      </c>
      <c r="G1175" t="s">
        <v>805</v>
      </c>
      <c r="I1175" t="b">
        <v>1</v>
      </c>
      <c r="J1175">
        <v>25</v>
      </c>
      <c r="K1175" s="3">
        <v>32.930118560791001</v>
      </c>
      <c r="L1175">
        <v>817.00394048215924</v>
      </c>
      <c r="M1175">
        <v>1</v>
      </c>
      <c r="N1175">
        <v>4101.8662907999997</v>
      </c>
      <c r="O1175">
        <v>4101.8662907999997</v>
      </c>
      <c r="P1175">
        <v>4101.8662907999997</v>
      </c>
      <c r="R1175">
        <f t="shared" si="38"/>
        <v>1</v>
      </c>
      <c r="S1175" s="4">
        <f t="shared" si="37"/>
        <v>1</v>
      </c>
    </row>
    <row r="1176" spans="1:19" x14ac:dyDescent="0.3">
      <c r="A1176" t="s">
        <v>2034</v>
      </c>
      <c r="B1176" t="s">
        <v>803</v>
      </c>
      <c r="C1176" t="s">
        <v>807</v>
      </c>
      <c r="E1176" t="s">
        <v>1013</v>
      </c>
      <c r="F1176">
        <v>10.280860000000001</v>
      </c>
      <c r="G1176" t="s">
        <v>805</v>
      </c>
      <c r="I1176" t="b">
        <v>1</v>
      </c>
      <c r="J1176">
        <v>32</v>
      </c>
      <c r="K1176" s="3">
        <v>70.902051086421096</v>
      </c>
      <c r="L1176">
        <v>1601.1488409817969</v>
      </c>
      <c r="M1176">
        <v>0.72</v>
      </c>
      <c r="N1176">
        <v>6877.89534</v>
      </c>
      <c r="O1176">
        <v>6877.89534</v>
      </c>
      <c r="P1176">
        <v>6877.89534</v>
      </c>
      <c r="R1176">
        <f t="shared" si="38"/>
        <v>3.8000000000000007</v>
      </c>
      <c r="S1176" s="4">
        <f t="shared" si="37"/>
        <v>0.72</v>
      </c>
    </row>
    <row r="1177" spans="1:19" x14ac:dyDescent="0.3">
      <c r="A1177" t="s">
        <v>2035</v>
      </c>
      <c r="B1177" t="s">
        <v>803</v>
      </c>
      <c r="C1177" t="s">
        <v>804</v>
      </c>
      <c r="F1177">
        <v>4.9259880000000003</v>
      </c>
      <c r="G1177" t="s">
        <v>805</v>
      </c>
      <c r="I1177" t="b">
        <v>1</v>
      </c>
      <c r="J1177">
        <v>25</v>
      </c>
      <c r="K1177" s="3">
        <v>36.220142364502003</v>
      </c>
      <c r="L1177">
        <v>642.29859098090662</v>
      </c>
      <c r="M1177">
        <v>1</v>
      </c>
      <c r="N1177">
        <v>3132.9283680000003</v>
      </c>
      <c r="O1177">
        <v>3132.9283680000003</v>
      </c>
      <c r="P1177">
        <v>3132.9283680000003</v>
      </c>
      <c r="R1177">
        <f t="shared" si="38"/>
        <v>1</v>
      </c>
      <c r="S1177" s="4">
        <f t="shared" si="37"/>
        <v>1</v>
      </c>
    </row>
    <row r="1178" spans="1:19" x14ac:dyDescent="0.3">
      <c r="A1178" t="s">
        <v>2036</v>
      </c>
      <c r="B1178" t="s">
        <v>803</v>
      </c>
      <c r="C1178" t="s">
        <v>807</v>
      </c>
      <c r="E1178" t="s">
        <v>813</v>
      </c>
      <c r="F1178">
        <v>3.2394557000000002</v>
      </c>
      <c r="G1178" t="s">
        <v>805</v>
      </c>
      <c r="I1178" t="b">
        <v>1</v>
      </c>
      <c r="J1178">
        <v>125</v>
      </c>
      <c r="K1178" s="3">
        <v>1552.21235206607</v>
      </c>
      <c r="L1178">
        <v>898.25159845630844</v>
      </c>
      <c r="M1178">
        <v>0.62</v>
      </c>
      <c r="N1178">
        <v>4052.5590807000003</v>
      </c>
      <c r="O1178">
        <v>4052.5590807000003</v>
      </c>
      <c r="P1178">
        <v>4052.5590807000003</v>
      </c>
      <c r="R1178">
        <f t="shared" si="38"/>
        <v>77</v>
      </c>
      <c r="S1178" s="4">
        <f t="shared" si="37"/>
        <v>0.6249350649350649</v>
      </c>
    </row>
    <row r="1179" spans="1:19" x14ac:dyDescent="0.3">
      <c r="A1179" t="s">
        <v>2037</v>
      </c>
      <c r="B1179" t="s">
        <v>803</v>
      </c>
      <c r="C1179" t="s">
        <v>807</v>
      </c>
      <c r="E1179" t="s">
        <v>815</v>
      </c>
      <c r="F1179">
        <v>14.806141999999999</v>
      </c>
      <c r="G1179" t="s">
        <v>805</v>
      </c>
      <c r="I1179" t="b">
        <v>1</v>
      </c>
      <c r="J1179">
        <v>100</v>
      </c>
      <c r="K1179" s="3">
        <v>1226.6041240310699</v>
      </c>
      <c r="L1179">
        <v>3952.4351785891799</v>
      </c>
      <c r="M1179">
        <v>0.63</v>
      </c>
      <c r="N1179">
        <v>15901.796507999999</v>
      </c>
      <c r="O1179">
        <v>15901.796507999999</v>
      </c>
      <c r="P1179">
        <v>15901.796507999999</v>
      </c>
      <c r="R1179">
        <f t="shared" si="38"/>
        <v>37.999999999999964</v>
      </c>
      <c r="S1179" s="4">
        <f t="shared" si="37"/>
        <v>0.63</v>
      </c>
    </row>
    <row r="1180" spans="1:19" x14ac:dyDescent="0.3">
      <c r="A1180" t="s">
        <v>2038</v>
      </c>
      <c r="B1180" t="s">
        <v>803</v>
      </c>
      <c r="C1180" t="s">
        <v>807</v>
      </c>
      <c r="E1180" t="s">
        <v>885</v>
      </c>
      <c r="F1180">
        <v>4.0011320000000001</v>
      </c>
      <c r="G1180" t="s">
        <v>805</v>
      </c>
      <c r="I1180" t="b">
        <v>1</v>
      </c>
      <c r="J1180">
        <v>125</v>
      </c>
      <c r="K1180" s="3">
        <v>2367.2039981841799</v>
      </c>
      <c r="L1180">
        <v>1174.8700631670806</v>
      </c>
      <c r="M1180">
        <v>0.62</v>
      </c>
      <c r="N1180">
        <v>5005.4161320000003</v>
      </c>
      <c r="O1180">
        <v>5005.4161320000003</v>
      </c>
      <c r="P1180">
        <v>5005.4161320000003</v>
      </c>
      <c r="R1180">
        <f t="shared" si="38"/>
        <v>77</v>
      </c>
      <c r="S1180" s="4">
        <f t="shared" si="37"/>
        <v>0.6249350649350649</v>
      </c>
    </row>
    <row r="1181" spans="1:19" x14ac:dyDescent="0.3">
      <c r="A1181" t="s">
        <v>2039</v>
      </c>
      <c r="B1181" t="s">
        <v>803</v>
      </c>
      <c r="C1181" t="s">
        <v>807</v>
      </c>
      <c r="E1181" t="s">
        <v>852</v>
      </c>
      <c r="F1181">
        <v>58.561010000000003</v>
      </c>
      <c r="G1181" t="s">
        <v>805</v>
      </c>
      <c r="I1181" t="b">
        <v>1</v>
      </c>
      <c r="J1181">
        <v>50</v>
      </c>
      <c r="K1181" s="3">
        <v>149.63725280761699</v>
      </c>
      <c r="L1181">
        <v>10882.004800930001</v>
      </c>
      <c r="M1181">
        <v>0.83172400130988711</v>
      </c>
      <c r="N1181">
        <v>44682.050630000005</v>
      </c>
      <c r="O1181">
        <v>44682.050630000005</v>
      </c>
      <c r="P1181">
        <v>44682.050630000005</v>
      </c>
      <c r="R1181">
        <f t="shared" si="38"/>
        <v>1.7947894317556274</v>
      </c>
      <c r="S1181" s="4">
        <f t="shared" si="37"/>
        <v>0.83172400130988711</v>
      </c>
    </row>
    <row r="1182" spans="1:19" x14ac:dyDescent="0.3">
      <c r="A1182" t="s">
        <v>2040</v>
      </c>
      <c r="B1182" t="s">
        <v>803</v>
      </c>
      <c r="C1182" t="s">
        <v>859</v>
      </c>
      <c r="E1182" t="s">
        <v>863</v>
      </c>
      <c r="F1182">
        <v>44.28884</v>
      </c>
      <c r="G1182" t="s">
        <v>805</v>
      </c>
      <c r="R1182">
        <f t="shared" si="38"/>
        <v>-0.61290322580645162</v>
      </c>
      <c r="S1182" s="4">
        <f t="shared" si="37"/>
        <v>0</v>
      </c>
    </row>
    <row r="1183" spans="1:19" x14ac:dyDescent="0.3">
      <c r="A1183" t="s">
        <v>2041</v>
      </c>
      <c r="B1183" t="s">
        <v>803</v>
      </c>
      <c r="C1183" t="s">
        <v>804</v>
      </c>
      <c r="F1183">
        <v>6.4255139999999997</v>
      </c>
      <c r="G1183" t="s">
        <v>805</v>
      </c>
      <c r="I1183" t="b">
        <v>1</v>
      </c>
      <c r="J1183">
        <v>25</v>
      </c>
      <c r="K1183" s="3">
        <v>30.3216876983643</v>
      </c>
      <c r="L1183">
        <v>795.05727245469586</v>
      </c>
      <c r="M1183">
        <v>1</v>
      </c>
      <c r="N1183">
        <v>4086.6269039999997</v>
      </c>
      <c r="O1183">
        <v>4086.6269039999997</v>
      </c>
      <c r="P1183">
        <v>4086.6269039999997</v>
      </c>
      <c r="R1183">
        <f t="shared" si="38"/>
        <v>1</v>
      </c>
      <c r="S1183" s="4">
        <f t="shared" si="37"/>
        <v>1</v>
      </c>
    </row>
    <row r="1184" spans="1:19" x14ac:dyDescent="0.3">
      <c r="A1184" t="s">
        <v>2042</v>
      </c>
      <c r="B1184" t="s">
        <v>803</v>
      </c>
      <c r="C1184" t="s">
        <v>804</v>
      </c>
      <c r="F1184">
        <v>6.1812430000000003</v>
      </c>
      <c r="G1184" t="s">
        <v>805</v>
      </c>
      <c r="I1184" t="b">
        <v>1</v>
      </c>
      <c r="J1184">
        <v>25</v>
      </c>
      <c r="K1184" s="3">
        <v>38.2779541015625</v>
      </c>
      <c r="L1184">
        <v>820.32315214649248</v>
      </c>
      <c r="M1184">
        <v>1</v>
      </c>
      <c r="N1184">
        <v>3931.270548</v>
      </c>
      <c r="O1184">
        <v>3931.270548</v>
      </c>
      <c r="P1184">
        <v>3931.270548</v>
      </c>
      <c r="R1184">
        <f t="shared" si="38"/>
        <v>1</v>
      </c>
      <c r="S1184" s="4">
        <f t="shared" si="37"/>
        <v>1</v>
      </c>
    </row>
    <row r="1185" spans="1:19" x14ac:dyDescent="0.3">
      <c r="A1185" t="s">
        <v>2043</v>
      </c>
      <c r="B1185" t="s">
        <v>803</v>
      </c>
      <c r="C1185" t="s">
        <v>804</v>
      </c>
      <c r="F1185">
        <v>7.1167420000000003</v>
      </c>
      <c r="G1185" t="s">
        <v>805</v>
      </c>
      <c r="I1185" t="b">
        <v>1</v>
      </c>
      <c r="J1185">
        <v>25</v>
      </c>
      <c r="K1185" s="3">
        <v>29.789524078369102</v>
      </c>
      <c r="L1185">
        <v>876.3126963848797</v>
      </c>
      <c r="M1185">
        <v>1</v>
      </c>
      <c r="N1185">
        <v>4526.2479119999998</v>
      </c>
      <c r="O1185">
        <v>4526.2479119999998</v>
      </c>
      <c r="P1185">
        <v>4526.2479119999998</v>
      </c>
      <c r="R1185">
        <f t="shared" si="38"/>
        <v>1</v>
      </c>
      <c r="S1185" s="4">
        <f t="shared" si="37"/>
        <v>1</v>
      </c>
    </row>
    <row r="1186" spans="1:19" x14ac:dyDescent="0.3">
      <c r="A1186" t="s">
        <v>2044</v>
      </c>
      <c r="B1186" t="s">
        <v>803</v>
      </c>
      <c r="C1186" t="s">
        <v>1086</v>
      </c>
      <c r="F1186">
        <v>80.846069999999997</v>
      </c>
      <c r="G1186" t="s">
        <v>805</v>
      </c>
      <c r="I1186" t="b">
        <v>1</v>
      </c>
      <c r="J1186">
        <v>100</v>
      </c>
      <c r="K1186" s="3">
        <v>1443.93188476562</v>
      </c>
      <c r="L1186">
        <v>22192.166706225857</v>
      </c>
      <c r="M1186">
        <v>1</v>
      </c>
      <c r="N1186">
        <v>86828.679179999992</v>
      </c>
      <c r="O1186">
        <v>86828.679179999992</v>
      </c>
      <c r="P1186">
        <v>86828.679179999992</v>
      </c>
      <c r="R1186">
        <f t="shared" si="38"/>
        <v>1</v>
      </c>
      <c r="S1186" s="4">
        <f t="shared" si="37"/>
        <v>1</v>
      </c>
    </row>
    <row r="1187" spans="1:19" x14ac:dyDescent="0.3">
      <c r="A1187" t="s">
        <v>2045</v>
      </c>
      <c r="B1187" t="s">
        <v>803</v>
      </c>
      <c r="C1187" t="s">
        <v>804</v>
      </c>
      <c r="F1187">
        <v>6.8129644000000003</v>
      </c>
      <c r="G1187" t="s">
        <v>805</v>
      </c>
      <c r="I1187" t="b">
        <v>1</v>
      </c>
      <c r="J1187">
        <v>25</v>
      </c>
      <c r="K1187" s="3">
        <v>36.327457427978501</v>
      </c>
      <c r="L1187">
        <v>889.1660234611212</v>
      </c>
      <c r="M1187">
        <v>1</v>
      </c>
      <c r="N1187">
        <v>4333.0453583999997</v>
      </c>
      <c r="O1187">
        <v>4333.0453583999997</v>
      </c>
      <c r="P1187">
        <v>4333.0453583999997</v>
      </c>
      <c r="R1187">
        <f t="shared" si="38"/>
        <v>1</v>
      </c>
      <c r="S1187" s="4">
        <f t="shared" si="37"/>
        <v>1</v>
      </c>
    </row>
    <row r="1188" spans="1:19" x14ac:dyDescent="0.3">
      <c r="A1188" t="s">
        <v>2046</v>
      </c>
      <c r="B1188" t="s">
        <v>803</v>
      </c>
      <c r="C1188" t="s">
        <v>837</v>
      </c>
      <c r="E1188" t="s">
        <v>815</v>
      </c>
      <c r="F1188">
        <v>22.016749999999998</v>
      </c>
      <c r="G1188" t="s">
        <v>805</v>
      </c>
      <c r="I1188" t="b">
        <v>1</v>
      </c>
      <c r="J1188">
        <v>50</v>
      </c>
      <c r="K1188" s="3">
        <v>185.650048828102</v>
      </c>
      <c r="L1188">
        <v>4245.5929240665319</v>
      </c>
      <c r="M1188">
        <v>0.72</v>
      </c>
      <c r="N1188">
        <v>16798.78025</v>
      </c>
      <c r="O1188">
        <v>16798.78025</v>
      </c>
      <c r="P1188">
        <v>16798.78025</v>
      </c>
      <c r="R1188">
        <f t="shared" si="38"/>
        <v>3.8000000000000007</v>
      </c>
      <c r="S1188" s="4">
        <f t="shared" si="37"/>
        <v>0.72</v>
      </c>
    </row>
    <row r="1189" spans="1:19" x14ac:dyDescent="0.3">
      <c r="A1189" t="s">
        <v>2047</v>
      </c>
      <c r="B1189" t="s">
        <v>803</v>
      </c>
      <c r="C1189" t="s">
        <v>804</v>
      </c>
      <c r="F1189">
        <v>7.4374056</v>
      </c>
      <c r="G1189" t="s">
        <v>805</v>
      </c>
      <c r="I1189" t="b">
        <v>1</v>
      </c>
      <c r="J1189">
        <v>25</v>
      </c>
      <c r="K1189" s="3">
        <v>28.738914489746101</v>
      </c>
      <c r="L1189">
        <v>906.98075842872822</v>
      </c>
      <c r="M1189">
        <v>1</v>
      </c>
      <c r="N1189">
        <v>4730.1899616000001</v>
      </c>
      <c r="O1189">
        <v>4730.1899616000001</v>
      </c>
      <c r="P1189">
        <v>4730.1899616000001</v>
      </c>
      <c r="R1189">
        <f t="shared" si="38"/>
        <v>1</v>
      </c>
      <c r="S1189" s="4">
        <f t="shared" si="37"/>
        <v>1</v>
      </c>
    </row>
    <row r="1190" spans="1:19" x14ac:dyDescent="0.3">
      <c r="A1190" t="s">
        <v>2048</v>
      </c>
      <c r="B1190" t="s">
        <v>803</v>
      </c>
      <c r="C1190" t="s">
        <v>824</v>
      </c>
      <c r="F1190">
        <v>25.796997000000001</v>
      </c>
      <c r="G1190" t="s">
        <v>805</v>
      </c>
      <c r="I1190" t="b">
        <v>1</v>
      </c>
      <c r="J1190">
        <v>40</v>
      </c>
      <c r="K1190" s="3">
        <v>100.39143371582</v>
      </c>
      <c r="L1190">
        <v>4366.4221506071126</v>
      </c>
      <c r="M1190">
        <v>1</v>
      </c>
      <c r="N1190">
        <v>18290.070873000001</v>
      </c>
      <c r="O1190">
        <v>18290.070873000001</v>
      </c>
      <c r="P1190">
        <v>18290.070873000001</v>
      </c>
      <c r="R1190">
        <f t="shared" si="38"/>
        <v>1</v>
      </c>
      <c r="S1190" s="4">
        <f t="shared" si="37"/>
        <v>1</v>
      </c>
    </row>
    <row r="1191" spans="1:19" x14ac:dyDescent="0.3">
      <c r="A1191" t="s">
        <v>2049</v>
      </c>
      <c r="B1191" t="s">
        <v>803</v>
      </c>
      <c r="C1191" t="s">
        <v>804</v>
      </c>
      <c r="F1191">
        <v>6.3021254999999998</v>
      </c>
      <c r="G1191" t="s">
        <v>805</v>
      </c>
      <c r="I1191" t="b">
        <v>1</v>
      </c>
      <c r="J1191">
        <v>25</v>
      </c>
      <c r="K1191" s="3">
        <v>43.2567749023438</v>
      </c>
      <c r="L1191">
        <v>871.76931206835582</v>
      </c>
      <c r="M1191">
        <v>1</v>
      </c>
      <c r="N1191">
        <v>4008.1518179999998</v>
      </c>
      <c r="O1191">
        <v>4008.1518179999998</v>
      </c>
      <c r="P1191">
        <v>4008.1518179999998</v>
      </c>
      <c r="R1191">
        <f t="shared" si="38"/>
        <v>1</v>
      </c>
      <c r="S1191" s="4">
        <f t="shared" si="37"/>
        <v>1</v>
      </c>
    </row>
    <row r="1192" spans="1:19" x14ac:dyDescent="0.3">
      <c r="A1192" t="s">
        <v>2050</v>
      </c>
      <c r="B1192" t="s">
        <v>803</v>
      </c>
      <c r="C1192" t="s">
        <v>804</v>
      </c>
      <c r="F1192">
        <v>8.7935809999999996</v>
      </c>
      <c r="G1192" t="s">
        <v>805</v>
      </c>
      <c r="I1192" t="b">
        <v>1</v>
      </c>
      <c r="J1192">
        <v>25</v>
      </c>
      <c r="K1192" s="3">
        <v>24.6046047210693</v>
      </c>
      <c r="L1192">
        <v>1031.3436607751617</v>
      </c>
      <c r="M1192">
        <v>1</v>
      </c>
      <c r="N1192">
        <v>5592.7175159999997</v>
      </c>
      <c r="O1192">
        <v>5592.7175159999997</v>
      </c>
      <c r="P1192">
        <v>5592.7175159999997</v>
      </c>
      <c r="R1192">
        <f t="shared" si="38"/>
        <v>1</v>
      </c>
      <c r="S1192" s="4">
        <f t="shared" si="37"/>
        <v>1</v>
      </c>
    </row>
    <row r="1193" spans="1:19" x14ac:dyDescent="0.3">
      <c r="A1193" t="s">
        <v>2051</v>
      </c>
      <c r="B1193" t="s">
        <v>803</v>
      </c>
      <c r="C1193" t="s">
        <v>859</v>
      </c>
      <c r="E1193" t="s">
        <v>863</v>
      </c>
      <c r="F1193">
        <v>6.4520096999999996</v>
      </c>
      <c r="G1193" t="s">
        <v>805</v>
      </c>
      <c r="I1193" t="b">
        <v>1</v>
      </c>
      <c r="J1193">
        <v>32</v>
      </c>
      <c r="K1193" s="3">
        <v>60.482108345022397</v>
      </c>
      <c r="L1193">
        <v>963.35589966838916</v>
      </c>
      <c r="M1193">
        <v>0.81</v>
      </c>
      <c r="N1193">
        <v>4316.3944892999998</v>
      </c>
      <c r="O1193">
        <v>4316.3944892999998</v>
      </c>
      <c r="P1193">
        <v>4316.3944892999998</v>
      </c>
      <c r="R1193">
        <f t="shared" si="38"/>
        <v>1.9999999999999993</v>
      </c>
      <c r="S1193" s="4">
        <f t="shared" si="37"/>
        <v>0.81</v>
      </c>
    </row>
    <row r="1194" spans="1:19" x14ac:dyDescent="0.3">
      <c r="A1194" t="s">
        <v>2052</v>
      </c>
      <c r="B1194" t="s">
        <v>803</v>
      </c>
      <c r="C1194" t="s">
        <v>819</v>
      </c>
      <c r="E1194" t="s">
        <v>820</v>
      </c>
      <c r="F1194">
        <v>16.485872790879746</v>
      </c>
      <c r="G1194" t="s">
        <v>805</v>
      </c>
      <c r="I1194" t="b">
        <v>1</v>
      </c>
      <c r="J1194">
        <v>300</v>
      </c>
      <c r="K1194" s="3">
        <v>14953.470402069101</v>
      </c>
      <c r="L1194">
        <v>6068.2489334892525</v>
      </c>
      <c r="M1194">
        <v>0.62</v>
      </c>
      <c r="N1194">
        <v>45105.347955846984</v>
      </c>
      <c r="O1194">
        <v>45105.347955846984</v>
      </c>
      <c r="P1194">
        <v>45105.347955846984</v>
      </c>
      <c r="R1194">
        <f t="shared" si="38"/>
        <v>77</v>
      </c>
      <c r="S1194" s="4">
        <f t="shared" si="37"/>
        <v>0.6249350649350649</v>
      </c>
    </row>
    <row r="1195" spans="1:19" x14ac:dyDescent="0.3">
      <c r="A1195" t="s">
        <v>2053</v>
      </c>
      <c r="B1195" t="s">
        <v>803</v>
      </c>
      <c r="C1195" t="s">
        <v>807</v>
      </c>
      <c r="E1195" t="s">
        <v>952</v>
      </c>
      <c r="F1195">
        <v>33.484046999999997</v>
      </c>
      <c r="G1195" t="s">
        <v>805</v>
      </c>
      <c r="I1195" t="b">
        <v>1</v>
      </c>
      <c r="J1195">
        <v>125</v>
      </c>
      <c r="K1195" s="3">
        <v>1846.28567161559</v>
      </c>
      <c r="L1195">
        <v>9482.1525665686531</v>
      </c>
      <c r="M1195">
        <v>0.62</v>
      </c>
      <c r="N1195">
        <v>41888.542796999995</v>
      </c>
      <c r="O1195">
        <v>41888.542796999995</v>
      </c>
      <c r="P1195">
        <v>41888.542796999995</v>
      </c>
      <c r="R1195">
        <f t="shared" si="38"/>
        <v>77</v>
      </c>
      <c r="S1195" s="4">
        <f t="shared" si="37"/>
        <v>0.6249350649350649</v>
      </c>
    </row>
    <row r="1196" spans="1:19" x14ac:dyDescent="0.3">
      <c r="A1196" t="s">
        <v>2054</v>
      </c>
      <c r="B1196" t="s">
        <v>803</v>
      </c>
      <c r="C1196" t="s">
        <v>804</v>
      </c>
      <c r="F1196">
        <v>3.1537384999999998</v>
      </c>
      <c r="G1196" t="s">
        <v>805</v>
      </c>
      <c r="I1196" t="b">
        <v>1</v>
      </c>
      <c r="J1196">
        <v>40</v>
      </c>
      <c r="K1196" s="3">
        <v>136.901611328125</v>
      </c>
      <c r="L1196">
        <v>573.09582378331299</v>
      </c>
      <c r="M1196">
        <v>1</v>
      </c>
      <c r="N1196">
        <v>2236.0005965</v>
      </c>
      <c r="O1196">
        <v>2236.0005965</v>
      </c>
      <c r="P1196">
        <v>2236.0005965</v>
      </c>
      <c r="R1196">
        <f t="shared" si="38"/>
        <v>1</v>
      </c>
      <c r="S1196" s="4">
        <f t="shared" si="37"/>
        <v>1</v>
      </c>
    </row>
    <row r="1197" spans="1:19" x14ac:dyDescent="0.3">
      <c r="A1197" t="s">
        <v>2055</v>
      </c>
      <c r="B1197" t="s">
        <v>803</v>
      </c>
      <c r="C1197" t="s">
        <v>804</v>
      </c>
      <c r="F1197">
        <v>10.933678</v>
      </c>
      <c r="G1197" t="s">
        <v>805</v>
      </c>
      <c r="I1197" t="b">
        <v>1</v>
      </c>
      <c r="J1197">
        <v>25</v>
      </c>
      <c r="K1197" s="3">
        <v>24.955171585083001</v>
      </c>
      <c r="L1197">
        <v>1286.6669965350243</v>
      </c>
      <c r="M1197">
        <v>1</v>
      </c>
      <c r="N1197">
        <v>6953.8192079999999</v>
      </c>
      <c r="O1197">
        <v>6953.8192079999999</v>
      </c>
      <c r="P1197">
        <v>6953.8192079999999</v>
      </c>
      <c r="R1197">
        <f t="shared" si="38"/>
        <v>1</v>
      </c>
      <c r="S1197" s="4">
        <f t="shared" si="37"/>
        <v>1</v>
      </c>
    </row>
    <row r="1198" spans="1:19" x14ac:dyDescent="0.3">
      <c r="A1198" t="s">
        <v>2056</v>
      </c>
      <c r="B1198" t="s">
        <v>803</v>
      </c>
      <c r="C1198" t="s">
        <v>804</v>
      </c>
      <c r="F1198">
        <v>5.8759164999999998</v>
      </c>
      <c r="G1198" t="s">
        <v>805</v>
      </c>
      <c r="I1198" t="b">
        <v>1</v>
      </c>
      <c r="J1198">
        <v>32</v>
      </c>
      <c r="K1198" s="3">
        <v>53.863754272460902</v>
      </c>
      <c r="L1198">
        <v>853.3419338293229</v>
      </c>
      <c r="M1198">
        <v>1</v>
      </c>
      <c r="N1198">
        <v>3930.9881384999999</v>
      </c>
      <c r="O1198">
        <v>3930.9881384999999</v>
      </c>
      <c r="P1198">
        <v>3930.9881384999999</v>
      </c>
      <c r="R1198">
        <f t="shared" si="38"/>
        <v>1</v>
      </c>
      <c r="S1198" s="4">
        <f t="shared" si="37"/>
        <v>1</v>
      </c>
    </row>
    <row r="1199" spans="1:19" x14ac:dyDescent="0.3">
      <c r="A1199" t="s">
        <v>2057</v>
      </c>
      <c r="B1199" t="s">
        <v>803</v>
      </c>
      <c r="C1199" t="s">
        <v>807</v>
      </c>
      <c r="E1199" t="s">
        <v>1069</v>
      </c>
      <c r="F1199">
        <v>2.8328639999999998</v>
      </c>
      <c r="G1199" t="s">
        <v>805</v>
      </c>
      <c r="I1199" t="b">
        <v>1</v>
      </c>
      <c r="J1199">
        <v>50</v>
      </c>
      <c r="K1199" s="3">
        <v>204.152099609375</v>
      </c>
      <c r="L1199">
        <v>556.47881596236084</v>
      </c>
      <c r="M1199">
        <v>0.63043896646773989</v>
      </c>
      <c r="N1199">
        <v>2161.4752319999998</v>
      </c>
      <c r="O1199">
        <v>2161.4752319999998</v>
      </c>
      <c r="P1199">
        <v>2161.4752319999998</v>
      </c>
      <c r="R1199">
        <f t="shared" si="38"/>
        <v>36.402071141270028</v>
      </c>
      <c r="S1199" s="4">
        <f t="shared" si="37"/>
        <v>0.63043896646773989</v>
      </c>
    </row>
    <row r="1200" spans="1:19" x14ac:dyDescent="0.3">
      <c r="A1200" t="s">
        <v>2058</v>
      </c>
      <c r="B1200" t="s">
        <v>803</v>
      </c>
      <c r="C1200" t="s">
        <v>807</v>
      </c>
      <c r="E1200" t="s">
        <v>815</v>
      </c>
      <c r="F1200">
        <v>12.490971</v>
      </c>
      <c r="G1200" t="s">
        <v>805</v>
      </c>
      <c r="I1200" t="b">
        <v>1</v>
      </c>
      <c r="J1200">
        <v>150</v>
      </c>
      <c r="K1200" s="3">
        <v>3097.5578323364298</v>
      </c>
      <c r="L1200">
        <v>3800.6391339272018</v>
      </c>
      <c r="M1200">
        <v>0.62</v>
      </c>
      <c r="N1200">
        <v>17962.016297999999</v>
      </c>
      <c r="O1200">
        <v>17962.016297999999</v>
      </c>
      <c r="P1200">
        <v>17962.016297999999</v>
      </c>
      <c r="R1200">
        <f t="shared" si="38"/>
        <v>77</v>
      </c>
      <c r="S1200" s="4">
        <f t="shared" si="37"/>
        <v>0.6249350649350649</v>
      </c>
    </row>
    <row r="1201" spans="1:19" x14ac:dyDescent="0.3">
      <c r="A1201" t="s">
        <v>2059</v>
      </c>
      <c r="B1201" t="s">
        <v>803</v>
      </c>
      <c r="C1201" t="s">
        <v>804</v>
      </c>
      <c r="F1201">
        <v>19.754055000000001</v>
      </c>
      <c r="G1201" t="s">
        <v>805</v>
      </c>
      <c r="I1201" t="b">
        <v>1</v>
      </c>
      <c r="J1201">
        <v>25</v>
      </c>
      <c r="K1201" s="3">
        <v>29.811649322509801</v>
      </c>
      <c r="L1201">
        <v>2432.8883666447655</v>
      </c>
      <c r="M1201">
        <v>1</v>
      </c>
      <c r="N1201">
        <v>12563.57898</v>
      </c>
      <c r="O1201">
        <v>12563.57898</v>
      </c>
      <c r="P1201">
        <v>12563.57898</v>
      </c>
      <c r="R1201">
        <f t="shared" si="38"/>
        <v>1</v>
      </c>
      <c r="S1201" s="4">
        <f t="shared" si="37"/>
        <v>1</v>
      </c>
    </row>
    <row r="1202" spans="1:19" x14ac:dyDescent="0.3">
      <c r="A1202" t="s">
        <v>2060</v>
      </c>
      <c r="B1202" t="s">
        <v>803</v>
      </c>
      <c r="C1202" t="s">
        <v>804</v>
      </c>
      <c r="F1202">
        <v>6.7557615999999996</v>
      </c>
      <c r="G1202" t="s">
        <v>805</v>
      </c>
      <c r="I1202" t="b">
        <v>1</v>
      </c>
      <c r="J1202">
        <v>20</v>
      </c>
      <c r="K1202" s="3">
        <v>24.206493377685501</v>
      </c>
      <c r="L1202">
        <v>790.96772869327992</v>
      </c>
      <c r="M1202">
        <v>1</v>
      </c>
      <c r="N1202">
        <v>4154.7933839999996</v>
      </c>
      <c r="O1202">
        <v>4154.7933839999996</v>
      </c>
      <c r="P1202">
        <v>4154.7933839999996</v>
      </c>
      <c r="R1202">
        <f t="shared" si="38"/>
        <v>1</v>
      </c>
      <c r="S1202" s="4">
        <f t="shared" si="37"/>
        <v>1</v>
      </c>
    </row>
    <row r="1203" spans="1:19" x14ac:dyDescent="0.3">
      <c r="A1203" t="s">
        <v>2061</v>
      </c>
      <c r="B1203" t="s">
        <v>803</v>
      </c>
      <c r="C1203" t="s">
        <v>804</v>
      </c>
      <c r="F1203">
        <v>7.4677141822405479</v>
      </c>
      <c r="G1203" t="s">
        <v>805</v>
      </c>
      <c r="I1203" t="b">
        <v>1</v>
      </c>
      <c r="J1203">
        <v>32</v>
      </c>
      <c r="K1203" s="3">
        <v>80.001716613769503</v>
      </c>
      <c r="L1203">
        <v>1204.9591634479568</v>
      </c>
      <c r="M1203">
        <v>1</v>
      </c>
      <c r="N1203">
        <v>4995.9007879189267</v>
      </c>
      <c r="O1203">
        <v>4995.9007879189267</v>
      </c>
      <c r="P1203">
        <v>4995.9007879189267</v>
      </c>
      <c r="R1203">
        <f t="shared" si="38"/>
        <v>1</v>
      </c>
      <c r="S1203" s="4">
        <f t="shared" si="37"/>
        <v>1</v>
      </c>
    </row>
    <row r="1204" spans="1:19" x14ac:dyDescent="0.3">
      <c r="A1204" t="s">
        <v>2062</v>
      </c>
      <c r="B1204" t="s">
        <v>803</v>
      </c>
      <c r="C1204" t="s">
        <v>847</v>
      </c>
      <c r="E1204" t="s">
        <v>959</v>
      </c>
      <c r="F1204">
        <v>3.2443635109738884</v>
      </c>
      <c r="G1204" t="s">
        <v>805</v>
      </c>
      <c r="I1204" t="b">
        <v>1</v>
      </c>
      <c r="J1204">
        <v>125</v>
      </c>
      <c r="K1204" s="3">
        <v>1600.5240307617401</v>
      </c>
      <c r="L1204">
        <v>902.75686055942583</v>
      </c>
      <c r="M1204">
        <v>0.72</v>
      </c>
      <c r="N1204">
        <v>4058.6987522283343</v>
      </c>
      <c r="O1204">
        <v>4058.6987522283343</v>
      </c>
      <c r="P1204">
        <v>4058.6987522283343</v>
      </c>
      <c r="R1204">
        <f t="shared" si="38"/>
        <v>3.8000000000000007</v>
      </c>
      <c r="S1204" s="4">
        <f t="shared" si="37"/>
        <v>0.72</v>
      </c>
    </row>
    <row r="1205" spans="1:19" x14ac:dyDescent="0.3">
      <c r="A1205" t="s">
        <v>2063</v>
      </c>
      <c r="B1205" t="s">
        <v>803</v>
      </c>
      <c r="C1205" t="s">
        <v>807</v>
      </c>
      <c r="E1205" t="s">
        <v>1083</v>
      </c>
      <c r="F1205">
        <v>43.923000000000002</v>
      </c>
      <c r="G1205" t="s">
        <v>805</v>
      </c>
      <c r="I1205" t="b">
        <v>1</v>
      </c>
      <c r="J1205">
        <v>40</v>
      </c>
      <c r="K1205" s="3">
        <v>135.072124214144</v>
      </c>
      <c r="L1205">
        <v>7954.245486297229</v>
      </c>
      <c r="M1205">
        <v>0.67</v>
      </c>
      <c r="N1205">
        <v>31141.407000000003</v>
      </c>
      <c r="O1205">
        <v>31141.407000000003</v>
      </c>
      <c r="P1205">
        <v>31141.407000000003</v>
      </c>
      <c r="R1205">
        <f t="shared" si="38"/>
        <v>7.5999999999999934</v>
      </c>
      <c r="S1205" s="4">
        <f t="shared" si="37"/>
        <v>0.67</v>
      </c>
    </row>
    <row r="1206" spans="1:19" x14ac:dyDescent="0.3">
      <c r="A1206" t="s">
        <v>2064</v>
      </c>
      <c r="B1206" t="s">
        <v>803</v>
      </c>
      <c r="C1206" t="s">
        <v>807</v>
      </c>
      <c r="E1206" t="s">
        <v>876</v>
      </c>
      <c r="F1206">
        <v>11.42229</v>
      </c>
      <c r="G1206" t="s">
        <v>805</v>
      </c>
      <c r="I1206" t="b">
        <v>1</v>
      </c>
      <c r="J1206">
        <v>50</v>
      </c>
      <c r="K1206" s="3">
        <v>235.581584053049</v>
      </c>
      <c r="L1206">
        <v>2313.6511544674431</v>
      </c>
      <c r="M1206">
        <v>0.62</v>
      </c>
      <c r="N1206">
        <v>8715.2072700000008</v>
      </c>
      <c r="O1206">
        <v>8715.2072700000008</v>
      </c>
      <c r="P1206">
        <v>8715.2072700000008</v>
      </c>
      <c r="R1206">
        <f t="shared" si="38"/>
        <v>77</v>
      </c>
      <c r="S1206" s="4">
        <f t="shared" si="37"/>
        <v>0.6249350649350649</v>
      </c>
    </row>
    <row r="1207" spans="1:19" x14ac:dyDescent="0.3">
      <c r="A1207" t="s">
        <v>2065</v>
      </c>
      <c r="B1207" t="s">
        <v>803</v>
      </c>
      <c r="C1207" t="s">
        <v>807</v>
      </c>
      <c r="E1207" t="s">
        <v>885</v>
      </c>
      <c r="F1207">
        <v>16.530632000000001</v>
      </c>
      <c r="G1207" t="s">
        <v>805</v>
      </c>
      <c r="I1207" t="b">
        <v>1</v>
      </c>
      <c r="J1207">
        <v>125</v>
      </c>
      <c r="K1207" s="3">
        <v>2050.3645510482602</v>
      </c>
      <c r="L1207">
        <v>4748.8909771173767</v>
      </c>
      <c r="M1207">
        <v>0.62</v>
      </c>
      <c r="N1207">
        <v>20679.820631999999</v>
      </c>
      <c r="O1207">
        <v>20679.820631999999</v>
      </c>
      <c r="P1207">
        <v>20679.820631999999</v>
      </c>
      <c r="R1207">
        <f t="shared" si="38"/>
        <v>77</v>
      </c>
      <c r="S1207" s="4">
        <f t="shared" si="37"/>
        <v>0.6249350649350649</v>
      </c>
    </row>
    <row r="1208" spans="1:19" x14ac:dyDescent="0.3">
      <c r="A1208" t="s">
        <v>2066</v>
      </c>
      <c r="B1208" t="s">
        <v>803</v>
      </c>
      <c r="C1208" t="s">
        <v>837</v>
      </c>
      <c r="E1208" t="s">
        <v>838</v>
      </c>
      <c r="F1208">
        <v>13.539206999999999</v>
      </c>
      <c r="G1208" t="s">
        <v>805</v>
      </c>
      <c r="I1208" t="b">
        <v>1</v>
      </c>
      <c r="J1208">
        <v>32</v>
      </c>
      <c r="K1208" s="3">
        <v>71.647176475497005</v>
      </c>
      <c r="L1208">
        <v>2114.8314339770659</v>
      </c>
      <c r="M1208">
        <v>0.81</v>
      </c>
      <c r="N1208">
        <v>9057.7294829999992</v>
      </c>
      <c r="O1208">
        <v>9057.7294829999992</v>
      </c>
      <c r="P1208">
        <v>9057.7294829999992</v>
      </c>
      <c r="R1208">
        <f t="shared" si="38"/>
        <v>1.9999999999999993</v>
      </c>
      <c r="S1208" s="4">
        <f t="shared" si="37"/>
        <v>0.81</v>
      </c>
    </row>
    <row r="1209" spans="1:19" x14ac:dyDescent="0.3">
      <c r="A1209" t="s">
        <v>2067</v>
      </c>
      <c r="B1209" t="s">
        <v>803</v>
      </c>
      <c r="C1209" t="s">
        <v>807</v>
      </c>
      <c r="E1209" t="s">
        <v>1051</v>
      </c>
      <c r="F1209">
        <v>18.125806999999998</v>
      </c>
      <c r="G1209" t="s">
        <v>805</v>
      </c>
      <c r="I1209" t="b">
        <v>1</v>
      </c>
      <c r="J1209">
        <v>32</v>
      </c>
      <c r="K1209" s="3">
        <v>79.536006202688398</v>
      </c>
      <c r="L1209">
        <v>2919.4956283609299</v>
      </c>
      <c r="M1209">
        <v>0.81</v>
      </c>
      <c r="N1209">
        <v>12126.164882999999</v>
      </c>
      <c r="O1209">
        <v>12126.164882999999</v>
      </c>
      <c r="P1209">
        <v>12126.164882999999</v>
      </c>
      <c r="R1209">
        <f t="shared" si="38"/>
        <v>1.9999999999999993</v>
      </c>
      <c r="S1209" s="4">
        <f t="shared" si="37"/>
        <v>0.81</v>
      </c>
    </row>
    <row r="1210" spans="1:19" x14ac:dyDescent="0.3">
      <c r="A1210" t="s">
        <v>2068</v>
      </c>
      <c r="B1210" t="s">
        <v>803</v>
      </c>
      <c r="C1210" t="s">
        <v>893</v>
      </c>
      <c r="E1210" t="s">
        <v>894</v>
      </c>
      <c r="F1210">
        <v>73.049869999999999</v>
      </c>
      <c r="G1210" t="s">
        <v>805</v>
      </c>
      <c r="I1210" t="b">
        <v>1</v>
      </c>
      <c r="J1210">
        <v>300</v>
      </c>
      <c r="K1210" s="3">
        <v>18282.667384376498</v>
      </c>
      <c r="L1210">
        <v>27437.947842261907</v>
      </c>
      <c r="M1210">
        <v>0.62</v>
      </c>
      <c r="N1210">
        <v>199864.44432000001</v>
      </c>
      <c r="O1210">
        <v>199864.44432000001</v>
      </c>
      <c r="P1210">
        <v>199864.44432000001</v>
      </c>
      <c r="R1210">
        <f t="shared" si="38"/>
        <v>77</v>
      </c>
      <c r="S1210" s="4">
        <f t="shared" si="37"/>
        <v>0.6249350649350649</v>
      </c>
    </row>
    <row r="1211" spans="1:19" x14ac:dyDescent="0.3">
      <c r="A1211" t="s">
        <v>2069</v>
      </c>
      <c r="B1211" t="s">
        <v>803</v>
      </c>
      <c r="C1211" t="s">
        <v>807</v>
      </c>
      <c r="E1211" t="s">
        <v>808</v>
      </c>
      <c r="F1211">
        <v>13.455849000000001</v>
      </c>
      <c r="G1211" t="s">
        <v>805</v>
      </c>
      <c r="I1211" t="b">
        <v>1</v>
      </c>
      <c r="J1211">
        <v>65</v>
      </c>
      <c r="K1211" s="3">
        <v>499.51120073319203</v>
      </c>
      <c r="L1211">
        <v>3131.3143019834133</v>
      </c>
      <c r="M1211">
        <v>0.63</v>
      </c>
      <c r="N1211">
        <v>11424.015801000001</v>
      </c>
      <c r="O1211">
        <v>11424.015801000001</v>
      </c>
      <c r="P1211">
        <v>11424.015801000001</v>
      </c>
      <c r="R1211">
        <f t="shared" si="38"/>
        <v>37.999999999999964</v>
      </c>
      <c r="S1211" s="4">
        <f t="shared" si="37"/>
        <v>0.63</v>
      </c>
    </row>
    <row r="1212" spans="1:19" x14ac:dyDescent="0.3">
      <c r="A1212" t="s">
        <v>2070</v>
      </c>
      <c r="B1212" t="s">
        <v>803</v>
      </c>
      <c r="C1212" t="s">
        <v>804</v>
      </c>
      <c r="F1212">
        <v>8.7817270000000001</v>
      </c>
      <c r="G1212" t="s">
        <v>805</v>
      </c>
      <c r="I1212" t="b">
        <v>1</v>
      </c>
      <c r="J1212">
        <v>20</v>
      </c>
      <c r="K1212" s="3">
        <v>24.203710556030298</v>
      </c>
      <c r="L1212">
        <v>1028.1687055378702</v>
      </c>
      <c r="M1212">
        <v>1</v>
      </c>
      <c r="N1212">
        <v>5400.7621049999998</v>
      </c>
      <c r="O1212">
        <v>5400.7621049999998</v>
      </c>
      <c r="P1212">
        <v>5400.7621049999998</v>
      </c>
      <c r="R1212">
        <f t="shared" si="38"/>
        <v>1</v>
      </c>
      <c r="S1212" s="4">
        <f t="shared" si="37"/>
        <v>1</v>
      </c>
    </row>
    <row r="1213" spans="1:19" x14ac:dyDescent="0.3">
      <c r="A1213" t="s">
        <v>2071</v>
      </c>
      <c r="B1213" t="s">
        <v>803</v>
      </c>
      <c r="C1213" t="s">
        <v>807</v>
      </c>
      <c r="E1213" t="s">
        <v>942</v>
      </c>
      <c r="F1213">
        <v>15.644997</v>
      </c>
      <c r="G1213" t="s">
        <v>805</v>
      </c>
      <c r="I1213" t="b">
        <v>1</v>
      </c>
      <c r="J1213">
        <v>80</v>
      </c>
      <c r="K1213" s="3">
        <v>695.87719882966496</v>
      </c>
      <c r="L1213">
        <v>3827.8544670081046</v>
      </c>
      <c r="M1213">
        <v>0.63</v>
      </c>
      <c r="N1213">
        <v>14737.587174</v>
      </c>
      <c r="O1213">
        <v>14737.587174</v>
      </c>
      <c r="P1213">
        <v>14737.587174</v>
      </c>
      <c r="R1213">
        <f t="shared" si="38"/>
        <v>37.999999999999964</v>
      </c>
      <c r="S1213" s="4">
        <f t="shared" si="37"/>
        <v>0.63</v>
      </c>
    </row>
    <row r="1214" spans="1:19" x14ac:dyDescent="0.3">
      <c r="A1214" t="s">
        <v>2072</v>
      </c>
      <c r="B1214" t="s">
        <v>803</v>
      </c>
      <c r="C1214" t="s">
        <v>847</v>
      </c>
      <c r="E1214" t="s">
        <v>959</v>
      </c>
      <c r="F1214">
        <v>95.289314000000005</v>
      </c>
      <c r="G1214" t="s">
        <v>805</v>
      </c>
      <c r="R1214">
        <f t="shared" si="38"/>
        <v>-0.61290322580645162</v>
      </c>
      <c r="S1214" s="4">
        <f t="shared" si="37"/>
        <v>0</v>
      </c>
    </row>
    <row r="1215" spans="1:19" x14ac:dyDescent="0.3">
      <c r="A1215" t="s">
        <v>2073</v>
      </c>
      <c r="B1215" t="s">
        <v>803</v>
      </c>
      <c r="C1215" t="s">
        <v>804</v>
      </c>
      <c r="F1215">
        <v>6.2860208000000002</v>
      </c>
      <c r="G1215" t="s">
        <v>805</v>
      </c>
      <c r="I1215" t="b">
        <v>1</v>
      </c>
      <c r="J1215">
        <v>25</v>
      </c>
      <c r="K1215" s="3">
        <v>28.888744354248001</v>
      </c>
      <c r="L1215">
        <v>767.63375729989821</v>
      </c>
      <c r="M1215">
        <v>1</v>
      </c>
      <c r="N1215">
        <v>3997.9092288000002</v>
      </c>
      <c r="O1215">
        <v>3997.9092288000002</v>
      </c>
      <c r="P1215">
        <v>3997.9092288000002</v>
      </c>
      <c r="R1215">
        <f t="shared" si="38"/>
        <v>1</v>
      </c>
      <c r="S1215" s="4">
        <f t="shared" si="37"/>
        <v>1</v>
      </c>
    </row>
    <row r="1216" spans="1:19" x14ac:dyDescent="0.3">
      <c r="A1216" t="s">
        <v>2074</v>
      </c>
      <c r="B1216" t="s">
        <v>803</v>
      </c>
      <c r="C1216" t="s">
        <v>804</v>
      </c>
      <c r="F1216">
        <v>4.6589650000000002</v>
      </c>
      <c r="G1216" t="s">
        <v>805</v>
      </c>
      <c r="I1216" t="b">
        <v>1</v>
      </c>
      <c r="J1216">
        <v>25</v>
      </c>
      <c r="K1216" s="3">
        <v>41.569187164306598</v>
      </c>
      <c r="L1216">
        <v>635.60052739224443</v>
      </c>
      <c r="M1216">
        <v>1</v>
      </c>
      <c r="N1216">
        <v>2963.1017400000001</v>
      </c>
      <c r="O1216">
        <v>2963.1017400000001</v>
      </c>
      <c r="P1216">
        <v>2963.1017400000001</v>
      </c>
      <c r="R1216">
        <f t="shared" si="38"/>
        <v>1</v>
      </c>
      <c r="S1216" s="4">
        <f t="shared" si="37"/>
        <v>1</v>
      </c>
    </row>
    <row r="1217" spans="1:19" x14ac:dyDescent="0.3">
      <c r="A1217" t="s">
        <v>2075</v>
      </c>
      <c r="B1217" t="s">
        <v>803</v>
      </c>
      <c r="C1217" t="s">
        <v>859</v>
      </c>
      <c r="F1217">
        <v>11.367701</v>
      </c>
      <c r="G1217" t="s">
        <v>805</v>
      </c>
      <c r="I1217" t="b">
        <v>1</v>
      </c>
      <c r="J1217">
        <v>25</v>
      </c>
      <c r="K1217" s="3">
        <v>38.296646118164098</v>
      </c>
      <c r="L1217">
        <v>1508.8664667516614</v>
      </c>
      <c r="M1217">
        <v>1</v>
      </c>
      <c r="N1217">
        <v>7229.8578360000001</v>
      </c>
      <c r="O1217">
        <v>7229.8578360000001</v>
      </c>
      <c r="P1217">
        <v>7229.8578360000001</v>
      </c>
      <c r="R1217">
        <f t="shared" si="38"/>
        <v>1</v>
      </c>
      <c r="S1217" s="4">
        <f t="shared" si="37"/>
        <v>1</v>
      </c>
    </row>
    <row r="1218" spans="1:19" x14ac:dyDescent="0.3">
      <c r="A1218" t="s">
        <v>2076</v>
      </c>
      <c r="B1218" t="s">
        <v>803</v>
      </c>
      <c r="C1218" t="s">
        <v>859</v>
      </c>
      <c r="F1218">
        <v>10.912868</v>
      </c>
      <c r="G1218" t="s">
        <v>805</v>
      </c>
      <c r="I1218" t="b">
        <v>1</v>
      </c>
      <c r="J1218">
        <v>25</v>
      </c>
      <c r="K1218" s="3">
        <v>24.7831420898438</v>
      </c>
      <c r="L1218">
        <v>1282.0998463926906</v>
      </c>
      <c r="M1218">
        <v>1</v>
      </c>
      <c r="N1218">
        <v>6940.5840479999997</v>
      </c>
      <c r="O1218">
        <v>6940.5840479999997</v>
      </c>
      <c r="P1218">
        <v>6940.5840479999997</v>
      </c>
      <c r="R1218">
        <f t="shared" si="38"/>
        <v>1</v>
      </c>
      <c r="S1218" s="4">
        <f t="shared" si="37"/>
        <v>1</v>
      </c>
    </row>
    <row r="1219" spans="1:19" x14ac:dyDescent="0.3">
      <c r="A1219" t="s">
        <v>2077</v>
      </c>
      <c r="B1219" t="s">
        <v>803</v>
      </c>
      <c r="C1219" t="s">
        <v>804</v>
      </c>
      <c r="F1219">
        <v>16.038398999999998</v>
      </c>
      <c r="G1219" t="s">
        <v>805</v>
      </c>
      <c r="I1219" t="b">
        <v>1</v>
      </c>
      <c r="J1219">
        <v>25</v>
      </c>
      <c r="K1219" s="3">
        <v>29.549444198608398</v>
      </c>
      <c r="L1219">
        <v>1970.5271287942476</v>
      </c>
      <c r="M1219">
        <v>1</v>
      </c>
      <c r="N1219">
        <v>10200.421763999999</v>
      </c>
      <c r="O1219">
        <v>10200.421763999999</v>
      </c>
      <c r="P1219">
        <v>10200.421763999999</v>
      </c>
      <c r="R1219">
        <f t="shared" si="38"/>
        <v>1</v>
      </c>
      <c r="S1219" s="4">
        <f t="shared" si="37"/>
        <v>1</v>
      </c>
    </row>
    <row r="1220" spans="1:19" x14ac:dyDescent="0.3">
      <c r="A1220" t="s">
        <v>2078</v>
      </c>
      <c r="B1220" t="s">
        <v>803</v>
      </c>
      <c r="C1220" t="s">
        <v>824</v>
      </c>
      <c r="F1220">
        <v>55.012515999999998</v>
      </c>
      <c r="G1220" t="s">
        <v>805</v>
      </c>
      <c r="I1220" t="b">
        <v>1</v>
      </c>
      <c r="J1220">
        <v>100</v>
      </c>
      <c r="K1220" s="3">
        <v>1443.93188476562</v>
      </c>
      <c r="L1220">
        <v>15100.881539460326</v>
      </c>
      <c r="M1220">
        <v>1</v>
      </c>
      <c r="N1220">
        <v>59083.442184</v>
      </c>
      <c r="O1220">
        <v>59083.442184</v>
      </c>
      <c r="P1220">
        <v>59083.442184</v>
      </c>
      <c r="R1220">
        <f t="shared" si="38"/>
        <v>1</v>
      </c>
      <c r="S1220" s="4">
        <f t="shared" ref="S1220:S1283" si="39">0.62+(1-0.62)/R1220</f>
        <v>1</v>
      </c>
    </row>
    <row r="1221" spans="1:19" x14ac:dyDescent="0.3">
      <c r="A1221" t="s">
        <v>2079</v>
      </c>
      <c r="B1221" t="s">
        <v>803</v>
      </c>
      <c r="C1221" t="s">
        <v>804</v>
      </c>
      <c r="F1221">
        <v>5.3931054999999999</v>
      </c>
      <c r="G1221" t="s">
        <v>805</v>
      </c>
      <c r="I1221" t="b">
        <v>1</v>
      </c>
      <c r="J1221">
        <v>20</v>
      </c>
      <c r="K1221" s="3">
        <v>24.199977874755898</v>
      </c>
      <c r="L1221">
        <v>631.42731501038111</v>
      </c>
      <c r="M1221">
        <v>1</v>
      </c>
      <c r="N1221">
        <v>3316.7598825</v>
      </c>
      <c r="O1221">
        <v>3316.7598825</v>
      </c>
      <c r="P1221">
        <v>3316.7598825</v>
      </c>
      <c r="R1221">
        <f t="shared" si="38"/>
        <v>1</v>
      </c>
      <c r="S1221" s="4">
        <f t="shared" si="39"/>
        <v>1</v>
      </c>
    </row>
    <row r="1222" spans="1:19" x14ac:dyDescent="0.3">
      <c r="A1222" t="s">
        <v>2080</v>
      </c>
      <c r="B1222" t="s">
        <v>803</v>
      </c>
      <c r="C1222" t="s">
        <v>807</v>
      </c>
      <c r="E1222" t="s">
        <v>1069</v>
      </c>
      <c r="F1222">
        <v>3.361386</v>
      </c>
      <c r="G1222" t="s">
        <v>805</v>
      </c>
      <c r="I1222" t="b">
        <v>1</v>
      </c>
      <c r="J1222">
        <v>65</v>
      </c>
      <c r="K1222" s="3">
        <v>346.45304313659699</v>
      </c>
      <c r="L1222">
        <v>727.88200190511213</v>
      </c>
      <c r="M1222">
        <v>0.62</v>
      </c>
      <c r="N1222">
        <v>2853.816714</v>
      </c>
      <c r="O1222">
        <v>2853.816714</v>
      </c>
      <c r="P1222">
        <v>2853.816714</v>
      </c>
      <c r="R1222">
        <f t="shared" si="38"/>
        <v>77</v>
      </c>
      <c r="S1222" s="4">
        <f t="shared" si="39"/>
        <v>0.6249350649350649</v>
      </c>
    </row>
    <row r="1223" spans="1:19" x14ac:dyDescent="0.3">
      <c r="A1223" t="s">
        <v>2081</v>
      </c>
      <c r="B1223" t="s">
        <v>803</v>
      </c>
      <c r="C1223" t="s">
        <v>804</v>
      </c>
      <c r="F1223">
        <v>5.7423662999999996</v>
      </c>
      <c r="G1223" t="s">
        <v>805</v>
      </c>
      <c r="I1223" t="b">
        <v>1</v>
      </c>
      <c r="J1223">
        <v>25</v>
      </c>
      <c r="K1223" s="3">
        <v>40.165435791015597</v>
      </c>
      <c r="L1223">
        <v>774.30856796677631</v>
      </c>
      <c r="M1223">
        <v>1</v>
      </c>
      <c r="N1223">
        <v>3652.1449667999996</v>
      </c>
      <c r="O1223">
        <v>3652.1449667999996</v>
      </c>
      <c r="P1223">
        <v>3652.1449667999996</v>
      </c>
      <c r="R1223">
        <f t="shared" si="38"/>
        <v>1</v>
      </c>
      <c r="S1223" s="4">
        <f t="shared" si="39"/>
        <v>1</v>
      </c>
    </row>
    <row r="1224" spans="1:19" x14ac:dyDescent="0.3">
      <c r="A1224" t="s">
        <v>2082</v>
      </c>
      <c r="B1224" t="s">
        <v>803</v>
      </c>
      <c r="C1224" t="s">
        <v>824</v>
      </c>
      <c r="F1224">
        <v>8.5888019999999994</v>
      </c>
      <c r="G1224" t="s">
        <v>805</v>
      </c>
      <c r="I1224" t="b">
        <v>1</v>
      </c>
      <c r="J1224">
        <v>32</v>
      </c>
      <c r="K1224" s="3">
        <v>57.357913970947301</v>
      </c>
      <c r="L1224">
        <v>1265.8447317432278</v>
      </c>
      <c r="M1224">
        <v>1</v>
      </c>
      <c r="N1224">
        <v>5745.9085379999997</v>
      </c>
      <c r="O1224">
        <v>5745.9085379999997</v>
      </c>
      <c r="P1224">
        <v>5745.9085379999997</v>
      </c>
      <c r="R1224">
        <f t="shared" si="38"/>
        <v>1</v>
      </c>
      <c r="S1224" s="4">
        <f t="shared" si="39"/>
        <v>1</v>
      </c>
    </row>
    <row r="1225" spans="1:19" x14ac:dyDescent="0.3">
      <c r="A1225" t="s">
        <v>2083</v>
      </c>
      <c r="B1225" t="s">
        <v>803</v>
      </c>
      <c r="C1225" t="s">
        <v>837</v>
      </c>
      <c r="E1225" t="s">
        <v>838</v>
      </c>
      <c r="F1225">
        <v>7.6800613000000002</v>
      </c>
      <c r="G1225" t="s">
        <v>805</v>
      </c>
      <c r="I1225" t="b">
        <v>1</v>
      </c>
      <c r="J1225">
        <v>40</v>
      </c>
      <c r="K1225" s="3">
        <v>95.418205261230497</v>
      </c>
      <c r="L1225">
        <v>1286.9003907290535</v>
      </c>
      <c r="M1225">
        <v>0.75</v>
      </c>
      <c r="N1225">
        <v>5445.1634617</v>
      </c>
      <c r="O1225">
        <v>5445.1634617</v>
      </c>
      <c r="P1225">
        <v>5445.1634617</v>
      </c>
      <c r="R1225">
        <f t="shared" si="38"/>
        <v>2.9230769230769229</v>
      </c>
      <c r="S1225" s="4">
        <f t="shared" si="39"/>
        <v>0.75</v>
      </c>
    </row>
    <row r="1226" spans="1:19" x14ac:dyDescent="0.3">
      <c r="A1226" t="s">
        <v>2084</v>
      </c>
      <c r="B1226" t="s">
        <v>803</v>
      </c>
      <c r="C1226" t="s">
        <v>807</v>
      </c>
      <c r="E1226" t="s">
        <v>952</v>
      </c>
      <c r="F1226">
        <v>27.377375000000001</v>
      </c>
      <c r="G1226" t="s">
        <v>805</v>
      </c>
      <c r="I1226" t="b">
        <v>1</v>
      </c>
      <c r="J1226">
        <v>125</v>
      </c>
      <c r="K1226" s="3">
        <v>1889.96432559966</v>
      </c>
      <c r="L1226">
        <v>7776.8289195185498</v>
      </c>
      <c r="M1226">
        <v>0.62</v>
      </c>
      <c r="N1226">
        <v>34249.096125000004</v>
      </c>
      <c r="O1226">
        <v>34249.096125000004</v>
      </c>
      <c r="P1226">
        <v>34249.096125000004</v>
      </c>
      <c r="R1226">
        <f t="shared" si="38"/>
        <v>77</v>
      </c>
      <c r="S1226" s="4">
        <f t="shared" si="39"/>
        <v>0.6249350649350649</v>
      </c>
    </row>
    <row r="1227" spans="1:19" x14ac:dyDescent="0.3">
      <c r="A1227" t="s">
        <v>2085</v>
      </c>
      <c r="B1227" t="s">
        <v>803</v>
      </c>
      <c r="C1227" t="s">
        <v>804</v>
      </c>
      <c r="F1227">
        <v>2.4243755</v>
      </c>
      <c r="G1227" t="s">
        <v>805</v>
      </c>
      <c r="I1227" t="b">
        <v>1</v>
      </c>
      <c r="J1227">
        <v>32</v>
      </c>
      <c r="K1227" s="3">
        <v>47.795555114746101</v>
      </c>
      <c r="L1227">
        <v>343.00687688023783</v>
      </c>
      <c r="M1227">
        <v>1</v>
      </c>
      <c r="N1227">
        <v>1621.9072094999999</v>
      </c>
      <c r="O1227">
        <v>1621.9072094999999</v>
      </c>
      <c r="P1227">
        <v>1621.9072094999999</v>
      </c>
      <c r="R1227">
        <f t="shared" si="38"/>
        <v>1</v>
      </c>
      <c r="S1227" s="4">
        <f t="shared" si="39"/>
        <v>1</v>
      </c>
    </row>
    <row r="1228" spans="1:19" x14ac:dyDescent="0.3">
      <c r="A1228" t="s">
        <v>2086</v>
      </c>
      <c r="B1228" t="s">
        <v>803</v>
      </c>
      <c r="C1228" t="s">
        <v>824</v>
      </c>
      <c r="F1228">
        <v>72.332260000000005</v>
      </c>
      <c r="G1228" t="s">
        <v>805</v>
      </c>
      <c r="I1228" t="b">
        <v>1</v>
      </c>
      <c r="J1228">
        <v>32</v>
      </c>
      <c r="K1228" s="3">
        <v>44.422920227050803</v>
      </c>
      <c r="L1228">
        <v>10083.221183847887</v>
      </c>
      <c r="M1228">
        <v>1</v>
      </c>
      <c r="N1228">
        <v>48390.281940000001</v>
      </c>
      <c r="O1228">
        <v>48390.281940000001</v>
      </c>
      <c r="P1228">
        <v>48390.281940000001</v>
      </c>
      <c r="R1228">
        <f t="shared" si="38"/>
        <v>1</v>
      </c>
      <c r="S1228" s="4">
        <f t="shared" si="39"/>
        <v>1</v>
      </c>
    </row>
    <row r="1229" spans="1:19" x14ac:dyDescent="0.3">
      <c r="A1229" t="s">
        <v>2087</v>
      </c>
      <c r="B1229" t="s">
        <v>803</v>
      </c>
      <c r="C1229" t="s">
        <v>804</v>
      </c>
      <c r="F1229">
        <v>9.5182649999999995</v>
      </c>
      <c r="G1229" t="s">
        <v>805</v>
      </c>
      <c r="I1229" t="b">
        <v>1</v>
      </c>
      <c r="J1229">
        <v>25</v>
      </c>
      <c r="K1229" s="3">
        <v>31.9271125793457</v>
      </c>
      <c r="L1229">
        <v>1194.9788176550653</v>
      </c>
      <c r="M1229">
        <v>1</v>
      </c>
      <c r="N1229">
        <v>6053.61654</v>
      </c>
      <c r="O1229">
        <v>6053.61654</v>
      </c>
      <c r="P1229">
        <v>6053.61654</v>
      </c>
      <c r="R1229">
        <f t="shared" si="38"/>
        <v>1</v>
      </c>
      <c r="S1229" s="4">
        <f t="shared" si="39"/>
        <v>1</v>
      </c>
    </row>
    <row r="1230" spans="1:19" x14ac:dyDescent="0.3">
      <c r="A1230" t="s">
        <v>2088</v>
      </c>
      <c r="B1230" t="s">
        <v>803</v>
      </c>
      <c r="C1230" t="s">
        <v>804</v>
      </c>
      <c r="F1230">
        <v>4.9559683999999997</v>
      </c>
      <c r="G1230" t="s">
        <v>805</v>
      </c>
      <c r="I1230" t="b">
        <v>1</v>
      </c>
      <c r="J1230">
        <v>25</v>
      </c>
      <c r="K1230" s="3">
        <v>24.880334854126001</v>
      </c>
      <c r="L1230">
        <v>582.79614773096023</v>
      </c>
      <c r="M1230">
        <v>1</v>
      </c>
      <c r="N1230">
        <v>3151.9959024</v>
      </c>
      <c r="O1230">
        <v>3151.9959024</v>
      </c>
      <c r="P1230">
        <v>3151.9959024</v>
      </c>
      <c r="R1230">
        <f t="shared" si="38"/>
        <v>1</v>
      </c>
      <c r="S1230" s="4">
        <f t="shared" si="39"/>
        <v>1</v>
      </c>
    </row>
    <row r="1231" spans="1:19" x14ac:dyDescent="0.3">
      <c r="A1231" t="s">
        <v>2089</v>
      </c>
      <c r="B1231" t="s">
        <v>803</v>
      </c>
      <c r="C1231" t="s">
        <v>807</v>
      </c>
      <c r="E1231" t="s">
        <v>1013</v>
      </c>
      <c r="F1231">
        <v>6.3883520000000003</v>
      </c>
      <c r="G1231" t="s">
        <v>805</v>
      </c>
      <c r="I1231" t="b">
        <v>1</v>
      </c>
      <c r="J1231">
        <v>50</v>
      </c>
      <c r="K1231" s="3">
        <v>207.19932374951901</v>
      </c>
      <c r="L1231">
        <v>1258.6975602308401</v>
      </c>
      <c r="M1231">
        <v>0.65</v>
      </c>
      <c r="N1231">
        <v>4874.3125760000003</v>
      </c>
      <c r="O1231">
        <v>4874.3125760000003</v>
      </c>
      <c r="P1231">
        <v>4874.3125760000003</v>
      </c>
      <c r="R1231">
        <f t="shared" si="38"/>
        <v>12.666666666666655</v>
      </c>
      <c r="S1231" s="4">
        <f t="shared" si="39"/>
        <v>0.65</v>
      </c>
    </row>
    <row r="1232" spans="1:19" x14ac:dyDescent="0.3">
      <c r="A1232" t="s">
        <v>2090</v>
      </c>
      <c r="B1232" t="s">
        <v>803</v>
      </c>
      <c r="C1232" t="s">
        <v>807</v>
      </c>
      <c r="E1232" t="s">
        <v>815</v>
      </c>
      <c r="F1232">
        <v>8.9957700000000003</v>
      </c>
      <c r="G1232" t="s">
        <v>805</v>
      </c>
      <c r="I1232" t="b">
        <v>1</v>
      </c>
      <c r="J1232">
        <v>32</v>
      </c>
      <c r="K1232" s="3">
        <v>81.889170169830294</v>
      </c>
      <c r="L1232">
        <v>1461.9970511937895</v>
      </c>
      <c r="M1232">
        <v>0.75</v>
      </c>
      <c r="N1232">
        <v>6018.1701300000004</v>
      </c>
      <c r="O1232">
        <v>6018.1701300000004</v>
      </c>
      <c r="P1232">
        <v>6018.1701300000004</v>
      </c>
      <c r="R1232">
        <f t="shared" si="38"/>
        <v>2.9230769230769229</v>
      </c>
      <c r="S1232" s="4">
        <f t="shared" si="39"/>
        <v>0.75</v>
      </c>
    </row>
    <row r="1233" spans="1:19" x14ac:dyDescent="0.3">
      <c r="A1233" t="s">
        <v>2091</v>
      </c>
      <c r="B1233" t="s">
        <v>803</v>
      </c>
      <c r="C1233" t="s">
        <v>807</v>
      </c>
      <c r="E1233" t="s">
        <v>885</v>
      </c>
      <c r="F1233">
        <v>15.884513999999999</v>
      </c>
      <c r="G1233" t="s">
        <v>805</v>
      </c>
      <c r="I1233" t="b">
        <v>1</v>
      </c>
      <c r="J1233">
        <v>125</v>
      </c>
      <c r="K1233" s="3">
        <v>1694.6222533607499</v>
      </c>
      <c r="L1233">
        <v>4449.9137913735312</v>
      </c>
      <c r="M1233">
        <v>0.63</v>
      </c>
      <c r="N1233">
        <v>19871.527013999999</v>
      </c>
      <c r="O1233">
        <v>19871.527013999999</v>
      </c>
      <c r="P1233">
        <v>19871.527013999999</v>
      </c>
      <c r="R1233">
        <f t="shared" si="38"/>
        <v>37.999999999999964</v>
      </c>
      <c r="S1233" s="4">
        <f t="shared" si="39"/>
        <v>0.63</v>
      </c>
    </row>
    <row r="1234" spans="1:19" x14ac:dyDescent="0.3">
      <c r="A1234" t="s">
        <v>2092</v>
      </c>
      <c r="B1234" t="s">
        <v>803</v>
      </c>
      <c r="C1234" t="s">
        <v>807</v>
      </c>
      <c r="E1234" t="s">
        <v>813</v>
      </c>
      <c r="F1234">
        <v>15.529876</v>
      </c>
      <c r="G1234" t="s">
        <v>805</v>
      </c>
      <c r="I1234" t="b">
        <v>1</v>
      </c>
      <c r="J1234">
        <v>40</v>
      </c>
      <c r="K1234" s="3">
        <v>86.006845664978002</v>
      </c>
      <c r="L1234">
        <v>2552.3709703298587</v>
      </c>
      <c r="M1234">
        <v>0.7</v>
      </c>
      <c r="N1234">
        <v>11010.682084</v>
      </c>
      <c r="O1234">
        <v>11010.682084</v>
      </c>
      <c r="P1234">
        <v>11010.682084</v>
      </c>
      <c r="R1234">
        <f t="shared" si="38"/>
        <v>4.7500000000000027</v>
      </c>
      <c r="S1234" s="4">
        <f t="shared" si="39"/>
        <v>0.7</v>
      </c>
    </row>
    <row r="1235" spans="1:19" x14ac:dyDescent="0.3">
      <c r="A1235" t="s">
        <v>2093</v>
      </c>
      <c r="B1235" t="s">
        <v>803</v>
      </c>
      <c r="C1235" t="s">
        <v>804</v>
      </c>
      <c r="F1235">
        <v>8.1664340000000006</v>
      </c>
      <c r="G1235" t="s">
        <v>805</v>
      </c>
      <c r="I1235" t="b">
        <v>1</v>
      </c>
      <c r="J1235">
        <v>25</v>
      </c>
      <c r="K1235" s="3">
        <v>28.481208801269499</v>
      </c>
      <c r="L1235">
        <v>993.51010579481988</v>
      </c>
      <c r="M1235">
        <v>1</v>
      </c>
      <c r="N1235">
        <v>5193.8520240000007</v>
      </c>
      <c r="O1235">
        <v>5193.8520240000007</v>
      </c>
      <c r="P1235">
        <v>5193.8520240000007</v>
      </c>
      <c r="R1235">
        <f t="shared" si="38"/>
        <v>1</v>
      </c>
      <c r="S1235" s="4">
        <f t="shared" si="39"/>
        <v>1</v>
      </c>
    </row>
    <row r="1236" spans="1:19" x14ac:dyDescent="0.3">
      <c r="A1236" t="s">
        <v>2094</v>
      </c>
      <c r="B1236" t="s">
        <v>803</v>
      </c>
      <c r="C1236" t="s">
        <v>807</v>
      </c>
      <c r="E1236" t="s">
        <v>808</v>
      </c>
      <c r="F1236">
        <v>25.345355999999999</v>
      </c>
      <c r="G1236" t="s">
        <v>805</v>
      </c>
      <c r="I1236" t="b">
        <v>1</v>
      </c>
      <c r="J1236">
        <v>32</v>
      </c>
      <c r="K1236" s="3">
        <v>75.640916347503705</v>
      </c>
      <c r="L1236">
        <v>4021.4191609118557</v>
      </c>
      <c r="M1236">
        <v>0.75</v>
      </c>
      <c r="N1236">
        <v>16956.043163999999</v>
      </c>
      <c r="O1236">
        <v>16956.043163999999</v>
      </c>
      <c r="P1236">
        <v>16956.043163999999</v>
      </c>
      <c r="R1236">
        <f t="shared" ref="R1236:R1299" si="40">IF(M1236=0.62,77,(1-0.62)/(M1236-0.62))</f>
        <v>2.9230769230769229</v>
      </c>
      <c r="S1236" s="4">
        <f t="shared" si="39"/>
        <v>0.75</v>
      </c>
    </row>
    <row r="1237" spans="1:19" x14ac:dyDescent="0.3">
      <c r="A1237" t="s">
        <v>2095</v>
      </c>
      <c r="B1237" t="s">
        <v>803</v>
      </c>
      <c r="C1237" t="s">
        <v>804</v>
      </c>
      <c r="F1237">
        <v>5.3779697000000004</v>
      </c>
      <c r="G1237" t="s">
        <v>805</v>
      </c>
      <c r="I1237" t="b">
        <v>1</v>
      </c>
      <c r="J1237">
        <v>25</v>
      </c>
      <c r="K1237" s="3">
        <v>29.86083984375</v>
      </c>
      <c r="L1237">
        <v>662.64351123977031</v>
      </c>
      <c r="M1237">
        <v>1</v>
      </c>
      <c r="N1237">
        <v>3420.3887292000004</v>
      </c>
      <c r="O1237">
        <v>3420.3887292000004</v>
      </c>
      <c r="P1237">
        <v>3420.3887292000004</v>
      </c>
      <c r="R1237">
        <f t="shared" si="40"/>
        <v>1</v>
      </c>
      <c r="S1237" s="4">
        <f t="shared" si="39"/>
        <v>1</v>
      </c>
    </row>
    <row r="1238" spans="1:19" x14ac:dyDescent="0.3">
      <c r="A1238" t="s">
        <v>2096</v>
      </c>
      <c r="B1238" t="s">
        <v>803</v>
      </c>
      <c r="C1238" t="s">
        <v>804</v>
      </c>
      <c r="F1238">
        <v>7.4521756000000003</v>
      </c>
      <c r="G1238" t="s">
        <v>805</v>
      </c>
      <c r="I1238" t="b">
        <v>1</v>
      </c>
      <c r="J1238">
        <v>100</v>
      </c>
      <c r="K1238" s="3">
        <v>1132.58081054688</v>
      </c>
      <c r="L1238">
        <v>1964.9733194971077</v>
      </c>
      <c r="M1238">
        <v>1</v>
      </c>
      <c r="N1238">
        <v>8003.6365943999999</v>
      </c>
      <c r="O1238">
        <v>8003.6365943999999</v>
      </c>
      <c r="P1238">
        <v>8003.6365943999999</v>
      </c>
      <c r="R1238">
        <f t="shared" si="40"/>
        <v>1</v>
      </c>
      <c r="S1238" s="4">
        <f t="shared" si="39"/>
        <v>1</v>
      </c>
    </row>
    <row r="1239" spans="1:19" x14ac:dyDescent="0.3">
      <c r="A1239" t="s">
        <v>2097</v>
      </c>
      <c r="B1239" t="s">
        <v>803</v>
      </c>
      <c r="C1239" t="s">
        <v>807</v>
      </c>
      <c r="E1239" t="s">
        <v>876</v>
      </c>
      <c r="F1239">
        <v>17.264075999999999</v>
      </c>
      <c r="G1239" t="s">
        <v>805</v>
      </c>
      <c r="I1239" t="b">
        <v>1</v>
      </c>
      <c r="J1239">
        <v>40</v>
      </c>
      <c r="K1239" s="3">
        <v>88.7829692840576</v>
      </c>
      <c r="L1239">
        <v>2853.7453063328758</v>
      </c>
      <c r="M1239">
        <v>0.7</v>
      </c>
      <c r="N1239">
        <v>12240.229884</v>
      </c>
      <c r="O1239">
        <v>12240.229884</v>
      </c>
      <c r="P1239">
        <v>12240.229884</v>
      </c>
      <c r="R1239">
        <f t="shared" si="40"/>
        <v>4.7500000000000027</v>
      </c>
      <c r="S1239" s="4">
        <f t="shared" si="39"/>
        <v>0.7</v>
      </c>
    </row>
    <row r="1240" spans="1:19" x14ac:dyDescent="0.3">
      <c r="A1240" t="s">
        <v>2098</v>
      </c>
      <c r="B1240" t="s">
        <v>803</v>
      </c>
      <c r="C1240" t="s">
        <v>804</v>
      </c>
      <c r="F1240">
        <v>7.4625149999999998</v>
      </c>
      <c r="G1240" t="s">
        <v>805</v>
      </c>
      <c r="I1240" t="b">
        <v>1</v>
      </c>
      <c r="J1240">
        <v>32</v>
      </c>
      <c r="K1240" s="3">
        <v>65.285400390625</v>
      </c>
      <c r="L1240">
        <v>1136.3538620761481</v>
      </c>
      <c r="M1240">
        <v>1</v>
      </c>
      <c r="N1240">
        <v>4992.4225349999997</v>
      </c>
      <c r="O1240">
        <v>4992.4225349999997</v>
      </c>
      <c r="P1240">
        <v>4992.4225349999997</v>
      </c>
      <c r="R1240">
        <f t="shared" si="40"/>
        <v>1</v>
      </c>
      <c r="S1240" s="4">
        <f t="shared" si="39"/>
        <v>1</v>
      </c>
    </row>
    <row r="1241" spans="1:19" x14ac:dyDescent="0.3">
      <c r="A1241" t="s">
        <v>2099</v>
      </c>
      <c r="B1241" t="s">
        <v>803</v>
      </c>
      <c r="C1241" t="s">
        <v>837</v>
      </c>
      <c r="E1241" t="s">
        <v>838</v>
      </c>
      <c r="F1241">
        <v>7.3081383999999998</v>
      </c>
      <c r="G1241" t="s">
        <v>805</v>
      </c>
      <c r="I1241" t="b">
        <v>1</v>
      </c>
      <c r="J1241">
        <v>65</v>
      </c>
      <c r="K1241" s="3">
        <v>336.63792314531702</v>
      </c>
      <c r="L1241">
        <v>1574.9434375951537</v>
      </c>
      <c r="M1241">
        <v>0.65</v>
      </c>
      <c r="N1241">
        <v>6204.6095015999999</v>
      </c>
      <c r="O1241">
        <v>6204.6095015999999</v>
      </c>
      <c r="P1241">
        <v>6204.6095015999999</v>
      </c>
      <c r="R1241">
        <f t="shared" si="40"/>
        <v>12.666666666666655</v>
      </c>
      <c r="S1241" s="4">
        <f t="shared" si="39"/>
        <v>0.65</v>
      </c>
    </row>
    <row r="1242" spans="1:19" x14ac:dyDescent="0.3">
      <c r="A1242" t="s">
        <v>2100</v>
      </c>
      <c r="B1242" t="s">
        <v>803</v>
      </c>
      <c r="C1242" t="s">
        <v>807</v>
      </c>
      <c r="E1242" t="s">
        <v>876</v>
      </c>
      <c r="F1242">
        <v>10.2697935</v>
      </c>
      <c r="G1242" t="s">
        <v>805</v>
      </c>
      <c r="I1242" t="b">
        <v>1</v>
      </c>
      <c r="J1242">
        <v>100</v>
      </c>
      <c r="K1242" s="3">
        <v>1083.4836474037099</v>
      </c>
      <c r="L1242">
        <v>2690.3922125020954</v>
      </c>
      <c r="M1242">
        <v>0.63</v>
      </c>
      <c r="N1242">
        <v>11029.758219000001</v>
      </c>
      <c r="O1242">
        <v>11029.758219000001</v>
      </c>
      <c r="P1242">
        <v>11029.758219000001</v>
      </c>
      <c r="R1242">
        <f t="shared" si="40"/>
        <v>37.999999999999964</v>
      </c>
      <c r="S1242" s="4">
        <f t="shared" si="39"/>
        <v>0.63</v>
      </c>
    </row>
    <row r="1243" spans="1:19" x14ac:dyDescent="0.3">
      <c r="A1243" t="s">
        <v>2101</v>
      </c>
      <c r="B1243" t="s">
        <v>803</v>
      </c>
      <c r="C1243" t="s">
        <v>807</v>
      </c>
      <c r="E1243" t="s">
        <v>1083</v>
      </c>
      <c r="F1243">
        <v>19.619778</v>
      </c>
      <c r="G1243" t="s">
        <v>805</v>
      </c>
      <c r="I1243" t="b">
        <v>1</v>
      </c>
      <c r="J1243">
        <v>32</v>
      </c>
      <c r="K1243" s="3">
        <v>45.510187911975699</v>
      </c>
      <c r="L1243">
        <v>2748.1884723627836</v>
      </c>
      <c r="M1243">
        <v>0.81</v>
      </c>
      <c r="N1243">
        <v>13125.631482000001</v>
      </c>
      <c r="O1243">
        <v>13125.631482000001</v>
      </c>
      <c r="P1243">
        <v>13125.631482000001</v>
      </c>
      <c r="R1243">
        <f t="shared" si="40"/>
        <v>1.9999999999999993</v>
      </c>
      <c r="S1243" s="4">
        <f t="shared" si="39"/>
        <v>0.81</v>
      </c>
    </row>
    <row r="1244" spans="1:19" x14ac:dyDescent="0.3">
      <c r="A1244" t="s">
        <v>2102</v>
      </c>
      <c r="B1244" t="s">
        <v>803</v>
      </c>
      <c r="C1244" t="s">
        <v>804</v>
      </c>
      <c r="F1244">
        <v>6.9992169999999998</v>
      </c>
      <c r="G1244" t="s">
        <v>805</v>
      </c>
      <c r="I1244" t="b">
        <v>1</v>
      </c>
      <c r="J1244">
        <v>25</v>
      </c>
      <c r="K1244" s="3">
        <v>30.7527256011963</v>
      </c>
      <c r="L1244">
        <v>869.44815895715305</v>
      </c>
      <c r="M1244">
        <v>1</v>
      </c>
      <c r="N1244">
        <v>4451.5020119999999</v>
      </c>
      <c r="O1244">
        <v>4451.5020119999999</v>
      </c>
      <c r="P1244">
        <v>4451.5020119999999</v>
      </c>
      <c r="R1244">
        <f t="shared" si="40"/>
        <v>1</v>
      </c>
      <c r="S1244" s="4">
        <f t="shared" si="39"/>
        <v>1</v>
      </c>
    </row>
    <row r="1245" spans="1:19" x14ac:dyDescent="0.3">
      <c r="A1245" t="s">
        <v>2103</v>
      </c>
      <c r="B1245" t="s">
        <v>803</v>
      </c>
      <c r="C1245" t="s">
        <v>804</v>
      </c>
      <c r="F1245">
        <v>7.3323764999999996</v>
      </c>
      <c r="G1245" t="s">
        <v>805</v>
      </c>
      <c r="I1245" t="b">
        <v>1</v>
      </c>
      <c r="J1245">
        <v>25</v>
      </c>
      <c r="K1245" s="3">
        <v>30.6096286773682</v>
      </c>
      <c r="L1245">
        <v>909.64960543259394</v>
      </c>
      <c r="M1245">
        <v>1</v>
      </c>
      <c r="N1245">
        <v>4663.3914539999996</v>
      </c>
      <c r="O1245">
        <v>4663.3914539999996</v>
      </c>
      <c r="P1245">
        <v>4663.3914539999996</v>
      </c>
      <c r="R1245">
        <f t="shared" si="40"/>
        <v>1</v>
      </c>
      <c r="S1245" s="4">
        <f t="shared" si="39"/>
        <v>1</v>
      </c>
    </row>
    <row r="1246" spans="1:19" x14ac:dyDescent="0.3">
      <c r="A1246" t="s">
        <v>2104</v>
      </c>
      <c r="B1246" t="s">
        <v>803</v>
      </c>
      <c r="C1246" t="s">
        <v>804</v>
      </c>
      <c r="F1246">
        <v>20.602650000000001</v>
      </c>
      <c r="G1246" t="s">
        <v>805</v>
      </c>
      <c r="I1246" t="b">
        <v>1</v>
      </c>
      <c r="J1246">
        <v>25</v>
      </c>
      <c r="K1246" s="3">
        <v>36.401840209960902</v>
      </c>
      <c r="L1246">
        <v>2690.599254401191</v>
      </c>
      <c r="M1246">
        <v>1</v>
      </c>
      <c r="N1246">
        <v>13103.285400000001</v>
      </c>
      <c r="O1246">
        <v>13103.285400000001</v>
      </c>
      <c r="P1246">
        <v>13103.285400000001</v>
      </c>
      <c r="R1246">
        <f t="shared" si="40"/>
        <v>1</v>
      </c>
      <c r="S1246" s="4">
        <f t="shared" si="39"/>
        <v>1</v>
      </c>
    </row>
    <row r="1247" spans="1:19" x14ac:dyDescent="0.3">
      <c r="A1247" t="s">
        <v>2105</v>
      </c>
      <c r="B1247" t="s">
        <v>803</v>
      </c>
      <c r="C1247" t="s">
        <v>819</v>
      </c>
      <c r="E1247" t="s">
        <v>820</v>
      </c>
      <c r="F1247">
        <v>21.38176</v>
      </c>
      <c r="G1247" t="s">
        <v>805</v>
      </c>
      <c r="I1247" t="b">
        <v>1</v>
      </c>
      <c r="J1247">
        <v>300</v>
      </c>
      <c r="K1247" s="3">
        <v>16875.7720567703</v>
      </c>
      <c r="L1247">
        <v>7963.1810319072656</v>
      </c>
      <c r="M1247">
        <v>0.62</v>
      </c>
      <c r="N1247">
        <v>58500.495360000001</v>
      </c>
      <c r="O1247">
        <v>58500.495360000001</v>
      </c>
      <c r="P1247">
        <v>58500.495360000001</v>
      </c>
      <c r="R1247">
        <f t="shared" si="40"/>
        <v>77</v>
      </c>
      <c r="S1247" s="4">
        <f t="shared" si="39"/>
        <v>0.6249350649350649</v>
      </c>
    </row>
    <row r="1248" spans="1:19" x14ac:dyDescent="0.3">
      <c r="A1248" t="s">
        <v>2106</v>
      </c>
      <c r="B1248" t="s">
        <v>803</v>
      </c>
      <c r="C1248" t="s">
        <v>807</v>
      </c>
      <c r="E1248" t="s">
        <v>815</v>
      </c>
      <c r="F1248">
        <v>3.8831508000000001</v>
      </c>
      <c r="G1248" t="s">
        <v>805</v>
      </c>
      <c r="I1248" t="b">
        <v>1</v>
      </c>
      <c r="J1248">
        <v>200</v>
      </c>
      <c r="K1248" s="3">
        <v>4256.7273119354204</v>
      </c>
      <c r="L1248">
        <v>1232.3592314121161</v>
      </c>
      <c r="M1248">
        <v>0.62</v>
      </c>
      <c r="N1248">
        <v>7148.8806228000003</v>
      </c>
      <c r="O1248">
        <v>7148.8806228000003</v>
      </c>
      <c r="P1248">
        <v>7148.8806228000003</v>
      </c>
      <c r="R1248">
        <f t="shared" si="40"/>
        <v>77</v>
      </c>
      <c r="S1248" s="4">
        <f t="shared" si="39"/>
        <v>0.6249350649350649</v>
      </c>
    </row>
    <row r="1249" spans="1:19" x14ac:dyDescent="0.3">
      <c r="A1249" t="s">
        <v>2107</v>
      </c>
      <c r="B1249" t="s">
        <v>803</v>
      </c>
      <c r="C1249" t="s">
        <v>804</v>
      </c>
      <c r="F1249">
        <v>7.4850925999999998</v>
      </c>
      <c r="G1249" t="s">
        <v>805</v>
      </c>
      <c r="I1249" t="b">
        <v>1</v>
      </c>
      <c r="J1249">
        <v>20</v>
      </c>
      <c r="K1249" s="3">
        <v>24.127803802490199</v>
      </c>
      <c r="L1249">
        <v>876.35814337807267</v>
      </c>
      <c r="M1249">
        <v>1</v>
      </c>
      <c r="N1249">
        <v>4603.3319489999994</v>
      </c>
      <c r="O1249">
        <v>4603.3319489999994</v>
      </c>
      <c r="P1249">
        <v>4603.3319489999994</v>
      </c>
      <c r="R1249">
        <f t="shared" si="40"/>
        <v>1</v>
      </c>
      <c r="S1249" s="4">
        <f t="shared" si="39"/>
        <v>1</v>
      </c>
    </row>
    <row r="1250" spans="1:19" x14ac:dyDescent="0.3">
      <c r="A1250" t="s">
        <v>2108</v>
      </c>
      <c r="B1250" t="s">
        <v>803</v>
      </c>
      <c r="C1250" t="s">
        <v>807</v>
      </c>
      <c r="E1250" t="s">
        <v>808</v>
      </c>
      <c r="F1250">
        <v>0.22577879000000001</v>
      </c>
      <c r="G1250" t="s">
        <v>805</v>
      </c>
      <c r="I1250" t="b">
        <v>1</v>
      </c>
      <c r="J1250">
        <v>65</v>
      </c>
      <c r="K1250" s="3">
        <v>359.24208862305397</v>
      </c>
      <c r="L1250">
        <v>49.195657287332843</v>
      </c>
      <c r="M1250">
        <v>0.64</v>
      </c>
      <c r="N1250">
        <v>191.68619271</v>
      </c>
      <c r="O1250">
        <v>191.68619271</v>
      </c>
      <c r="P1250">
        <v>191.68619271</v>
      </c>
      <c r="R1250">
        <f t="shared" si="40"/>
        <v>18.999999999999982</v>
      </c>
      <c r="S1250" s="4">
        <f t="shared" si="39"/>
        <v>0.64</v>
      </c>
    </row>
    <row r="1251" spans="1:19" x14ac:dyDescent="0.3">
      <c r="A1251" t="s">
        <v>2109</v>
      </c>
      <c r="B1251" t="s">
        <v>803</v>
      </c>
      <c r="C1251" t="s">
        <v>819</v>
      </c>
      <c r="E1251" t="s">
        <v>1071</v>
      </c>
      <c r="F1251">
        <v>9.2468979999999998</v>
      </c>
      <c r="G1251" t="s">
        <v>805</v>
      </c>
      <c r="I1251" t="b">
        <v>1</v>
      </c>
      <c r="J1251">
        <v>65</v>
      </c>
      <c r="K1251" s="3">
        <v>466.53428615571499</v>
      </c>
      <c r="L1251">
        <v>2119.6369396535388</v>
      </c>
      <c r="M1251">
        <v>0.66</v>
      </c>
      <c r="N1251">
        <v>7850.6164019999997</v>
      </c>
      <c r="O1251">
        <v>7850.6164019999997</v>
      </c>
      <c r="P1251">
        <v>7850.6164019999997</v>
      </c>
      <c r="R1251">
        <f t="shared" si="40"/>
        <v>9.4999999999999911</v>
      </c>
      <c r="S1251" s="4">
        <f t="shared" si="39"/>
        <v>0.66</v>
      </c>
    </row>
    <row r="1252" spans="1:19" x14ac:dyDescent="0.3">
      <c r="A1252" t="s">
        <v>2110</v>
      </c>
      <c r="B1252" t="s">
        <v>803</v>
      </c>
      <c r="C1252" t="s">
        <v>804</v>
      </c>
      <c r="F1252">
        <v>10.627544</v>
      </c>
      <c r="G1252" t="s">
        <v>805</v>
      </c>
      <c r="I1252" t="b">
        <v>1</v>
      </c>
      <c r="J1252">
        <v>25</v>
      </c>
      <c r="K1252" s="3">
        <v>25.4460849761963</v>
      </c>
      <c r="L1252">
        <v>1256.5280814034031</v>
      </c>
      <c r="M1252">
        <v>1</v>
      </c>
      <c r="N1252">
        <v>6759.1179840000004</v>
      </c>
      <c r="O1252">
        <v>6759.1179840000004</v>
      </c>
      <c r="P1252">
        <v>6759.1179840000004</v>
      </c>
      <c r="R1252">
        <f t="shared" si="40"/>
        <v>1</v>
      </c>
      <c r="S1252" s="4">
        <f t="shared" si="39"/>
        <v>1</v>
      </c>
    </row>
    <row r="1253" spans="1:19" x14ac:dyDescent="0.3">
      <c r="A1253" t="s">
        <v>2111</v>
      </c>
      <c r="B1253" t="s">
        <v>803</v>
      </c>
      <c r="C1253" t="s">
        <v>804</v>
      </c>
      <c r="F1253">
        <v>6.37174</v>
      </c>
      <c r="G1253" t="s">
        <v>805</v>
      </c>
      <c r="I1253" t="b">
        <v>1</v>
      </c>
      <c r="J1253">
        <v>25</v>
      </c>
      <c r="K1253" s="3">
        <v>29.766008377075199</v>
      </c>
      <c r="L1253">
        <v>784.4085787243522</v>
      </c>
      <c r="M1253">
        <v>1</v>
      </c>
      <c r="N1253">
        <v>4052.4266400000001</v>
      </c>
      <c r="O1253">
        <v>4052.4266400000001</v>
      </c>
      <c r="P1253">
        <v>4052.4266400000001</v>
      </c>
      <c r="R1253">
        <f t="shared" si="40"/>
        <v>1</v>
      </c>
      <c r="S1253" s="4">
        <f t="shared" si="39"/>
        <v>1</v>
      </c>
    </row>
    <row r="1254" spans="1:19" x14ac:dyDescent="0.3">
      <c r="A1254" t="s">
        <v>2112</v>
      </c>
      <c r="B1254" t="s">
        <v>803</v>
      </c>
      <c r="C1254" t="s">
        <v>807</v>
      </c>
      <c r="E1254" t="s">
        <v>1069</v>
      </c>
      <c r="F1254">
        <v>16.049897999999999</v>
      </c>
      <c r="G1254" t="s">
        <v>805</v>
      </c>
      <c r="I1254" t="b">
        <v>1</v>
      </c>
      <c r="J1254">
        <v>65</v>
      </c>
      <c r="K1254" s="3">
        <v>310.60310836794099</v>
      </c>
      <c r="L1254">
        <v>3414.700463987303</v>
      </c>
      <c r="M1254">
        <v>0.62</v>
      </c>
      <c r="N1254">
        <v>13626.363401999999</v>
      </c>
      <c r="O1254">
        <v>13626.363401999999</v>
      </c>
      <c r="P1254">
        <v>13626.363401999999</v>
      </c>
      <c r="R1254">
        <f t="shared" si="40"/>
        <v>77</v>
      </c>
      <c r="S1254" s="4">
        <f t="shared" si="39"/>
        <v>0.6249350649350649</v>
      </c>
    </row>
    <row r="1255" spans="1:19" x14ac:dyDescent="0.3">
      <c r="A1255" t="s">
        <v>2113</v>
      </c>
      <c r="B1255" t="s">
        <v>803</v>
      </c>
      <c r="C1255" t="s">
        <v>804</v>
      </c>
      <c r="F1255">
        <v>5.5588226000000001</v>
      </c>
      <c r="G1255" t="s">
        <v>805</v>
      </c>
      <c r="I1255" t="b">
        <v>1</v>
      </c>
      <c r="J1255">
        <v>25</v>
      </c>
      <c r="K1255" s="3">
        <v>30.372280120849599</v>
      </c>
      <c r="L1255">
        <v>688.13503526981765</v>
      </c>
      <c r="M1255">
        <v>1</v>
      </c>
      <c r="N1255">
        <v>3535.4111736</v>
      </c>
      <c r="O1255">
        <v>3535.4111736</v>
      </c>
      <c r="P1255">
        <v>3535.4111736</v>
      </c>
      <c r="R1255">
        <f t="shared" si="40"/>
        <v>1</v>
      </c>
      <c r="S1255" s="4">
        <f t="shared" si="39"/>
        <v>1</v>
      </c>
    </row>
    <row r="1256" spans="1:19" x14ac:dyDescent="0.3">
      <c r="A1256" t="s">
        <v>2114</v>
      </c>
      <c r="B1256" t="s">
        <v>803</v>
      </c>
      <c r="C1256" t="s">
        <v>804</v>
      </c>
      <c r="F1256">
        <v>12.654228</v>
      </c>
      <c r="G1256" t="s">
        <v>805</v>
      </c>
      <c r="R1256">
        <f t="shared" si="40"/>
        <v>-0.61290322580645162</v>
      </c>
      <c r="S1256" s="4">
        <f t="shared" si="39"/>
        <v>0</v>
      </c>
    </row>
    <row r="1257" spans="1:19" x14ac:dyDescent="0.3">
      <c r="A1257" t="s">
        <v>2115</v>
      </c>
      <c r="B1257" t="s">
        <v>803</v>
      </c>
      <c r="C1257" t="s">
        <v>807</v>
      </c>
      <c r="E1257" t="s">
        <v>942</v>
      </c>
      <c r="F1257">
        <v>15.421317</v>
      </c>
      <c r="G1257" t="s">
        <v>805</v>
      </c>
      <c r="I1257" t="b">
        <v>1</v>
      </c>
      <c r="J1257">
        <v>50</v>
      </c>
      <c r="K1257" s="3">
        <v>193.816911621077</v>
      </c>
      <c r="L1257">
        <v>2998.2846004433518</v>
      </c>
      <c r="M1257">
        <v>0.66</v>
      </c>
      <c r="N1257">
        <v>11766.464871</v>
      </c>
      <c r="O1257">
        <v>11766.464871</v>
      </c>
      <c r="P1257">
        <v>11766.464871</v>
      </c>
      <c r="R1257">
        <f t="shared" si="40"/>
        <v>9.4999999999999911</v>
      </c>
      <c r="S1257" s="4">
        <f t="shared" si="39"/>
        <v>0.66</v>
      </c>
    </row>
    <row r="1258" spans="1:19" x14ac:dyDescent="0.3">
      <c r="A1258" t="s">
        <v>2116</v>
      </c>
      <c r="B1258" t="s">
        <v>803</v>
      </c>
      <c r="C1258" t="s">
        <v>807</v>
      </c>
      <c r="E1258" t="s">
        <v>841</v>
      </c>
      <c r="F1258">
        <v>14.408405</v>
      </c>
      <c r="G1258" t="s">
        <v>805</v>
      </c>
      <c r="I1258" t="b">
        <v>1</v>
      </c>
      <c r="J1258">
        <v>25</v>
      </c>
      <c r="K1258" s="3">
        <v>28.4731540679932</v>
      </c>
      <c r="L1258">
        <v>1752.7633960358589</v>
      </c>
      <c r="M1258">
        <v>1</v>
      </c>
      <c r="N1258">
        <v>9163.7455800000007</v>
      </c>
      <c r="O1258">
        <v>9163.7455800000007</v>
      </c>
      <c r="P1258">
        <v>9163.7455800000007</v>
      </c>
      <c r="R1258">
        <f t="shared" si="40"/>
        <v>1</v>
      </c>
      <c r="S1258" s="4">
        <f t="shared" si="39"/>
        <v>1</v>
      </c>
    </row>
    <row r="1259" spans="1:19" x14ac:dyDescent="0.3">
      <c r="A1259" t="s">
        <v>2117</v>
      </c>
      <c r="B1259" t="s">
        <v>803</v>
      </c>
      <c r="C1259" t="s">
        <v>804</v>
      </c>
      <c r="F1259">
        <v>11.176926999999999</v>
      </c>
      <c r="G1259" t="s">
        <v>805</v>
      </c>
      <c r="I1259" t="b">
        <v>1</v>
      </c>
      <c r="J1259">
        <v>32</v>
      </c>
      <c r="K1259" s="3">
        <v>66.277938842773395</v>
      </c>
      <c r="L1259">
        <v>1708.8110602047702</v>
      </c>
      <c r="M1259">
        <v>1</v>
      </c>
      <c r="N1259">
        <v>7477.3641629999993</v>
      </c>
      <c r="O1259">
        <v>7477.3641629999993</v>
      </c>
      <c r="P1259">
        <v>7477.3641629999993</v>
      </c>
      <c r="R1259">
        <f t="shared" si="40"/>
        <v>1</v>
      </c>
      <c r="S1259" s="4">
        <f t="shared" si="39"/>
        <v>1</v>
      </c>
    </row>
    <row r="1260" spans="1:19" x14ac:dyDescent="0.3">
      <c r="A1260" t="s">
        <v>2118</v>
      </c>
      <c r="B1260" t="s">
        <v>803</v>
      </c>
      <c r="C1260" t="s">
        <v>807</v>
      </c>
      <c r="E1260" t="s">
        <v>1069</v>
      </c>
      <c r="F1260">
        <v>7.7897679999999996</v>
      </c>
      <c r="G1260" t="s">
        <v>805</v>
      </c>
      <c r="I1260" t="b">
        <v>1</v>
      </c>
      <c r="J1260">
        <v>50</v>
      </c>
      <c r="K1260" s="3">
        <v>218.99161258697501</v>
      </c>
      <c r="L1260">
        <v>1552.7026642367209</v>
      </c>
      <c r="M1260">
        <v>0.62</v>
      </c>
      <c r="N1260">
        <v>5943.5929839999999</v>
      </c>
      <c r="O1260">
        <v>5943.5929839999999</v>
      </c>
      <c r="P1260">
        <v>5943.5929839999999</v>
      </c>
      <c r="R1260">
        <f t="shared" si="40"/>
        <v>77</v>
      </c>
      <c r="S1260" s="4">
        <f t="shared" si="39"/>
        <v>0.6249350649350649</v>
      </c>
    </row>
    <row r="1261" spans="1:19" x14ac:dyDescent="0.3">
      <c r="A1261" t="s">
        <v>2119</v>
      </c>
      <c r="B1261" t="s">
        <v>803</v>
      </c>
      <c r="C1261" t="s">
        <v>804</v>
      </c>
      <c r="F1261">
        <v>5.4736589999999996</v>
      </c>
      <c r="G1261" t="s">
        <v>805</v>
      </c>
      <c r="I1261" t="b">
        <v>1</v>
      </c>
      <c r="J1261">
        <v>40</v>
      </c>
      <c r="K1261" s="3">
        <v>85.670249938964801</v>
      </c>
      <c r="L1261">
        <v>898.97979271942484</v>
      </c>
      <c r="M1261">
        <v>1</v>
      </c>
      <c r="N1261">
        <v>3880.8242309999996</v>
      </c>
      <c r="O1261">
        <v>3880.8242309999996</v>
      </c>
      <c r="P1261">
        <v>3880.8242309999996</v>
      </c>
      <c r="R1261">
        <f t="shared" si="40"/>
        <v>1</v>
      </c>
      <c r="S1261" s="4">
        <f t="shared" si="39"/>
        <v>1</v>
      </c>
    </row>
    <row r="1262" spans="1:19" x14ac:dyDescent="0.3">
      <c r="A1262" t="s">
        <v>2120</v>
      </c>
      <c r="B1262" t="s">
        <v>803</v>
      </c>
      <c r="C1262" t="s">
        <v>804</v>
      </c>
      <c r="F1262">
        <v>6.4135156000000002</v>
      </c>
      <c r="G1262" t="s">
        <v>805</v>
      </c>
      <c r="I1262" t="b">
        <v>1</v>
      </c>
      <c r="J1262">
        <v>25</v>
      </c>
      <c r="K1262" s="3">
        <v>29.651811599731399</v>
      </c>
      <c r="L1262">
        <v>788.72507704189161</v>
      </c>
      <c r="M1262">
        <v>1</v>
      </c>
      <c r="N1262">
        <v>4078.9959216000002</v>
      </c>
      <c r="O1262">
        <v>4078.9959216000002</v>
      </c>
      <c r="P1262">
        <v>4078.9959216000002</v>
      </c>
      <c r="R1262">
        <f t="shared" si="40"/>
        <v>1</v>
      </c>
      <c r="S1262" s="4">
        <f t="shared" si="39"/>
        <v>1</v>
      </c>
    </row>
    <row r="1263" spans="1:19" x14ac:dyDescent="0.3">
      <c r="A1263" t="s">
        <v>2121</v>
      </c>
      <c r="B1263" t="s">
        <v>803</v>
      </c>
      <c r="C1263" t="s">
        <v>893</v>
      </c>
      <c r="E1263" t="s">
        <v>894</v>
      </c>
      <c r="F1263">
        <v>12.7102995</v>
      </c>
      <c r="G1263" t="s">
        <v>805</v>
      </c>
      <c r="R1263">
        <f t="shared" si="40"/>
        <v>-0.61290322580645162</v>
      </c>
      <c r="S1263" s="4">
        <f t="shared" si="39"/>
        <v>0</v>
      </c>
    </row>
    <row r="1264" spans="1:19" x14ac:dyDescent="0.3">
      <c r="A1264" t="s">
        <v>2122</v>
      </c>
      <c r="B1264" t="s">
        <v>803</v>
      </c>
      <c r="C1264" t="s">
        <v>804</v>
      </c>
      <c r="F1264">
        <v>6.8513206999999996</v>
      </c>
      <c r="G1264" t="s">
        <v>805</v>
      </c>
      <c r="I1264" t="b">
        <v>1</v>
      </c>
      <c r="J1264">
        <v>32</v>
      </c>
      <c r="K1264" s="3">
        <v>72.188659667968807</v>
      </c>
      <c r="L1264">
        <v>1072.4692167778974</v>
      </c>
      <c r="M1264">
        <v>1</v>
      </c>
      <c r="N1264">
        <v>4583.5335482999999</v>
      </c>
      <c r="O1264">
        <v>4583.5335482999999</v>
      </c>
      <c r="P1264">
        <v>4583.5335482999999</v>
      </c>
      <c r="R1264">
        <f t="shared" si="40"/>
        <v>1</v>
      </c>
      <c r="S1264" s="4">
        <f t="shared" si="39"/>
        <v>1</v>
      </c>
    </row>
    <row r="1265" spans="1:19" x14ac:dyDescent="0.3">
      <c r="A1265" t="s">
        <v>2123</v>
      </c>
      <c r="B1265" t="s">
        <v>803</v>
      </c>
      <c r="C1265" t="s">
        <v>824</v>
      </c>
      <c r="F1265">
        <v>67.272803999999994</v>
      </c>
      <c r="G1265" t="s">
        <v>805</v>
      </c>
      <c r="I1265" t="b">
        <v>1</v>
      </c>
      <c r="J1265">
        <v>125</v>
      </c>
      <c r="K1265" s="3">
        <v>1487.4094619750999</v>
      </c>
      <c r="L1265">
        <v>18566.265160285217</v>
      </c>
      <c r="M1265">
        <v>0.75</v>
      </c>
      <c r="N1265">
        <v>84158.277803999998</v>
      </c>
      <c r="O1265">
        <v>84158.277803999998</v>
      </c>
      <c r="P1265">
        <v>84158.277803999998</v>
      </c>
      <c r="R1265">
        <f t="shared" si="40"/>
        <v>2.9230769230769229</v>
      </c>
      <c r="S1265" s="4">
        <f t="shared" si="39"/>
        <v>0.75</v>
      </c>
    </row>
    <row r="1266" spans="1:19" x14ac:dyDescent="0.3">
      <c r="A1266" t="s">
        <v>2124</v>
      </c>
      <c r="B1266" t="s">
        <v>803</v>
      </c>
      <c r="C1266" t="s">
        <v>804</v>
      </c>
      <c r="F1266">
        <v>6.7253666000000001</v>
      </c>
      <c r="G1266" t="s">
        <v>805</v>
      </c>
      <c r="I1266" t="b">
        <v>1</v>
      </c>
      <c r="J1266">
        <v>25</v>
      </c>
      <c r="K1266" s="3">
        <v>28.9983615875244</v>
      </c>
      <c r="L1266">
        <v>822.11743046956906</v>
      </c>
      <c r="M1266">
        <v>1</v>
      </c>
      <c r="N1266">
        <v>4277.3331576</v>
      </c>
      <c r="O1266">
        <v>4277.3331576</v>
      </c>
      <c r="P1266">
        <v>4277.3331576</v>
      </c>
      <c r="R1266">
        <f t="shared" si="40"/>
        <v>1</v>
      </c>
      <c r="S1266" s="4">
        <f t="shared" si="39"/>
        <v>1</v>
      </c>
    </row>
    <row r="1267" spans="1:19" x14ac:dyDescent="0.3">
      <c r="A1267" t="s">
        <v>2125</v>
      </c>
      <c r="B1267" t="s">
        <v>803</v>
      </c>
      <c r="C1267" t="s">
        <v>807</v>
      </c>
      <c r="E1267" t="s">
        <v>822</v>
      </c>
      <c r="F1267">
        <v>4.6673173999999999</v>
      </c>
      <c r="G1267" t="s">
        <v>805</v>
      </c>
      <c r="I1267" t="b">
        <v>1</v>
      </c>
      <c r="J1267">
        <v>80</v>
      </c>
      <c r="K1267" s="3">
        <v>584.66895874023396</v>
      </c>
      <c r="L1267">
        <v>1111.1699509671175</v>
      </c>
      <c r="M1267">
        <v>0.64</v>
      </c>
      <c r="N1267">
        <v>4396.6129908000003</v>
      </c>
      <c r="O1267">
        <v>4396.6129908000003</v>
      </c>
      <c r="P1267">
        <v>4396.6129908000003</v>
      </c>
      <c r="R1267">
        <f t="shared" si="40"/>
        <v>18.999999999999982</v>
      </c>
      <c r="S1267" s="4">
        <f t="shared" si="39"/>
        <v>0.64</v>
      </c>
    </row>
    <row r="1268" spans="1:19" x14ac:dyDescent="0.3">
      <c r="A1268" t="s">
        <v>2126</v>
      </c>
      <c r="B1268" t="s">
        <v>803</v>
      </c>
      <c r="C1268" t="s">
        <v>893</v>
      </c>
      <c r="E1268" t="s">
        <v>894</v>
      </c>
      <c r="F1268">
        <v>56.172108000000001</v>
      </c>
      <c r="G1268" t="s">
        <v>805</v>
      </c>
      <c r="R1268">
        <f t="shared" si="40"/>
        <v>-0.61290322580645162</v>
      </c>
      <c r="S1268" s="4">
        <f t="shared" si="39"/>
        <v>0</v>
      </c>
    </row>
    <row r="1269" spans="1:19" x14ac:dyDescent="0.3">
      <c r="A1269" t="s">
        <v>2127</v>
      </c>
      <c r="B1269" t="s">
        <v>803</v>
      </c>
      <c r="C1269" t="s">
        <v>819</v>
      </c>
      <c r="E1269" t="s">
        <v>820</v>
      </c>
      <c r="F1269">
        <v>9.5077199308552096</v>
      </c>
      <c r="G1269" t="s">
        <v>805</v>
      </c>
      <c r="I1269" t="b">
        <v>1</v>
      </c>
      <c r="J1269">
        <v>250</v>
      </c>
      <c r="K1269" s="3">
        <v>12794.5244438553</v>
      </c>
      <c r="L1269">
        <v>3434.2208759686259</v>
      </c>
      <c r="M1269">
        <v>0.62</v>
      </c>
      <c r="N1269">
        <v>21630.062842695603</v>
      </c>
      <c r="O1269">
        <v>21630.062842695603</v>
      </c>
      <c r="P1269">
        <v>21630.062842695603</v>
      </c>
      <c r="R1269">
        <f t="shared" si="40"/>
        <v>77</v>
      </c>
      <c r="S1269" s="4">
        <f t="shared" si="39"/>
        <v>0.6249350649350649</v>
      </c>
    </row>
    <row r="1270" spans="1:19" x14ac:dyDescent="0.3">
      <c r="A1270" t="s">
        <v>2128</v>
      </c>
      <c r="B1270" t="s">
        <v>803</v>
      </c>
      <c r="C1270" t="s">
        <v>804</v>
      </c>
      <c r="F1270">
        <v>6.9760226999999997</v>
      </c>
      <c r="G1270" t="s">
        <v>805</v>
      </c>
      <c r="I1270" t="b">
        <v>1</v>
      </c>
      <c r="J1270">
        <v>25</v>
      </c>
      <c r="K1270" s="3">
        <v>24.746465682983398</v>
      </c>
      <c r="L1270">
        <v>819.29032916183724</v>
      </c>
      <c r="M1270">
        <v>1</v>
      </c>
      <c r="N1270">
        <v>4436.7504371999994</v>
      </c>
      <c r="O1270">
        <v>4436.7504371999994</v>
      </c>
      <c r="P1270">
        <v>4436.7504371999994</v>
      </c>
      <c r="R1270">
        <f t="shared" si="40"/>
        <v>1</v>
      </c>
      <c r="S1270" s="4">
        <f t="shared" si="39"/>
        <v>1</v>
      </c>
    </row>
    <row r="1271" spans="1:19" x14ac:dyDescent="0.3">
      <c r="A1271" t="s">
        <v>2129</v>
      </c>
      <c r="B1271" t="s">
        <v>803</v>
      </c>
      <c r="C1271" t="s">
        <v>807</v>
      </c>
      <c r="E1271" t="s">
        <v>808</v>
      </c>
      <c r="F1271">
        <v>25.057783000000001</v>
      </c>
      <c r="G1271" t="s">
        <v>805</v>
      </c>
      <c r="I1271" t="b">
        <v>1</v>
      </c>
      <c r="J1271">
        <v>65</v>
      </c>
      <c r="K1271" s="3">
        <v>430.19118164060598</v>
      </c>
      <c r="L1271">
        <v>5647.7177393350648</v>
      </c>
      <c r="M1271">
        <v>0.64</v>
      </c>
      <c r="N1271">
        <v>21274.057767000002</v>
      </c>
      <c r="O1271">
        <v>21274.057767000002</v>
      </c>
      <c r="P1271">
        <v>21274.057767000002</v>
      </c>
      <c r="R1271">
        <f t="shared" si="40"/>
        <v>18.999999999999982</v>
      </c>
      <c r="S1271" s="4">
        <f t="shared" si="39"/>
        <v>0.64</v>
      </c>
    </row>
    <row r="1272" spans="1:19" x14ac:dyDescent="0.3">
      <c r="A1272" t="s">
        <v>2130</v>
      </c>
      <c r="B1272" t="s">
        <v>803</v>
      </c>
      <c r="C1272" t="s">
        <v>804</v>
      </c>
      <c r="F1272">
        <v>7.629734</v>
      </c>
      <c r="G1272" t="s">
        <v>805</v>
      </c>
      <c r="I1272" t="b">
        <v>1</v>
      </c>
      <c r="J1272">
        <v>20</v>
      </c>
      <c r="K1272" s="3">
        <v>24.138536453247099</v>
      </c>
      <c r="L1272">
        <v>893.29282615802992</v>
      </c>
      <c r="M1272">
        <v>1</v>
      </c>
      <c r="N1272">
        <v>4692.2864099999997</v>
      </c>
      <c r="O1272">
        <v>4692.2864099999997</v>
      </c>
      <c r="P1272">
        <v>4692.2864099999997</v>
      </c>
      <c r="R1272">
        <f t="shared" si="40"/>
        <v>1</v>
      </c>
      <c r="S1272" s="4">
        <f t="shared" si="39"/>
        <v>1</v>
      </c>
    </row>
    <row r="1273" spans="1:19" x14ac:dyDescent="0.3">
      <c r="A1273" t="s">
        <v>2131</v>
      </c>
      <c r="B1273" t="s">
        <v>803</v>
      </c>
      <c r="C1273" t="s">
        <v>804</v>
      </c>
      <c r="F1273">
        <v>12.090595</v>
      </c>
      <c r="G1273" t="s">
        <v>805</v>
      </c>
      <c r="I1273" t="b">
        <v>1</v>
      </c>
      <c r="J1273">
        <v>25</v>
      </c>
      <c r="K1273" s="3">
        <v>32.697666168212898</v>
      </c>
      <c r="L1273">
        <v>1528.4362028518929</v>
      </c>
      <c r="M1273">
        <v>1</v>
      </c>
      <c r="N1273">
        <v>7689.6184200000007</v>
      </c>
      <c r="O1273">
        <v>7689.6184200000007</v>
      </c>
      <c r="P1273">
        <v>7689.6184200000007</v>
      </c>
      <c r="R1273">
        <f t="shared" si="40"/>
        <v>1</v>
      </c>
      <c r="S1273" s="4">
        <f t="shared" si="39"/>
        <v>1</v>
      </c>
    </row>
    <row r="1274" spans="1:19" x14ac:dyDescent="0.3">
      <c r="A1274" t="s">
        <v>2132</v>
      </c>
      <c r="B1274" t="s">
        <v>803</v>
      </c>
      <c r="C1274" t="s">
        <v>804</v>
      </c>
      <c r="F1274">
        <v>6.9649687</v>
      </c>
      <c r="G1274" t="s">
        <v>805</v>
      </c>
      <c r="I1274" t="b">
        <v>1</v>
      </c>
      <c r="J1274">
        <v>25</v>
      </c>
      <c r="K1274" s="3">
        <v>31.447410583496101</v>
      </c>
      <c r="L1274">
        <v>870.65316507964553</v>
      </c>
      <c r="M1274">
        <v>1</v>
      </c>
      <c r="N1274">
        <v>4429.7200931999996</v>
      </c>
      <c r="O1274">
        <v>4429.7200931999996</v>
      </c>
      <c r="P1274">
        <v>4429.7200931999996</v>
      </c>
      <c r="R1274">
        <f t="shared" si="40"/>
        <v>1</v>
      </c>
      <c r="S1274" s="4">
        <f t="shared" si="39"/>
        <v>1</v>
      </c>
    </row>
    <row r="1275" spans="1:19" x14ac:dyDescent="0.3">
      <c r="A1275" t="s">
        <v>2133</v>
      </c>
      <c r="B1275" t="s">
        <v>803</v>
      </c>
      <c r="C1275" t="s">
        <v>807</v>
      </c>
      <c r="E1275" t="s">
        <v>827</v>
      </c>
      <c r="F1275">
        <v>15.280188000000001</v>
      </c>
      <c r="G1275" t="s">
        <v>805</v>
      </c>
      <c r="I1275" t="b">
        <v>1</v>
      </c>
      <c r="J1275">
        <v>32</v>
      </c>
      <c r="K1275" s="3">
        <v>47.798772239708299</v>
      </c>
      <c r="L1275">
        <v>2161.9106052291872</v>
      </c>
      <c r="M1275">
        <v>0.81</v>
      </c>
      <c r="N1275">
        <v>10222.445772000001</v>
      </c>
      <c r="O1275">
        <v>10222.445772000001</v>
      </c>
      <c r="P1275">
        <v>10222.445772000001</v>
      </c>
      <c r="R1275">
        <f t="shared" si="40"/>
        <v>1.9999999999999993</v>
      </c>
      <c r="S1275" s="4">
        <f t="shared" si="39"/>
        <v>0.81</v>
      </c>
    </row>
    <row r="1276" spans="1:19" x14ac:dyDescent="0.3">
      <c r="A1276" t="s">
        <v>2134</v>
      </c>
      <c r="B1276" t="s">
        <v>803</v>
      </c>
      <c r="C1276" t="s">
        <v>824</v>
      </c>
      <c r="F1276">
        <v>10.709985</v>
      </c>
      <c r="G1276" t="s">
        <v>805</v>
      </c>
      <c r="I1276" t="b">
        <v>1</v>
      </c>
      <c r="J1276">
        <v>40</v>
      </c>
      <c r="K1276" s="3">
        <v>118.64159059524501</v>
      </c>
      <c r="L1276">
        <v>1879.4792921525368</v>
      </c>
      <c r="M1276">
        <v>0.75</v>
      </c>
      <c r="N1276">
        <v>7593.3793649999998</v>
      </c>
      <c r="O1276">
        <v>7593.3793649999998</v>
      </c>
      <c r="P1276">
        <v>7593.3793649999998</v>
      </c>
      <c r="R1276">
        <f t="shared" si="40"/>
        <v>2.9230769230769229</v>
      </c>
      <c r="S1276" s="4">
        <f t="shared" si="39"/>
        <v>0.75</v>
      </c>
    </row>
    <row r="1277" spans="1:19" x14ac:dyDescent="0.3">
      <c r="A1277" t="s">
        <v>2135</v>
      </c>
      <c r="B1277" t="s">
        <v>803</v>
      </c>
      <c r="C1277" t="s">
        <v>804</v>
      </c>
      <c r="F1277">
        <v>8.532629</v>
      </c>
      <c r="G1277" t="s">
        <v>805</v>
      </c>
      <c r="I1277" t="b">
        <v>1</v>
      </c>
      <c r="J1277">
        <v>25</v>
      </c>
      <c r="K1277" s="3">
        <v>32.8167724609375</v>
      </c>
      <c r="L1277">
        <v>1079.8015666263454</v>
      </c>
      <c r="M1277">
        <v>1</v>
      </c>
      <c r="N1277">
        <v>5426.7520439999998</v>
      </c>
      <c r="O1277">
        <v>5426.7520439999998</v>
      </c>
      <c r="P1277">
        <v>5426.7520439999998</v>
      </c>
      <c r="R1277">
        <f t="shared" si="40"/>
        <v>1</v>
      </c>
      <c r="S1277" s="4">
        <f t="shared" si="39"/>
        <v>1</v>
      </c>
    </row>
    <row r="1278" spans="1:19" x14ac:dyDescent="0.3">
      <c r="A1278" t="s">
        <v>2136</v>
      </c>
      <c r="B1278" t="s">
        <v>803</v>
      </c>
      <c r="C1278" t="s">
        <v>804</v>
      </c>
      <c r="F1278">
        <v>9.9404900000000005</v>
      </c>
      <c r="G1278" t="s">
        <v>805</v>
      </c>
      <c r="I1278" t="b">
        <v>1</v>
      </c>
      <c r="J1278">
        <v>25</v>
      </c>
      <c r="K1278" s="3">
        <v>43.842922210693402</v>
      </c>
      <c r="L1278">
        <v>1381.6364237194359</v>
      </c>
      <c r="M1278">
        <v>1</v>
      </c>
      <c r="N1278">
        <v>6322.15164</v>
      </c>
      <c r="O1278">
        <v>6322.15164</v>
      </c>
      <c r="P1278">
        <v>6322.15164</v>
      </c>
      <c r="R1278">
        <f t="shared" si="40"/>
        <v>1</v>
      </c>
      <c r="S1278" s="4">
        <f t="shared" si="39"/>
        <v>1</v>
      </c>
    </row>
    <row r="1279" spans="1:19" x14ac:dyDescent="0.3">
      <c r="A1279" t="s">
        <v>2137</v>
      </c>
      <c r="B1279" t="s">
        <v>803</v>
      </c>
      <c r="C1279" t="s">
        <v>804</v>
      </c>
      <c r="F1279">
        <v>3.9622923999999999</v>
      </c>
      <c r="G1279" t="s">
        <v>805</v>
      </c>
      <c r="I1279" t="b">
        <v>1</v>
      </c>
      <c r="J1279">
        <v>25</v>
      </c>
      <c r="K1279" s="3">
        <v>32.582237243652301</v>
      </c>
      <c r="L1279">
        <v>500.37833082958633</v>
      </c>
      <c r="M1279">
        <v>1</v>
      </c>
      <c r="N1279">
        <v>2520.0179663999998</v>
      </c>
      <c r="O1279">
        <v>2520.0179663999998</v>
      </c>
      <c r="P1279">
        <v>2520.0179663999998</v>
      </c>
      <c r="R1279">
        <f t="shared" si="40"/>
        <v>1</v>
      </c>
      <c r="S1279" s="4">
        <f t="shared" si="39"/>
        <v>1</v>
      </c>
    </row>
    <row r="1280" spans="1:19" x14ac:dyDescent="0.3">
      <c r="A1280" t="s">
        <v>2138</v>
      </c>
      <c r="B1280" t="s">
        <v>803</v>
      </c>
      <c r="C1280" t="s">
        <v>824</v>
      </c>
      <c r="F1280">
        <v>37.613224000000002</v>
      </c>
      <c r="G1280" t="s">
        <v>805</v>
      </c>
      <c r="I1280" t="b">
        <v>1</v>
      </c>
      <c r="J1280">
        <v>32</v>
      </c>
      <c r="K1280" s="3">
        <v>48.240524291992202</v>
      </c>
      <c r="L1280">
        <v>5331.9432303493177</v>
      </c>
      <c r="M1280">
        <v>1</v>
      </c>
      <c r="N1280">
        <v>25163.246856000002</v>
      </c>
      <c r="O1280">
        <v>25163.246856000002</v>
      </c>
      <c r="P1280">
        <v>25163.246856000002</v>
      </c>
      <c r="R1280">
        <f t="shared" si="40"/>
        <v>1</v>
      </c>
      <c r="S1280" s="4">
        <f t="shared" si="39"/>
        <v>1</v>
      </c>
    </row>
    <row r="1281" spans="1:19" x14ac:dyDescent="0.3">
      <c r="A1281" t="s">
        <v>2139</v>
      </c>
      <c r="B1281" t="s">
        <v>803</v>
      </c>
      <c r="C1281" t="s">
        <v>807</v>
      </c>
      <c r="E1281" t="s">
        <v>942</v>
      </c>
      <c r="F1281">
        <v>11.094543</v>
      </c>
      <c r="G1281" t="s">
        <v>805</v>
      </c>
      <c r="I1281" t="b">
        <v>1</v>
      </c>
      <c r="J1281">
        <v>80</v>
      </c>
      <c r="K1281" s="3">
        <v>584.09055124281394</v>
      </c>
      <c r="L1281">
        <v>2640.9488757129516</v>
      </c>
      <c r="M1281">
        <v>0.63</v>
      </c>
      <c r="N1281">
        <v>10451.059506</v>
      </c>
      <c r="O1281">
        <v>10451.059506</v>
      </c>
      <c r="P1281">
        <v>10451.059506</v>
      </c>
      <c r="R1281">
        <f t="shared" si="40"/>
        <v>37.999999999999964</v>
      </c>
      <c r="S1281" s="4">
        <f t="shared" si="39"/>
        <v>0.63</v>
      </c>
    </row>
    <row r="1282" spans="1:19" x14ac:dyDescent="0.3">
      <c r="A1282" t="s">
        <v>2140</v>
      </c>
      <c r="B1282" t="s">
        <v>803</v>
      </c>
      <c r="C1282" t="s">
        <v>807</v>
      </c>
      <c r="E1282" t="s">
        <v>841</v>
      </c>
      <c r="F1282">
        <v>4.158347</v>
      </c>
      <c r="G1282" t="s">
        <v>805</v>
      </c>
      <c r="I1282" t="b">
        <v>1</v>
      </c>
      <c r="J1282">
        <v>40</v>
      </c>
      <c r="K1282" s="3">
        <v>118.657147903461</v>
      </c>
      <c r="L1282">
        <v>729.76418782442056</v>
      </c>
      <c r="M1282">
        <v>0.68</v>
      </c>
      <c r="N1282">
        <v>2948.2680230000001</v>
      </c>
      <c r="O1282">
        <v>2948.2680230000001</v>
      </c>
      <c r="P1282">
        <v>2948.2680230000001</v>
      </c>
      <c r="R1282">
        <f t="shared" si="40"/>
        <v>6.3333333333333277</v>
      </c>
      <c r="S1282" s="4">
        <f t="shared" si="39"/>
        <v>0.68</v>
      </c>
    </row>
    <row r="1283" spans="1:19" x14ac:dyDescent="0.3">
      <c r="A1283" t="s">
        <v>2141</v>
      </c>
      <c r="B1283" t="s">
        <v>803</v>
      </c>
      <c r="C1283" t="s">
        <v>804</v>
      </c>
      <c r="F1283">
        <v>10.573130000000001</v>
      </c>
      <c r="G1283" t="s">
        <v>805</v>
      </c>
      <c r="I1283" t="b">
        <v>1</v>
      </c>
      <c r="J1283">
        <v>20</v>
      </c>
      <c r="K1283" s="3">
        <v>24.2005500793457</v>
      </c>
      <c r="L1283">
        <v>1237.9070068545313</v>
      </c>
      <c r="M1283">
        <v>1</v>
      </c>
      <c r="N1283">
        <v>6502.4749500000007</v>
      </c>
      <c r="O1283">
        <v>6502.4749500000007</v>
      </c>
      <c r="P1283">
        <v>6502.4749500000007</v>
      </c>
      <c r="R1283">
        <f t="shared" si="40"/>
        <v>1</v>
      </c>
      <c r="S1283" s="4">
        <f t="shared" si="39"/>
        <v>1</v>
      </c>
    </row>
    <row r="1284" spans="1:19" x14ac:dyDescent="0.3">
      <c r="A1284" t="s">
        <v>2142</v>
      </c>
      <c r="B1284" t="s">
        <v>803</v>
      </c>
      <c r="C1284" t="s">
        <v>837</v>
      </c>
      <c r="E1284" t="s">
        <v>838</v>
      </c>
      <c r="F1284">
        <v>3.0091779999999999</v>
      </c>
      <c r="G1284" t="s">
        <v>805</v>
      </c>
      <c r="I1284" t="b">
        <v>1</v>
      </c>
      <c r="J1284">
        <v>200</v>
      </c>
      <c r="K1284" s="3">
        <v>4085.88783317566</v>
      </c>
      <c r="L1284">
        <v>951.49416048655985</v>
      </c>
      <c r="M1284">
        <v>0.62</v>
      </c>
      <c r="N1284">
        <v>5539.8966979999996</v>
      </c>
      <c r="O1284">
        <v>5539.8966979999996</v>
      </c>
      <c r="P1284">
        <v>5539.8966979999996</v>
      </c>
      <c r="R1284">
        <f t="shared" si="40"/>
        <v>77</v>
      </c>
      <c r="S1284" s="4">
        <f t="shared" ref="S1284:S1347" si="41">0.62+(1-0.62)/R1284</f>
        <v>0.6249350649350649</v>
      </c>
    </row>
    <row r="1285" spans="1:19" x14ac:dyDescent="0.3">
      <c r="A1285" t="s">
        <v>2143</v>
      </c>
      <c r="B1285" t="s">
        <v>803</v>
      </c>
      <c r="C1285" t="s">
        <v>804</v>
      </c>
      <c r="F1285">
        <v>2.6885127999999998</v>
      </c>
      <c r="G1285" t="s">
        <v>805</v>
      </c>
      <c r="I1285" t="b">
        <v>1</v>
      </c>
      <c r="J1285">
        <v>40</v>
      </c>
      <c r="K1285" s="3">
        <v>86.410118103027301</v>
      </c>
      <c r="L1285">
        <v>442.23325573794403</v>
      </c>
      <c r="M1285">
        <v>1</v>
      </c>
      <c r="N1285">
        <v>1906.1555751999999</v>
      </c>
      <c r="O1285">
        <v>1906.1555751999999</v>
      </c>
      <c r="P1285">
        <v>1906.1555751999999</v>
      </c>
      <c r="R1285">
        <f t="shared" si="40"/>
        <v>1</v>
      </c>
      <c r="S1285" s="4">
        <f t="shared" si="41"/>
        <v>1</v>
      </c>
    </row>
    <row r="1286" spans="1:19" x14ac:dyDescent="0.3">
      <c r="A1286" t="s">
        <v>2144</v>
      </c>
      <c r="B1286" t="s">
        <v>803</v>
      </c>
      <c r="C1286" t="s">
        <v>807</v>
      </c>
      <c r="E1286" t="s">
        <v>822</v>
      </c>
      <c r="F1286">
        <v>10.485538</v>
      </c>
      <c r="G1286" t="s">
        <v>805</v>
      </c>
      <c r="I1286" t="b">
        <v>1</v>
      </c>
      <c r="J1286">
        <v>65</v>
      </c>
      <c r="K1286" s="3">
        <v>305.05717058181801</v>
      </c>
      <c r="L1286">
        <v>2224.7107148527075</v>
      </c>
      <c r="M1286">
        <v>0.67</v>
      </c>
      <c r="N1286">
        <v>8902.2217619999992</v>
      </c>
      <c r="O1286">
        <v>8902.2217619999992</v>
      </c>
      <c r="P1286">
        <v>8902.2217619999992</v>
      </c>
      <c r="R1286">
        <f t="shared" si="40"/>
        <v>7.5999999999999934</v>
      </c>
      <c r="S1286" s="4">
        <f t="shared" si="41"/>
        <v>0.67</v>
      </c>
    </row>
    <row r="1287" spans="1:19" x14ac:dyDescent="0.3">
      <c r="A1287" t="s">
        <v>2145</v>
      </c>
      <c r="B1287" t="s">
        <v>803</v>
      </c>
      <c r="C1287" t="s">
        <v>819</v>
      </c>
      <c r="E1287" t="s">
        <v>820</v>
      </c>
      <c r="F1287">
        <v>0.37954721669289032</v>
      </c>
      <c r="G1287" t="s">
        <v>805</v>
      </c>
      <c r="I1287" t="b">
        <v>1</v>
      </c>
      <c r="J1287">
        <v>250</v>
      </c>
      <c r="K1287" s="3">
        <v>12820.326165885899</v>
      </c>
      <c r="L1287">
        <v>137.1298108567176</v>
      </c>
      <c r="M1287">
        <v>0.62</v>
      </c>
      <c r="N1287">
        <v>863.46991797632552</v>
      </c>
      <c r="O1287">
        <v>863.46991797632552</v>
      </c>
      <c r="P1287">
        <v>863.46991797632552</v>
      </c>
      <c r="R1287">
        <f t="shared" si="40"/>
        <v>77</v>
      </c>
      <c r="S1287" s="4">
        <f t="shared" si="41"/>
        <v>0.6249350649350649</v>
      </c>
    </row>
    <row r="1288" spans="1:19" x14ac:dyDescent="0.3">
      <c r="A1288" t="s">
        <v>2146</v>
      </c>
      <c r="B1288" t="s">
        <v>803</v>
      </c>
      <c r="C1288" t="s">
        <v>824</v>
      </c>
      <c r="F1288">
        <v>36.459502999999998</v>
      </c>
      <c r="G1288" t="s">
        <v>805</v>
      </c>
      <c r="R1288">
        <f t="shared" si="40"/>
        <v>-0.61290322580645162</v>
      </c>
      <c r="S1288" s="4">
        <f t="shared" si="41"/>
        <v>0</v>
      </c>
    </row>
    <row r="1289" spans="1:19" x14ac:dyDescent="0.3">
      <c r="A1289" t="s">
        <v>2147</v>
      </c>
      <c r="B1289" t="s">
        <v>803</v>
      </c>
      <c r="C1289" t="s">
        <v>804</v>
      </c>
      <c r="F1289">
        <v>14.292982</v>
      </c>
      <c r="G1289" t="s">
        <v>805</v>
      </c>
      <c r="I1289" t="b">
        <v>1</v>
      </c>
      <c r="J1289">
        <v>25</v>
      </c>
      <c r="K1289" s="3">
        <v>29.1777458190918</v>
      </c>
      <c r="L1289">
        <v>1750.0853871508382</v>
      </c>
      <c r="M1289">
        <v>1</v>
      </c>
      <c r="N1289">
        <v>9090.3365520000007</v>
      </c>
      <c r="O1289">
        <v>9090.3365520000007</v>
      </c>
      <c r="P1289">
        <v>9090.3365520000007</v>
      </c>
      <c r="R1289">
        <f t="shared" si="40"/>
        <v>1</v>
      </c>
      <c r="S1289" s="4">
        <f t="shared" si="41"/>
        <v>1</v>
      </c>
    </row>
    <row r="1290" spans="1:19" x14ac:dyDescent="0.3">
      <c r="A1290" t="s">
        <v>2148</v>
      </c>
      <c r="B1290" t="s">
        <v>803</v>
      </c>
      <c r="C1290" t="s">
        <v>804</v>
      </c>
      <c r="F1290">
        <v>7.074363</v>
      </c>
      <c r="G1290" t="s">
        <v>805</v>
      </c>
      <c r="I1290" t="b">
        <v>1</v>
      </c>
      <c r="J1290">
        <v>25</v>
      </c>
      <c r="K1290" s="3">
        <v>29.612409591674801</v>
      </c>
      <c r="L1290">
        <v>869.68064150985356</v>
      </c>
      <c r="M1290">
        <v>1</v>
      </c>
      <c r="N1290">
        <v>4499.294868</v>
      </c>
      <c r="O1290">
        <v>4499.294868</v>
      </c>
      <c r="P1290">
        <v>4499.294868</v>
      </c>
      <c r="R1290">
        <f t="shared" si="40"/>
        <v>1</v>
      </c>
      <c r="S1290" s="4">
        <f t="shared" si="41"/>
        <v>1</v>
      </c>
    </row>
    <row r="1291" spans="1:19" x14ac:dyDescent="0.3">
      <c r="A1291" t="s">
        <v>2149</v>
      </c>
      <c r="B1291" t="s">
        <v>803</v>
      </c>
      <c r="C1291" t="s">
        <v>804</v>
      </c>
      <c r="F1291">
        <v>6.4079899999999999</v>
      </c>
      <c r="G1291" t="s">
        <v>805</v>
      </c>
      <c r="I1291" t="b">
        <v>1</v>
      </c>
      <c r="J1291">
        <v>25</v>
      </c>
      <c r="K1291" s="3">
        <v>28.5431613922119</v>
      </c>
      <c r="L1291">
        <v>780.02967514785826</v>
      </c>
      <c r="M1291">
        <v>1</v>
      </c>
      <c r="N1291">
        <v>4075.48164</v>
      </c>
      <c r="O1291">
        <v>4075.48164</v>
      </c>
      <c r="P1291">
        <v>4075.48164</v>
      </c>
      <c r="R1291">
        <f t="shared" si="40"/>
        <v>1</v>
      </c>
      <c r="S1291" s="4">
        <f t="shared" si="41"/>
        <v>1</v>
      </c>
    </row>
    <row r="1292" spans="1:19" x14ac:dyDescent="0.3">
      <c r="A1292" t="s">
        <v>2150</v>
      </c>
      <c r="B1292" t="s">
        <v>803</v>
      </c>
      <c r="C1292" t="s">
        <v>804</v>
      </c>
      <c r="F1292">
        <v>3.9321636999999998</v>
      </c>
      <c r="G1292" t="s">
        <v>805</v>
      </c>
      <c r="I1292" t="b">
        <v>1</v>
      </c>
      <c r="J1292">
        <v>25</v>
      </c>
      <c r="K1292" s="3">
        <v>29.782102584838899</v>
      </c>
      <c r="L1292">
        <v>484.14999993688042</v>
      </c>
      <c r="M1292">
        <v>1</v>
      </c>
      <c r="N1292">
        <v>2500.8561132</v>
      </c>
      <c r="O1292">
        <v>2500.8561132</v>
      </c>
      <c r="P1292">
        <v>2500.8561132</v>
      </c>
      <c r="R1292">
        <f t="shared" si="40"/>
        <v>1</v>
      </c>
      <c r="S1292" s="4">
        <f t="shared" si="41"/>
        <v>1</v>
      </c>
    </row>
    <row r="1293" spans="1:19" x14ac:dyDescent="0.3">
      <c r="A1293" t="s">
        <v>2151</v>
      </c>
      <c r="B1293" t="s">
        <v>803</v>
      </c>
      <c r="C1293" t="s">
        <v>824</v>
      </c>
      <c r="F1293">
        <v>3.5216663000000002E-2</v>
      </c>
      <c r="G1293" t="s">
        <v>805</v>
      </c>
      <c r="I1293" t="b">
        <v>1</v>
      </c>
      <c r="J1293">
        <v>100</v>
      </c>
      <c r="K1293" s="3">
        <v>1132.58081054688</v>
      </c>
      <c r="L1293">
        <v>9.2858524692736601</v>
      </c>
      <c r="M1293">
        <v>0.94259372211341197</v>
      </c>
      <c r="N1293">
        <v>37.822696062000006</v>
      </c>
      <c r="O1293">
        <v>37.822696062000006</v>
      </c>
      <c r="P1293">
        <v>37.822696062000006</v>
      </c>
      <c r="R1293">
        <f t="shared" si="40"/>
        <v>1.1779522475220585</v>
      </c>
      <c r="S1293" s="4">
        <f t="shared" si="41"/>
        <v>0.94259372211341197</v>
      </c>
    </row>
    <row r="1294" spans="1:19" x14ac:dyDescent="0.3">
      <c r="A1294" t="s">
        <v>2152</v>
      </c>
      <c r="B1294" t="s">
        <v>803</v>
      </c>
      <c r="C1294" t="s">
        <v>893</v>
      </c>
      <c r="E1294" t="s">
        <v>894</v>
      </c>
      <c r="F1294">
        <v>14.612829</v>
      </c>
      <c r="G1294" t="s">
        <v>805</v>
      </c>
      <c r="I1294" t="b">
        <v>1</v>
      </c>
      <c r="J1294">
        <v>300</v>
      </c>
      <c r="K1294" s="3">
        <v>17068.659651679998</v>
      </c>
      <c r="L1294">
        <v>5448.6018227750255</v>
      </c>
      <c r="M1294">
        <v>0.62</v>
      </c>
      <c r="N1294">
        <v>39980.700144000002</v>
      </c>
      <c r="O1294">
        <v>39980.700144000002</v>
      </c>
      <c r="P1294">
        <v>39980.700144000002</v>
      </c>
      <c r="R1294">
        <f t="shared" si="40"/>
        <v>77</v>
      </c>
      <c r="S1294" s="4">
        <f t="shared" si="41"/>
        <v>0.6249350649350649</v>
      </c>
    </row>
    <row r="1295" spans="1:19" x14ac:dyDescent="0.3">
      <c r="A1295" t="s">
        <v>2153</v>
      </c>
      <c r="B1295" t="s">
        <v>803</v>
      </c>
      <c r="C1295" t="s">
        <v>804</v>
      </c>
      <c r="F1295">
        <v>2.9959378000000001</v>
      </c>
      <c r="G1295" t="s">
        <v>805</v>
      </c>
      <c r="I1295" t="b">
        <v>1</v>
      </c>
      <c r="J1295">
        <v>25</v>
      </c>
      <c r="K1295" s="3">
        <v>30.408859252929702</v>
      </c>
      <c r="L1295">
        <v>370.99531153965802</v>
      </c>
      <c r="M1295">
        <v>1</v>
      </c>
      <c r="N1295">
        <v>1905.4164408000001</v>
      </c>
      <c r="O1295">
        <v>1905.4164408000001</v>
      </c>
      <c r="P1295">
        <v>1905.4164408000001</v>
      </c>
      <c r="R1295">
        <f t="shared" si="40"/>
        <v>1</v>
      </c>
      <c r="S1295" s="4">
        <f t="shared" si="41"/>
        <v>1</v>
      </c>
    </row>
    <row r="1296" spans="1:19" x14ac:dyDescent="0.3">
      <c r="A1296" t="s">
        <v>2154</v>
      </c>
      <c r="B1296" t="s">
        <v>803</v>
      </c>
      <c r="C1296" t="s">
        <v>804</v>
      </c>
      <c r="F1296">
        <v>4.6478314000000003</v>
      </c>
      <c r="G1296" t="s">
        <v>805</v>
      </c>
      <c r="I1296" t="b">
        <v>1</v>
      </c>
      <c r="J1296">
        <v>25</v>
      </c>
      <c r="K1296" s="3">
        <v>31.803739547729499</v>
      </c>
      <c r="L1296">
        <v>582.86901485807152</v>
      </c>
      <c r="M1296">
        <v>1</v>
      </c>
      <c r="N1296">
        <v>2956.0207704000004</v>
      </c>
      <c r="O1296">
        <v>2956.0207704000004</v>
      </c>
      <c r="P1296">
        <v>2956.0207704000004</v>
      </c>
      <c r="R1296">
        <f t="shared" si="40"/>
        <v>1</v>
      </c>
      <c r="S1296" s="4">
        <f t="shared" si="41"/>
        <v>1</v>
      </c>
    </row>
    <row r="1297" spans="1:19" x14ac:dyDescent="0.3">
      <c r="A1297" t="s">
        <v>2155</v>
      </c>
      <c r="B1297" t="s">
        <v>803</v>
      </c>
      <c r="C1297" t="s">
        <v>807</v>
      </c>
      <c r="E1297" t="s">
        <v>815</v>
      </c>
      <c r="F1297">
        <v>0.78020990000000001</v>
      </c>
      <c r="G1297" t="s">
        <v>805</v>
      </c>
      <c r="I1297" t="b">
        <v>1</v>
      </c>
      <c r="J1297">
        <v>150</v>
      </c>
      <c r="K1297" s="3">
        <v>3326.0085271072398</v>
      </c>
      <c r="L1297">
        <v>239.57822353945647</v>
      </c>
      <c r="M1297">
        <v>0.62</v>
      </c>
      <c r="N1297">
        <v>1121.9418362000001</v>
      </c>
      <c r="O1297">
        <v>1121.9418362000001</v>
      </c>
      <c r="P1297">
        <v>1121.9418362000001</v>
      </c>
      <c r="R1297">
        <f t="shared" si="40"/>
        <v>77</v>
      </c>
      <c r="S1297" s="4">
        <f t="shared" si="41"/>
        <v>0.6249350649350649</v>
      </c>
    </row>
    <row r="1298" spans="1:19" x14ac:dyDescent="0.3">
      <c r="A1298" t="s">
        <v>2156</v>
      </c>
      <c r="B1298" t="s">
        <v>803</v>
      </c>
      <c r="C1298" t="s">
        <v>807</v>
      </c>
      <c r="E1298" t="s">
        <v>1013</v>
      </c>
      <c r="F1298">
        <v>6.6309623999999996</v>
      </c>
      <c r="G1298" t="s">
        <v>805</v>
      </c>
      <c r="I1298" t="b">
        <v>1</v>
      </c>
      <c r="J1298">
        <v>40</v>
      </c>
      <c r="K1298" s="3">
        <v>88.906073570251493</v>
      </c>
      <c r="L1298">
        <v>1096.3741570176508</v>
      </c>
      <c r="M1298">
        <v>0.7</v>
      </c>
      <c r="N1298">
        <v>4701.3523415999998</v>
      </c>
      <c r="O1298">
        <v>4701.3523415999998</v>
      </c>
      <c r="P1298">
        <v>4701.3523415999998</v>
      </c>
      <c r="R1298">
        <f t="shared" si="40"/>
        <v>4.7500000000000027</v>
      </c>
      <c r="S1298" s="4">
        <f t="shared" si="41"/>
        <v>0.7</v>
      </c>
    </row>
    <row r="1299" spans="1:19" x14ac:dyDescent="0.3">
      <c r="A1299" t="s">
        <v>2157</v>
      </c>
      <c r="B1299" t="s">
        <v>803</v>
      </c>
      <c r="C1299" t="s">
        <v>807</v>
      </c>
      <c r="E1299" t="s">
        <v>838</v>
      </c>
      <c r="F1299">
        <v>2.2639629999999999</v>
      </c>
      <c r="G1299" t="s">
        <v>805</v>
      </c>
      <c r="I1299" t="b">
        <v>1</v>
      </c>
      <c r="J1299">
        <v>250</v>
      </c>
      <c r="K1299" s="3">
        <v>9136.2252737045292</v>
      </c>
      <c r="L1299">
        <v>787.25286784279467</v>
      </c>
      <c r="M1299">
        <v>0.62</v>
      </c>
      <c r="N1299">
        <v>5150.5158249999995</v>
      </c>
      <c r="O1299">
        <v>5150.5158249999995</v>
      </c>
      <c r="P1299">
        <v>5150.5158249999995</v>
      </c>
      <c r="R1299">
        <f t="shared" si="40"/>
        <v>77</v>
      </c>
      <c r="S1299" s="4">
        <f t="shared" si="41"/>
        <v>0.6249350649350649</v>
      </c>
    </row>
    <row r="1300" spans="1:19" x14ac:dyDescent="0.3">
      <c r="A1300" t="s">
        <v>2158</v>
      </c>
      <c r="B1300" t="s">
        <v>803</v>
      </c>
      <c r="C1300" t="s">
        <v>804</v>
      </c>
      <c r="F1300">
        <v>7.6941660000000001</v>
      </c>
      <c r="G1300" t="s">
        <v>805</v>
      </c>
      <c r="I1300" t="b">
        <v>1</v>
      </c>
      <c r="J1300">
        <v>20</v>
      </c>
      <c r="K1300" s="3">
        <v>24.127601623535199</v>
      </c>
      <c r="L1300">
        <v>900.83655486141765</v>
      </c>
      <c r="M1300">
        <v>1</v>
      </c>
      <c r="N1300">
        <v>4731.9120899999998</v>
      </c>
      <c r="O1300">
        <v>4731.9120899999998</v>
      </c>
      <c r="P1300">
        <v>4731.9120899999998</v>
      </c>
      <c r="R1300">
        <f t="shared" ref="R1300:R1363" si="42">IF(M1300=0.62,77,(1-0.62)/(M1300-0.62))</f>
        <v>1</v>
      </c>
      <c r="S1300" s="4">
        <f t="shared" si="41"/>
        <v>1</v>
      </c>
    </row>
    <row r="1301" spans="1:19" x14ac:dyDescent="0.3">
      <c r="A1301" t="s">
        <v>2159</v>
      </c>
      <c r="B1301" t="s">
        <v>803</v>
      </c>
      <c r="C1301" t="s">
        <v>804</v>
      </c>
      <c r="F1301">
        <v>5.2520239999999996</v>
      </c>
      <c r="G1301" t="s">
        <v>805</v>
      </c>
      <c r="I1301" t="b">
        <v>1</v>
      </c>
      <c r="J1301">
        <v>25</v>
      </c>
      <c r="K1301" s="3">
        <v>33.835048675537102</v>
      </c>
      <c r="L1301">
        <v>670.67631324689296</v>
      </c>
      <c r="M1301">
        <v>1</v>
      </c>
      <c r="N1301">
        <v>3340.2872639999996</v>
      </c>
      <c r="O1301">
        <v>3340.2872639999996</v>
      </c>
      <c r="P1301">
        <v>3340.2872639999996</v>
      </c>
      <c r="R1301">
        <f t="shared" si="42"/>
        <v>1</v>
      </c>
      <c r="S1301" s="4">
        <f t="shared" si="41"/>
        <v>1</v>
      </c>
    </row>
    <row r="1302" spans="1:19" x14ac:dyDescent="0.3">
      <c r="A1302" t="s">
        <v>2160</v>
      </c>
      <c r="B1302" t="s">
        <v>803</v>
      </c>
      <c r="C1302" t="s">
        <v>847</v>
      </c>
      <c r="E1302" t="s">
        <v>900</v>
      </c>
      <c r="F1302">
        <v>35.187854999999999</v>
      </c>
      <c r="G1302" t="s">
        <v>805</v>
      </c>
      <c r="I1302" t="b">
        <v>1</v>
      </c>
      <c r="J1302">
        <v>25</v>
      </c>
      <c r="K1302" s="3">
        <v>33.756481170654297</v>
      </c>
      <c r="L1302">
        <v>4490.3217757969287</v>
      </c>
      <c r="M1302">
        <v>1</v>
      </c>
      <c r="N1302">
        <v>22379.475780000001</v>
      </c>
      <c r="O1302">
        <v>22379.475780000001</v>
      </c>
      <c r="P1302">
        <v>22379.475780000001</v>
      </c>
      <c r="R1302">
        <f t="shared" si="42"/>
        <v>1</v>
      </c>
      <c r="S1302" s="4">
        <f t="shared" si="41"/>
        <v>1</v>
      </c>
    </row>
    <row r="1303" spans="1:19" x14ac:dyDescent="0.3">
      <c r="A1303" t="s">
        <v>2161</v>
      </c>
      <c r="B1303" t="s">
        <v>803</v>
      </c>
      <c r="C1303" t="s">
        <v>804</v>
      </c>
      <c r="F1303">
        <v>3.1807417999999998</v>
      </c>
      <c r="G1303" t="s">
        <v>805</v>
      </c>
      <c r="I1303" t="b">
        <v>1</v>
      </c>
      <c r="J1303">
        <v>32</v>
      </c>
      <c r="K1303" s="3">
        <v>57.084270477294901</v>
      </c>
      <c r="L1303">
        <v>468.25067437365459</v>
      </c>
      <c r="M1303">
        <v>1</v>
      </c>
      <c r="N1303">
        <v>2127.9162642000001</v>
      </c>
      <c r="O1303">
        <v>2127.9162642000001</v>
      </c>
      <c r="P1303">
        <v>2127.9162642000001</v>
      </c>
      <c r="R1303">
        <f t="shared" si="42"/>
        <v>1</v>
      </c>
      <c r="S1303" s="4">
        <f t="shared" si="41"/>
        <v>1</v>
      </c>
    </row>
    <row r="1304" spans="1:19" x14ac:dyDescent="0.3">
      <c r="A1304" t="s">
        <v>2162</v>
      </c>
      <c r="B1304" t="s">
        <v>803</v>
      </c>
      <c r="C1304" t="s">
        <v>807</v>
      </c>
      <c r="E1304" t="s">
        <v>822</v>
      </c>
      <c r="F1304">
        <v>9.862114</v>
      </c>
      <c r="G1304" t="s">
        <v>805</v>
      </c>
      <c r="I1304" t="b">
        <v>1</v>
      </c>
      <c r="J1304">
        <v>65</v>
      </c>
      <c r="K1304" s="3">
        <v>349.60188407897999</v>
      </c>
      <c r="L1304">
        <v>2138.8444668199004</v>
      </c>
      <c r="M1304">
        <v>0.65</v>
      </c>
      <c r="N1304">
        <v>8372.9347859999998</v>
      </c>
      <c r="O1304">
        <v>8372.9347859999998</v>
      </c>
      <c r="P1304">
        <v>8372.9347859999998</v>
      </c>
      <c r="R1304">
        <f t="shared" si="42"/>
        <v>12.666666666666655</v>
      </c>
      <c r="S1304" s="4">
        <f t="shared" si="41"/>
        <v>0.65</v>
      </c>
    </row>
    <row r="1305" spans="1:19" x14ac:dyDescent="0.3">
      <c r="A1305" t="s">
        <v>2163</v>
      </c>
      <c r="B1305" t="s">
        <v>803</v>
      </c>
      <c r="C1305" t="s">
        <v>804</v>
      </c>
      <c r="F1305">
        <v>5.4285082999999998</v>
      </c>
      <c r="G1305" t="s">
        <v>805</v>
      </c>
      <c r="I1305" t="b">
        <v>1</v>
      </c>
      <c r="J1305">
        <v>25</v>
      </c>
      <c r="K1305" s="3">
        <v>41.047958374023402</v>
      </c>
      <c r="L1305">
        <v>737.39308386987534</v>
      </c>
      <c r="M1305">
        <v>1</v>
      </c>
      <c r="N1305">
        <v>3452.5312788000001</v>
      </c>
      <c r="O1305">
        <v>3452.5312788000001</v>
      </c>
      <c r="P1305">
        <v>3452.5312788000001</v>
      </c>
      <c r="R1305">
        <f t="shared" si="42"/>
        <v>1</v>
      </c>
      <c r="S1305" s="4">
        <f t="shared" si="41"/>
        <v>1</v>
      </c>
    </row>
    <row r="1306" spans="1:19" x14ac:dyDescent="0.3">
      <c r="A1306" t="s">
        <v>2164</v>
      </c>
      <c r="B1306" t="s">
        <v>803</v>
      </c>
      <c r="C1306" t="s">
        <v>819</v>
      </c>
      <c r="E1306" t="s">
        <v>820</v>
      </c>
      <c r="F1306">
        <v>43.616985</v>
      </c>
      <c r="G1306" t="s">
        <v>805</v>
      </c>
      <c r="I1306" t="b">
        <v>1</v>
      </c>
      <c r="J1306">
        <v>32</v>
      </c>
      <c r="K1306" s="3">
        <v>54.404094696044901</v>
      </c>
      <c r="L1306">
        <v>6348.9083956973209</v>
      </c>
      <c r="M1306">
        <v>1</v>
      </c>
      <c r="N1306">
        <v>29179.762964999998</v>
      </c>
      <c r="O1306">
        <v>29179.762964999998</v>
      </c>
      <c r="P1306">
        <v>29179.762964999998</v>
      </c>
      <c r="R1306">
        <f t="shared" si="42"/>
        <v>1</v>
      </c>
      <c r="S1306" s="4">
        <f t="shared" si="41"/>
        <v>1</v>
      </c>
    </row>
    <row r="1307" spans="1:19" x14ac:dyDescent="0.3">
      <c r="A1307" t="s">
        <v>2165</v>
      </c>
      <c r="B1307" t="s">
        <v>803</v>
      </c>
      <c r="C1307" t="s">
        <v>804</v>
      </c>
      <c r="F1307">
        <v>8.305669</v>
      </c>
      <c r="G1307" t="s">
        <v>805</v>
      </c>
      <c r="I1307" t="b">
        <v>1</v>
      </c>
      <c r="J1307">
        <v>25</v>
      </c>
      <c r="K1307" s="3">
        <v>30.322294235229499</v>
      </c>
      <c r="L1307">
        <v>1027.7028522065223</v>
      </c>
      <c r="M1307">
        <v>1</v>
      </c>
      <c r="N1307">
        <v>5282.4054839999999</v>
      </c>
      <c r="O1307">
        <v>5282.4054839999999</v>
      </c>
      <c r="P1307">
        <v>5282.4054839999999</v>
      </c>
      <c r="R1307">
        <f t="shared" si="42"/>
        <v>1</v>
      </c>
      <c r="S1307" s="4">
        <f t="shared" si="41"/>
        <v>1</v>
      </c>
    </row>
    <row r="1308" spans="1:19" x14ac:dyDescent="0.3">
      <c r="A1308" t="s">
        <v>2166</v>
      </c>
      <c r="B1308" t="s">
        <v>803</v>
      </c>
      <c r="C1308" t="s">
        <v>804</v>
      </c>
      <c r="F1308">
        <v>7.2388314999999999</v>
      </c>
      <c r="G1308" t="s">
        <v>805</v>
      </c>
      <c r="I1308" t="b">
        <v>1</v>
      </c>
      <c r="J1308">
        <v>25</v>
      </c>
      <c r="K1308" s="3">
        <v>29.619260787963899</v>
      </c>
      <c r="L1308">
        <v>889.95539193415141</v>
      </c>
      <c r="M1308">
        <v>1</v>
      </c>
      <c r="N1308">
        <v>4603.8968340000001</v>
      </c>
      <c r="O1308">
        <v>4603.8968340000001</v>
      </c>
      <c r="P1308">
        <v>4603.8968340000001</v>
      </c>
      <c r="R1308">
        <f t="shared" si="42"/>
        <v>1</v>
      </c>
      <c r="S1308" s="4">
        <f t="shared" si="41"/>
        <v>1</v>
      </c>
    </row>
    <row r="1309" spans="1:19" x14ac:dyDescent="0.3">
      <c r="A1309" t="s">
        <v>2167</v>
      </c>
      <c r="B1309" t="s">
        <v>803</v>
      </c>
      <c r="C1309" t="s">
        <v>804</v>
      </c>
      <c r="F1309">
        <v>5.1454152999999998</v>
      </c>
      <c r="G1309" t="s">
        <v>805</v>
      </c>
      <c r="I1309" t="b">
        <v>1</v>
      </c>
      <c r="J1309">
        <v>25</v>
      </c>
      <c r="K1309" s="3">
        <v>28.053634643554702</v>
      </c>
      <c r="L1309">
        <v>623.49735518625357</v>
      </c>
      <c r="M1309">
        <v>1</v>
      </c>
      <c r="N1309">
        <v>3272.4841308</v>
      </c>
      <c r="O1309">
        <v>3272.4841308</v>
      </c>
      <c r="P1309">
        <v>3272.4841308</v>
      </c>
      <c r="R1309">
        <f t="shared" si="42"/>
        <v>1</v>
      </c>
      <c r="S1309" s="4">
        <f t="shared" si="41"/>
        <v>1</v>
      </c>
    </row>
    <row r="1310" spans="1:19" x14ac:dyDescent="0.3">
      <c r="A1310" t="s">
        <v>2168</v>
      </c>
      <c r="B1310" t="s">
        <v>803</v>
      </c>
      <c r="C1310" t="s">
        <v>819</v>
      </c>
      <c r="E1310" t="s">
        <v>874</v>
      </c>
      <c r="F1310">
        <v>133.38261</v>
      </c>
      <c r="G1310" t="s">
        <v>805</v>
      </c>
      <c r="R1310">
        <f t="shared" si="42"/>
        <v>-0.61290322580645162</v>
      </c>
      <c r="S1310" s="4">
        <f t="shared" si="41"/>
        <v>0</v>
      </c>
    </row>
    <row r="1311" spans="1:19" x14ac:dyDescent="0.3">
      <c r="A1311" t="s">
        <v>2169</v>
      </c>
      <c r="B1311" t="s">
        <v>803</v>
      </c>
      <c r="C1311" t="s">
        <v>837</v>
      </c>
      <c r="E1311" t="s">
        <v>838</v>
      </c>
      <c r="F1311">
        <v>16.328876000000001</v>
      </c>
      <c r="G1311" t="s">
        <v>805</v>
      </c>
      <c r="I1311" t="b">
        <v>1</v>
      </c>
      <c r="J1311">
        <v>150</v>
      </c>
      <c r="K1311" s="3">
        <v>3600.4754677200099</v>
      </c>
      <c r="L1311">
        <v>5068.9820948902834</v>
      </c>
      <c r="M1311">
        <v>0.62</v>
      </c>
      <c r="N1311">
        <v>23480.923688000003</v>
      </c>
      <c r="O1311">
        <v>23480.923688000003</v>
      </c>
      <c r="P1311">
        <v>23480.923688000003</v>
      </c>
      <c r="R1311">
        <f t="shared" si="42"/>
        <v>77</v>
      </c>
      <c r="S1311" s="4">
        <f t="shared" si="41"/>
        <v>0.6249350649350649</v>
      </c>
    </row>
    <row r="1312" spans="1:19" x14ac:dyDescent="0.3">
      <c r="A1312" t="s">
        <v>2170</v>
      </c>
      <c r="B1312" t="s">
        <v>803</v>
      </c>
      <c r="C1312" t="s">
        <v>804</v>
      </c>
      <c r="F1312">
        <v>6.4410796000000001</v>
      </c>
      <c r="G1312" t="s">
        <v>805</v>
      </c>
      <c r="I1312" t="b">
        <v>1</v>
      </c>
      <c r="J1312">
        <v>25</v>
      </c>
      <c r="K1312" s="3">
        <v>33.045433044433601</v>
      </c>
      <c r="L1312">
        <v>816.77845694908706</v>
      </c>
      <c r="M1312">
        <v>1</v>
      </c>
      <c r="N1312">
        <v>4096.5266256000004</v>
      </c>
      <c r="O1312">
        <v>4096.5266256000004</v>
      </c>
      <c r="P1312">
        <v>4096.5266256000004</v>
      </c>
      <c r="R1312">
        <f t="shared" si="42"/>
        <v>1</v>
      </c>
      <c r="S1312" s="4">
        <f t="shared" si="41"/>
        <v>1</v>
      </c>
    </row>
    <row r="1313" spans="1:19" x14ac:dyDescent="0.3">
      <c r="A1313" t="s">
        <v>2171</v>
      </c>
      <c r="B1313" t="s">
        <v>803</v>
      </c>
      <c r="C1313" t="s">
        <v>804</v>
      </c>
      <c r="F1313">
        <v>4.8913444999999998</v>
      </c>
      <c r="G1313" t="s">
        <v>805</v>
      </c>
      <c r="I1313" t="b">
        <v>1</v>
      </c>
      <c r="J1313">
        <v>25</v>
      </c>
      <c r="K1313" s="3">
        <v>42.637905120849602</v>
      </c>
      <c r="L1313">
        <v>673.20124660542388</v>
      </c>
      <c r="M1313">
        <v>1</v>
      </c>
      <c r="N1313">
        <v>3110.895102</v>
      </c>
      <c r="O1313">
        <v>3110.895102</v>
      </c>
      <c r="P1313">
        <v>3110.895102</v>
      </c>
      <c r="R1313">
        <f t="shared" si="42"/>
        <v>1</v>
      </c>
      <c r="S1313" s="4">
        <f t="shared" si="41"/>
        <v>1</v>
      </c>
    </row>
    <row r="1314" spans="1:19" x14ac:dyDescent="0.3">
      <c r="A1314" t="s">
        <v>2172</v>
      </c>
      <c r="B1314" t="s">
        <v>803</v>
      </c>
      <c r="C1314" t="s">
        <v>804</v>
      </c>
      <c r="F1314">
        <v>8.9770210000000006</v>
      </c>
      <c r="G1314" t="s">
        <v>805</v>
      </c>
      <c r="I1314" t="b">
        <v>1</v>
      </c>
      <c r="J1314">
        <v>25</v>
      </c>
      <c r="K1314" s="3">
        <v>30.7150173187256</v>
      </c>
      <c r="L1314">
        <v>1114.7505570708124</v>
      </c>
      <c r="M1314">
        <v>1</v>
      </c>
      <c r="N1314">
        <v>5709.3853560000007</v>
      </c>
      <c r="O1314">
        <v>5709.3853560000007</v>
      </c>
      <c r="P1314">
        <v>5709.3853560000007</v>
      </c>
      <c r="R1314">
        <f t="shared" si="42"/>
        <v>1</v>
      </c>
      <c r="S1314" s="4">
        <f t="shared" si="41"/>
        <v>1</v>
      </c>
    </row>
    <row r="1315" spans="1:19" x14ac:dyDescent="0.3">
      <c r="A1315" t="s">
        <v>2173</v>
      </c>
      <c r="B1315" t="s">
        <v>803</v>
      </c>
      <c r="C1315" t="s">
        <v>807</v>
      </c>
      <c r="E1315" t="s">
        <v>885</v>
      </c>
      <c r="F1315">
        <v>11.221164</v>
      </c>
      <c r="G1315" t="s">
        <v>805</v>
      </c>
      <c r="I1315" t="b">
        <v>1</v>
      </c>
      <c r="J1315">
        <v>125</v>
      </c>
      <c r="K1315" s="3">
        <v>1729.27327835083</v>
      </c>
      <c r="L1315">
        <v>3151.3155595768135</v>
      </c>
      <c r="M1315">
        <v>0.63</v>
      </c>
      <c r="N1315">
        <v>14037.676164</v>
      </c>
      <c r="O1315">
        <v>14037.676164</v>
      </c>
      <c r="P1315">
        <v>14037.676164</v>
      </c>
      <c r="R1315">
        <f t="shared" si="42"/>
        <v>37.999999999999964</v>
      </c>
      <c r="S1315" s="4">
        <f t="shared" si="41"/>
        <v>0.63</v>
      </c>
    </row>
    <row r="1316" spans="1:19" x14ac:dyDescent="0.3">
      <c r="A1316" t="s">
        <v>2174</v>
      </c>
      <c r="B1316" t="s">
        <v>803</v>
      </c>
      <c r="C1316" t="s">
        <v>804</v>
      </c>
      <c r="F1316">
        <v>7.7748666000000002</v>
      </c>
      <c r="G1316" t="s">
        <v>805</v>
      </c>
      <c r="I1316" t="b">
        <v>1</v>
      </c>
      <c r="J1316">
        <v>20</v>
      </c>
      <c r="K1316" s="3">
        <v>24.1516819000244</v>
      </c>
      <c r="L1316">
        <v>910.28501886378638</v>
      </c>
      <c r="M1316">
        <v>1</v>
      </c>
      <c r="N1316">
        <v>4781.5429590000003</v>
      </c>
      <c r="O1316">
        <v>4781.5429590000003</v>
      </c>
      <c r="P1316">
        <v>4781.5429590000003</v>
      </c>
      <c r="R1316">
        <f t="shared" si="42"/>
        <v>1</v>
      </c>
      <c r="S1316" s="4">
        <f t="shared" si="41"/>
        <v>1</v>
      </c>
    </row>
    <row r="1317" spans="1:19" x14ac:dyDescent="0.3">
      <c r="A1317" t="s">
        <v>2175</v>
      </c>
      <c r="B1317" t="s">
        <v>803</v>
      </c>
      <c r="C1317" t="s">
        <v>859</v>
      </c>
      <c r="F1317">
        <v>15.174944</v>
      </c>
      <c r="G1317" t="s">
        <v>805</v>
      </c>
      <c r="R1317">
        <f t="shared" si="42"/>
        <v>-0.61290322580645162</v>
      </c>
      <c r="S1317" s="4">
        <f t="shared" si="41"/>
        <v>0</v>
      </c>
    </row>
    <row r="1318" spans="1:19" x14ac:dyDescent="0.3">
      <c r="A1318" t="s">
        <v>2176</v>
      </c>
      <c r="B1318" t="s">
        <v>803</v>
      </c>
      <c r="C1318" t="s">
        <v>807</v>
      </c>
      <c r="E1318" t="s">
        <v>838</v>
      </c>
      <c r="F1318">
        <v>2.363677</v>
      </c>
      <c r="G1318" t="s">
        <v>805</v>
      </c>
      <c r="I1318" t="b">
        <v>1</v>
      </c>
      <c r="J1318">
        <v>250</v>
      </c>
      <c r="K1318" s="3">
        <v>9809.9980070495603</v>
      </c>
      <c r="L1318">
        <v>827.79110466450595</v>
      </c>
      <c r="M1318">
        <v>0.62</v>
      </c>
      <c r="N1318">
        <v>5377.3651749999999</v>
      </c>
      <c r="O1318">
        <v>5377.3651749999999</v>
      </c>
      <c r="P1318">
        <v>5377.3651749999999</v>
      </c>
      <c r="R1318">
        <f t="shared" si="42"/>
        <v>77</v>
      </c>
      <c r="S1318" s="4">
        <f t="shared" si="41"/>
        <v>0.6249350649350649</v>
      </c>
    </row>
    <row r="1319" spans="1:19" x14ac:dyDescent="0.3">
      <c r="A1319" t="s">
        <v>2177</v>
      </c>
      <c r="B1319" t="s">
        <v>803</v>
      </c>
      <c r="C1319" t="s">
        <v>807</v>
      </c>
      <c r="E1319" t="s">
        <v>1083</v>
      </c>
      <c r="F1319">
        <v>4.0491557</v>
      </c>
      <c r="G1319" t="s">
        <v>805</v>
      </c>
      <c r="I1319" t="b">
        <v>1</v>
      </c>
      <c r="J1319">
        <v>50</v>
      </c>
      <c r="K1319" s="3">
        <v>224.39856052398699</v>
      </c>
      <c r="L1319">
        <v>811.36412108003435</v>
      </c>
      <c r="M1319">
        <v>0.7</v>
      </c>
      <c r="N1319">
        <v>3089.5057990999999</v>
      </c>
      <c r="O1319">
        <v>3089.5057990999999</v>
      </c>
      <c r="P1319">
        <v>3089.5057990999999</v>
      </c>
      <c r="R1319">
        <f t="shared" si="42"/>
        <v>4.7500000000000027</v>
      </c>
      <c r="S1319" s="4">
        <f t="shared" si="41"/>
        <v>0.7</v>
      </c>
    </row>
    <row r="1320" spans="1:19" x14ac:dyDescent="0.3">
      <c r="A1320" t="s">
        <v>2178</v>
      </c>
      <c r="B1320" t="s">
        <v>803</v>
      </c>
      <c r="C1320" t="s">
        <v>804</v>
      </c>
      <c r="F1320">
        <v>18.681849</v>
      </c>
      <c r="G1320" t="s">
        <v>805</v>
      </c>
      <c r="I1320" t="b">
        <v>1</v>
      </c>
      <c r="J1320">
        <v>25</v>
      </c>
      <c r="K1320" s="3">
        <v>28.656709671020501</v>
      </c>
      <c r="L1320">
        <v>2276.4914081585002</v>
      </c>
      <c r="M1320">
        <v>1</v>
      </c>
      <c r="N1320">
        <v>11881.655964</v>
      </c>
      <c r="O1320">
        <v>11881.655964</v>
      </c>
      <c r="P1320">
        <v>11881.655964</v>
      </c>
      <c r="R1320">
        <f t="shared" si="42"/>
        <v>1</v>
      </c>
      <c r="S1320" s="4">
        <f t="shared" si="41"/>
        <v>1</v>
      </c>
    </row>
    <row r="1321" spans="1:19" x14ac:dyDescent="0.3">
      <c r="A1321" t="s">
        <v>2179</v>
      </c>
      <c r="B1321" t="s">
        <v>803</v>
      </c>
      <c r="C1321" t="s">
        <v>824</v>
      </c>
      <c r="E1321" t="s">
        <v>1121</v>
      </c>
      <c r="F1321">
        <v>20.964490000000001</v>
      </c>
      <c r="G1321" t="s">
        <v>805</v>
      </c>
      <c r="I1321" t="b">
        <v>1</v>
      </c>
      <c r="J1321">
        <v>40</v>
      </c>
      <c r="K1321" s="3">
        <v>84.822512969956705</v>
      </c>
      <c r="L1321">
        <v>3437.0897634967864</v>
      </c>
      <c r="M1321">
        <v>0.72</v>
      </c>
      <c r="N1321">
        <v>14863.823410000001</v>
      </c>
      <c r="O1321">
        <v>14863.823410000001</v>
      </c>
      <c r="P1321">
        <v>14863.823410000001</v>
      </c>
      <c r="R1321">
        <f t="shared" si="42"/>
        <v>3.8000000000000007</v>
      </c>
      <c r="S1321" s="4">
        <f t="shared" si="41"/>
        <v>0.72</v>
      </c>
    </row>
    <row r="1322" spans="1:19" x14ac:dyDescent="0.3">
      <c r="A1322" t="s">
        <v>2180</v>
      </c>
      <c r="B1322" t="s">
        <v>803</v>
      </c>
      <c r="C1322" t="s">
        <v>807</v>
      </c>
      <c r="E1322" t="s">
        <v>815</v>
      </c>
      <c r="F1322">
        <v>8.9647369999999995</v>
      </c>
      <c r="G1322" t="s">
        <v>805</v>
      </c>
      <c r="I1322" t="b">
        <v>1</v>
      </c>
      <c r="J1322">
        <v>200</v>
      </c>
      <c r="K1322" s="3">
        <v>4678.5568318939204</v>
      </c>
      <c r="L1322">
        <v>2870.8041864286083</v>
      </c>
      <c r="M1322">
        <v>0.62</v>
      </c>
      <c r="N1322">
        <v>16504.080816999998</v>
      </c>
      <c r="O1322">
        <v>16504.080816999998</v>
      </c>
      <c r="P1322">
        <v>16504.080816999998</v>
      </c>
      <c r="R1322">
        <f t="shared" si="42"/>
        <v>77</v>
      </c>
      <c r="S1322" s="4">
        <f t="shared" si="41"/>
        <v>0.6249350649350649</v>
      </c>
    </row>
    <row r="1323" spans="1:19" x14ac:dyDescent="0.3">
      <c r="A1323" t="s">
        <v>2181</v>
      </c>
      <c r="B1323" t="s">
        <v>803</v>
      </c>
      <c r="C1323" t="s">
        <v>837</v>
      </c>
      <c r="E1323" t="s">
        <v>815</v>
      </c>
      <c r="F1323">
        <v>14.922019000000001</v>
      </c>
      <c r="G1323" t="s">
        <v>805</v>
      </c>
      <c r="I1323" t="b">
        <v>1</v>
      </c>
      <c r="J1323">
        <v>65</v>
      </c>
      <c r="K1323" s="3">
        <v>452.11690073012102</v>
      </c>
      <c r="L1323">
        <v>3397.8012346818582</v>
      </c>
      <c r="M1323">
        <v>0.65</v>
      </c>
      <c r="N1323">
        <v>12668.794131000001</v>
      </c>
      <c r="O1323">
        <v>12668.794131000001</v>
      </c>
      <c r="P1323">
        <v>12668.794131000001</v>
      </c>
      <c r="R1323">
        <f t="shared" si="42"/>
        <v>12.666666666666655</v>
      </c>
      <c r="S1323" s="4">
        <f t="shared" si="41"/>
        <v>0.65</v>
      </c>
    </row>
    <row r="1324" spans="1:19" x14ac:dyDescent="0.3">
      <c r="A1324" t="s">
        <v>2182</v>
      </c>
      <c r="B1324" t="s">
        <v>803</v>
      </c>
      <c r="C1324" t="s">
        <v>804</v>
      </c>
      <c r="F1324">
        <v>7.0979942999999999</v>
      </c>
      <c r="G1324" t="s">
        <v>805</v>
      </c>
      <c r="I1324" t="b">
        <v>1</v>
      </c>
      <c r="J1324">
        <v>25</v>
      </c>
      <c r="K1324" s="3">
        <v>30.859970092773398</v>
      </c>
      <c r="L1324">
        <v>882.57725647015764</v>
      </c>
      <c r="M1324">
        <v>1</v>
      </c>
      <c r="N1324">
        <v>4514.3243747999995</v>
      </c>
      <c r="O1324">
        <v>4514.3243747999995</v>
      </c>
      <c r="P1324">
        <v>4514.3243747999995</v>
      </c>
      <c r="R1324">
        <f t="shared" si="42"/>
        <v>1</v>
      </c>
      <c r="S1324" s="4">
        <f t="shared" si="41"/>
        <v>1</v>
      </c>
    </row>
    <row r="1325" spans="1:19" x14ac:dyDescent="0.3">
      <c r="A1325" t="s">
        <v>2183</v>
      </c>
      <c r="B1325" t="s">
        <v>803</v>
      </c>
      <c r="C1325" t="s">
        <v>824</v>
      </c>
      <c r="F1325">
        <v>25.93627</v>
      </c>
      <c r="G1325" t="s">
        <v>805</v>
      </c>
      <c r="I1325" t="b">
        <v>1</v>
      </c>
      <c r="J1325">
        <v>40</v>
      </c>
      <c r="K1325" s="3">
        <v>122.872167396534</v>
      </c>
      <c r="L1325">
        <v>4588.9597535386065</v>
      </c>
      <c r="M1325">
        <v>0.7</v>
      </c>
      <c r="N1325">
        <v>18388.815429999999</v>
      </c>
      <c r="O1325">
        <v>18388.815429999999</v>
      </c>
      <c r="P1325">
        <v>18388.815429999999</v>
      </c>
      <c r="R1325">
        <f t="shared" si="42"/>
        <v>4.7500000000000027</v>
      </c>
      <c r="S1325" s="4">
        <f t="shared" si="41"/>
        <v>0.7</v>
      </c>
    </row>
    <row r="1326" spans="1:19" x14ac:dyDescent="0.3">
      <c r="A1326" t="s">
        <v>2184</v>
      </c>
      <c r="B1326" t="s">
        <v>803</v>
      </c>
      <c r="C1326" t="s">
        <v>807</v>
      </c>
      <c r="E1326" t="s">
        <v>885</v>
      </c>
      <c r="F1326">
        <v>3.7690524999999999</v>
      </c>
      <c r="G1326" t="s">
        <v>805</v>
      </c>
      <c r="I1326" t="b">
        <v>1</v>
      </c>
      <c r="J1326">
        <v>125</v>
      </c>
      <c r="K1326" s="3">
        <v>1711.9320659637499</v>
      </c>
      <c r="L1326">
        <v>1057.1773687383486</v>
      </c>
      <c r="M1326">
        <v>0.63</v>
      </c>
      <c r="N1326">
        <v>4715.0846775</v>
      </c>
      <c r="O1326">
        <v>4715.0846775</v>
      </c>
      <c r="P1326">
        <v>4715.0846775</v>
      </c>
      <c r="R1326">
        <f t="shared" si="42"/>
        <v>37.999999999999964</v>
      </c>
      <c r="S1326" s="4">
        <f t="shared" si="41"/>
        <v>0.63</v>
      </c>
    </row>
    <row r="1327" spans="1:19" x14ac:dyDescent="0.3">
      <c r="A1327" t="s">
        <v>2185</v>
      </c>
      <c r="B1327" t="s">
        <v>803</v>
      </c>
      <c r="C1327" t="s">
        <v>804</v>
      </c>
      <c r="F1327">
        <v>20.087135</v>
      </c>
      <c r="G1327" t="s">
        <v>805</v>
      </c>
      <c r="I1327" t="b">
        <v>1</v>
      </c>
      <c r="J1327">
        <v>25</v>
      </c>
      <c r="K1327" s="3">
        <v>33.316123962402301</v>
      </c>
      <c r="L1327">
        <v>2553.3384494573602</v>
      </c>
      <c r="M1327">
        <v>1</v>
      </c>
      <c r="N1327">
        <v>12775.41786</v>
      </c>
      <c r="O1327">
        <v>12775.41786</v>
      </c>
      <c r="P1327">
        <v>12775.41786</v>
      </c>
      <c r="R1327">
        <f t="shared" si="42"/>
        <v>1</v>
      </c>
      <c r="S1327" s="4">
        <f t="shared" si="41"/>
        <v>1</v>
      </c>
    </row>
    <row r="1328" spans="1:19" x14ac:dyDescent="0.3">
      <c r="A1328" t="s">
        <v>2186</v>
      </c>
      <c r="B1328" t="s">
        <v>803</v>
      </c>
      <c r="C1328" t="s">
        <v>804</v>
      </c>
      <c r="F1328">
        <v>7.7731719999999997</v>
      </c>
      <c r="G1328" t="s">
        <v>805</v>
      </c>
      <c r="I1328" t="b">
        <v>1</v>
      </c>
      <c r="J1328">
        <v>25</v>
      </c>
      <c r="K1328" s="3">
        <v>34.666534423828097</v>
      </c>
      <c r="L1328">
        <v>999.91616497295195</v>
      </c>
      <c r="M1328">
        <v>1</v>
      </c>
      <c r="N1328">
        <v>4943.737392</v>
      </c>
      <c r="O1328">
        <v>4943.737392</v>
      </c>
      <c r="P1328">
        <v>4943.737392</v>
      </c>
      <c r="R1328">
        <f t="shared" si="42"/>
        <v>1</v>
      </c>
      <c r="S1328" s="4">
        <f t="shared" si="41"/>
        <v>1</v>
      </c>
    </row>
    <row r="1329" spans="1:19" x14ac:dyDescent="0.3">
      <c r="A1329" t="s">
        <v>2187</v>
      </c>
      <c r="B1329" t="s">
        <v>803</v>
      </c>
      <c r="C1329" t="s">
        <v>847</v>
      </c>
      <c r="E1329" t="s">
        <v>900</v>
      </c>
      <c r="F1329">
        <v>69.844539999999995</v>
      </c>
      <c r="G1329" t="s">
        <v>805</v>
      </c>
      <c r="R1329">
        <f t="shared" si="42"/>
        <v>-0.61290322580645162</v>
      </c>
      <c r="S1329" s="4">
        <f t="shared" si="41"/>
        <v>0</v>
      </c>
    </row>
    <row r="1330" spans="1:19" x14ac:dyDescent="0.3">
      <c r="A1330" t="s">
        <v>2188</v>
      </c>
      <c r="B1330" t="s">
        <v>803</v>
      </c>
      <c r="C1330" t="s">
        <v>804</v>
      </c>
      <c r="F1330">
        <v>1.8335336</v>
      </c>
      <c r="G1330" t="s">
        <v>805</v>
      </c>
      <c r="I1330" t="b">
        <v>1</v>
      </c>
      <c r="J1330">
        <v>25</v>
      </c>
      <c r="K1330" s="3">
        <v>37.338756561279297</v>
      </c>
      <c r="L1330">
        <v>241.3882940234198</v>
      </c>
      <c r="M1330">
        <v>1</v>
      </c>
      <c r="N1330">
        <v>1166.1273696000001</v>
      </c>
      <c r="O1330">
        <v>1166.1273696000001</v>
      </c>
      <c r="P1330">
        <v>1166.1273696000001</v>
      </c>
      <c r="R1330">
        <f t="shared" si="42"/>
        <v>1</v>
      </c>
      <c r="S1330" s="4">
        <f t="shared" si="41"/>
        <v>1</v>
      </c>
    </row>
    <row r="1331" spans="1:19" x14ac:dyDescent="0.3">
      <c r="A1331" t="s">
        <v>2189</v>
      </c>
      <c r="B1331" t="s">
        <v>803</v>
      </c>
      <c r="C1331" t="s">
        <v>804</v>
      </c>
      <c r="F1331">
        <v>6.5355905999999999</v>
      </c>
      <c r="G1331" t="s">
        <v>805</v>
      </c>
      <c r="I1331" t="b">
        <v>1</v>
      </c>
      <c r="J1331">
        <v>25</v>
      </c>
      <c r="K1331" s="3">
        <v>29.5485954284668</v>
      </c>
      <c r="L1331">
        <v>802.97654364669199</v>
      </c>
      <c r="M1331">
        <v>1</v>
      </c>
      <c r="N1331">
        <v>4156.6356216000004</v>
      </c>
      <c r="O1331">
        <v>4156.6356216000004</v>
      </c>
      <c r="P1331">
        <v>4156.6356216000004</v>
      </c>
      <c r="R1331">
        <f t="shared" si="42"/>
        <v>1</v>
      </c>
      <c r="S1331" s="4">
        <f t="shared" si="41"/>
        <v>1</v>
      </c>
    </row>
    <row r="1332" spans="1:19" x14ac:dyDescent="0.3">
      <c r="A1332" t="s">
        <v>2190</v>
      </c>
      <c r="B1332" t="s">
        <v>803</v>
      </c>
      <c r="C1332" t="s">
        <v>804</v>
      </c>
      <c r="F1332">
        <v>8.35684</v>
      </c>
      <c r="G1332" t="s">
        <v>805</v>
      </c>
      <c r="I1332" t="b">
        <v>1</v>
      </c>
      <c r="J1332">
        <v>25</v>
      </c>
      <c r="K1332" s="3">
        <v>42.676433563232401</v>
      </c>
      <c r="L1332">
        <v>1150.5245849100643</v>
      </c>
      <c r="M1332">
        <v>1</v>
      </c>
      <c r="N1332">
        <v>5314.9502400000001</v>
      </c>
      <c r="O1332">
        <v>5314.9502400000001</v>
      </c>
      <c r="P1332">
        <v>5314.9502400000001</v>
      </c>
      <c r="R1332">
        <f t="shared" si="42"/>
        <v>1</v>
      </c>
      <c r="S1332" s="4">
        <f t="shared" si="41"/>
        <v>1</v>
      </c>
    </row>
    <row r="1333" spans="1:19" x14ac:dyDescent="0.3">
      <c r="A1333" t="s">
        <v>2191</v>
      </c>
      <c r="B1333" t="s">
        <v>803</v>
      </c>
      <c r="C1333" t="s">
        <v>804</v>
      </c>
      <c r="F1333">
        <v>15.613227</v>
      </c>
      <c r="G1333" t="s">
        <v>805</v>
      </c>
      <c r="I1333" t="b">
        <v>1</v>
      </c>
      <c r="J1333">
        <v>50</v>
      </c>
      <c r="K1333" s="3">
        <v>170.499755859375</v>
      </c>
      <c r="L1333">
        <v>2964.718890304594</v>
      </c>
      <c r="M1333">
        <v>1</v>
      </c>
      <c r="N1333">
        <v>11912.892201000001</v>
      </c>
      <c r="O1333">
        <v>11912.892201000001</v>
      </c>
      <c r="P1333">
        <v>11912.892201000001</v>
      </c>
      <c r="R1333">
        <f t="shared" si="42"/>
        <v>1</v>
      </c>
      <c r="S1333" s="4">
        <f t="shared" si="41"/>
        <v>1</v>
      </c>
    </row>
    <row r="1334" spans="1:19" x14ac:dyDescent="0.3">
      <c r="A1334" t="s">
        <v>2192</v>
      </c>
      <c r="B1334" t="s">
        <v>803</v>
      </c>
      <c r="C1334" t="s">
        <v>807</v>
      </c>
      <c r="E1334" t="s">
        <v>942</v>
      </c>
      <c r="F1334">
        <v>11.608224</v>
      </c>
      <c r="G1334" t="s">
        <v>805</v>
      </c>
      <c r="I1334" t="b">
        <v>1</v>
      </c>
      <c r="J1334">
        <v>80</v>
      </c>
      <c r="K1334" s="3">
        <v>527.86524061200896</v>
      </c>
      <c r="L1334">
        <v>2724.5204764957693</v>
      </c>
      <c r="M1334">
        <v>0.63</v>
      </c>
      <c r="N1334">
        <v>10934.947007999999</v>
      </c>
      <c r="O1334">
        <v>10934.947007999999</v>
      </c>
      <c r="P1334">
        <v>10934.947007999999</v>
      </c>
      <c r="R1334">
        <f t="shared" si="42"/>
        <v>37.999999999999964</v>
      </c>
      <c r="S1334" s="4">
        <f t="shared" si="41"/>
        <v>0.63</v>
      </c>
    </row>
    <row r="1335" spans="1:19" x14ac:dyDescent="0.3">
      <c r="A1335" t="s">
        <v>2193</v>
      </c>
      <c r="B1335" t="s">
        <v>803</v>
      </c>
      <c r="C1335" t="s">
        <v>804</v>
      </c>
      <c r="F1335">
        <v>6.5442749999999998</v>
      </c>
      <c r="G1335" t="s">
        <v>805</v>
      </c>
      <c r="I1335" t="b">
        <v>1</v>
      </c>
      <c r="J1335">
        <v>40</v>
      </c>
      <c r="K1335" s="3">
        <v>123.816268920898</v>
      </c>
      <c r="L1335">
        <v>1160.0009026631749</v>
      </c>
      <c r="M1335">
        <v>1</v>
      </c>
      <c r="N1335">
        <v>4639.8909750000003</v>
      </c>
      <c r="O1335">
        <v>4639.8909750000003</v>
      </c>
      <c r="P1335">
        <v>4639.8909750000003</v>
      </c>
      <c r="R1335">
        <f t="shared" si="42"/>
        <v>1</v>
      </c>
      <c r="S1335" s="4">
        <f t="shared" si="41"/>
        <v>1</v>
      </c>
    </row>
    <row r="1336" spans="1:19" x14ac:dyDescent="0.3">
      <c r="A1336" t="s">
        <v>2194</v>
      </c>
      <c r="B1336" t="s">
        <v>803</v>
      </c>
      <c r="C1336" t="s">
        <v>804</v>
      </c>
      <c r="F1336">
        <v>4.6269913000000003</v>
      </c>
      <c r="G1336" t="s">
        <v>805</v>
      </c>
      <c r="I1336" t="b">
        <v>1</v>
      </c>
      <c r="J1336">
        <v>20</v>
      </c>
      <c r="K1336" s="3">
        <v>24.200984954833999</v>
      </c>
      <c r="L1336">
        <v>541.7303060612096</v>
      </c>
      <c r="M1336">
        <v>1</v>
      </c>
      <c r="N1336">
        <v>2845.5996494999999</v>
      </c>
      <c r="O1336">
        <v>2845.5996494999999</v>
      </c>
      <c r="P1336">
        <v>2845.5996494999999</v>
      </c>
      <c r="R1336">
        <f t="shared" si="42"/>
        <v>1</v>
      </c>
      <c r="S1336" s="4">
        <f t="shared" si="41"/>
        <v>1</v>
      </c>
    </row>
    <row r="1337" spans="1:19" x14ac:dyDescent="0.3">
      <c r="A1337" t="s">
        <v>2195</v>
      </c>
      <c r="B1337" t="s">
        <v>803</v>
      </c>
      <c r="C1337" t="s">
        <v>804</v>
      </c>
      <c r="F1337">
        <v>5.4106389999999998</v>
      </c>
      <c r="G1337" t="s">
        <v>805</v>
      </c>
      <c r="I1337" t="b">
        <v>1</v>
      </c>
      <c r="J1337">
        <v>25</v>
      </c>
      <c r="K1337" s="3">
        <v>28.951419830322301</v>
      </c>
      <c r="L1337">
        <v>661.11686644802398</v>
      </c>
      <c r="M1337">
        <v>1</v>
      </c>
      <c r="N1337">
        <v>3441.1664040000001</v>
      </c>
      <c r="O1337">
        <v>3441.1664040000001</v>
      </c>
      <c r="P1337">
        <v>3441.1664040000001</v>
      </c>
      <c r="R1337">
        <f t="shared" si="42"/>
        <v>1</v>
      </c>
      <c r="S1337" s="4">
        <f t="shared" si="41"/>
        <v>1</v>
      </c>
    </row>
    <row r="1338" spans="1:19" x14ac:dyDescent="0.3">
      <c r="A1338" t="s">
        <v>2196</v>
      </c>
      <c r="B1338" t="s">
        <v>803</v>
      </c>
      <c r="C1338" t="s">
        <v>804</v>
      </c>
      <c r="F1338">
        <v>12.278177424992116</v>
      </c>
      <c r="G1338" t="s">
        <v>805</v>
      </c>
      <c r="I1338" t="b">
        <v>1</v>
      </c>
      <c r="J1338">
        <v>25</v>
      </c>
      <c r="K1338" s="3">
        <v>28.448362350463899</v>
      </c>
      <c r="L1338">
        <v>1493.28057229556</v>
      </c>
      <c r="M1338">
        <v>1</v>
      </c>
      <c r="N1338">
        <v>7808.920842294986</v>
      </c>
      <c r="O1338">
        <v>7808.920842294986</v>
      </c>
      <c r="P1338">
        <v>7808.920842294986</v>
      </c>
      <c r="R1338">
        <f t="shared" si="42"/>
        <v>1</v>
      </c>
      <c r="S1338" s="4">
        <f t="shared" si="41"/>
        <v>1</v>
      </c>
    </row>
    <row r="1339" spans="1:19" x14ac:dyDescent="0.3">
      <c r="A1339" t="s">
        <v>2197</v>
      </c>
      <c r="B1339" t="s">
        <v>803</v>
      </c>
      <c r="C1339" t="s">
        <v>807</v>
      </c>
      <c r="E1339" t="s">
        <v>822</v>
      </c>
      <c r="F1339">
        <v>12.640762</v>
      </c>
      <c r="G1339" t="s">
        <v>805</v>
      </c>
      <c r="I1339" t="b">
        <v>1</v>
      </c>
      <c r="J1339">
        <v>50</v>
      </c>
      <c r="K1339" s="3">
        <v>153.76979860308299</v>
      </c>
      <c r="L1339">
        <v>2359.1193905782143</v>
      </c>
      <c r="M1339">
        <v>0.67</v>
      </c>
      <c r="N1339">
        <v>9644.9014060000009</v>
      </c>
      <c r="O1339">
        <v>9644.9014060000009</v>
      </c>
      <c r="P1339">
        <v>9644.9014060000009</v>
      </c>
      <c r="R1339">
        <f t="shared" si="42"/>
        <v>7.5999999999999934</v>
      </c>
      <c r="S1339" s="4">
        <f t="shared" si="41"/>
        <v>0.67</v>
      </c>
    </row>
    <row r="1340" spans="1:19" x14ac:dyDescent="0.3">
      <c r="A1340" t="s">
        <v>2198</v>
      </c>
      <c r="B1340" t="s">
        <v>803</v>
      </c>
      <c r="C1340" t="s">
        <v>807</v>
      </c>
      <c r="E1340" t="s">
        <v>841</v>
      </c>
      <c r="F1340">
        <v>0.84776130000000005</v>
      </c>
      <c r="G1340" t="s">
        <v>805</v>
      </c>
      <c r="I1340" t="b">
        <v>1</v>
      </c>
      <c r="J1340">
        <v>50</v>
      </c>
      <c r="K1340" s="3">
        <v>172.60366607666899</v>
      </c>
      <c r="L1340">
        <v>161.32447419712398</v>
      </c>
      <c r="M1340">
        <v>0.66</v>
      </c>
      <c r="N1340">
        <v>646.8418719</v>
      </c>
      <c r="O1340">
        <v>646.8418719</v>
      </c>
      <c r="P1340">
        <v>646.8418719</v>
      </c>
      <c r="R1340">
        <f t="shared" si="42"/>
        <v>9.4999999999999911</v>
      </c>
      <c r="S1340" s="4">
        <f t="shared" si="41"/>
        <v>0.66</v>
      </c>
    </row>
    <row r="1341" spans="1:19" x14ac:dyDescent="0.3">
      <c r="A1341" t="s">
        <v>2199</v>
      </c>
      <c r="B1341" t="s">
        <v>803</v>
      </c>
      <c r="C1341" t="s">
        <v>824</v>
      </c>
      <c r="E1341" t="s">
        <v>1065</v>
      </c>
      <c r="F1341">
        <v>10.702512</v>
      </c>
      <c r="G1341" t="s">
        <v>805</v>
      </c>
      <c r="I1341" t="b">
        <v>1</v>
      </c>
      <c r="J1341">
        <v>125</v>
      </c>
      <c r="K1341" s="3">
        <v>1682.1364073181201</v>
      </c>
      <c r="L1341">
        <v>2995.5384835312821</v>
      </c>
      <c r="M1341">
        <v>0.62</v>
      </c>
      <c r="N1341">
        <v>13388.842512000001</v>
      </c>
      <c r="O1341">
        <v>13388.842512000001</v>
      </c>
      <c r="P1341">
        <v>13388.842512000001</v>
      </c>
      <c r="R1341">
        <f t="shared" si="42"/>
        <v>77</v>
      </c>
      <c r="S1341" s="4">
        <f t="shared" si="41"/>
        <v>0.6249350649350649</v>
      </c>
    </row>
    <row r="1342" spans="1:19" x14ac:dyDescent="0.3">
      <c r="A1342" t="s">
        <v>2200</v>
      </c>
      <c r="B1342" t="s">
        <v>803</v>
      </c>
      <c r="C1342" t="s">
        <v>804</v>
      </c>
      <c r="F1342">
        <v>6.1408624999999999</v>
      </c>
      <c r="G1342" t="s">
        <v>805</v>
      </c>
      <c r="I1342" t="b">
        <v>1</v>
      </c>
      <c r="J1342">
        <v>25</v>
      </c>
      <c r="K1342" s="3">
        <v>31.560869216918899</v>
      </c>
      <c r="L1342">
        <v>768.42223714610043</v>
      </c>
      <c r="M1342">
        <v>1</v>
      </c>
      <c r="N1342">
        <v>3905.5885499999999</v>
      </c>
      <c r="O1342">
        <v>3905.5885499999999</v>
      </c>
      <c r="P1342">
        <v>3905.5885499999999</v>
      </c>
      <c r="R1342">
        <f t="shared" si="42"/>
        <v>1</v>
      </c>
      <c r="S1342" s="4">
        <f t="shared" si="41"/>
        <v>1</v>
      </c>
    </row>
    <row r="1343" spans="1:19" x14ac:dyDescent="0.3">
      <c r="A1343" t="s">
        <v>2201</v>
      </c>
      <c r="B1343" t="s">
        <v>803</v>
      </c>
      <c r="C1343" t="s">
        <v>804</v>
      </c>
      <c r="F1343">
        <v>19.071915000000001</v>
      </c>
      <c r="G1343" t="s">
        <v>805</v>
      </c>
      <c r="I1343" t="b">
        <v>1</v>
      </c>
      <c r="J1343">
        <v>25</v>
      </c>
      <c r="K1343" s="3">
        <v>33.587619781494098</v>
      </c>
      <c r="L1343">
        <v>2430.1330725580788</v>
      </c>
      <c r="M1343">
        <v>1</v>
      </c>
      <c r="N1343">
        <v>12129.737940000001</v>
      </c>
      <c r="O1343">
        <v>12129.737940000001</v>
      </c>
      <c r="P1343">
        <v>12129.737940000001</v>
      </c>
      <c r="R1343">
        <f t="shared" si="42"/>
        <v>1</v>
      </c>
      <c r="S1343" s="4">
        <f t="shared" si="41"/>
        <v>1</v>
      </c>
    </row>
    <row r="1344" spans="1:19" x14ac:dyDescent="0.3">
      <c r="A1344" t="s">
        <v>2202</v>
      </c>
      <c r="B1344" t="s">
        <v>803</v>
      </c>
      <c r="C1344" t="s">
        <v>804</v>
      </c>
      <c r="F1344">
        <v>7.6583920000000001</v>
      </c>
      <c r="G1344" t="s">
        <v>805</v>
      </c>
      <c r="I1344" t="b">
        <v>1</v>
      </c>
      <c r="J1344">
        <v>25</v>
      </c>
      <c r="K1344" s="3">
        <v>30.246212005615199</v>
      </c>
      <c r="L1344">
        <v>946.95452399226235</v>
      </c>
      <c r="M1344">
        <v>1</v>
      </c>
      <c r="N1344">
        <v>4870.7373120000002</v>
      </c>
      <c r="O1344">
        <v>4870.7373120000002</v>
      </c>
      <c r="P1344">
        <v>4870.7373120000002</v>
      </c>
      <c r="R1344">
        <f t="shared" si="42"/>
        <v>1</v>
      </c>
      <c r="S1344" s="4">
        <f t="shared" si="41"/>
        <v>1</v>
      </c>
    </row>
    <row r="1345" spans="1:19" x14ac:dyDescent="0.3">
      <c r="A1345" t="s">
        <v>2203</v>
      </c>
      <c r="B1345" t="s">
        <v>803</v>
      </c>
      <c r="C1345" t="s">
        <v>804</v>
      </c>
      <c r="F1345">
        <v>4.8910869999999997</v>
      </c>
      <c r="G1345" t="s">
        <v>805</v>
      </c>
      <c r="I1345" t="b">
        <v>1</v>
      </c>
      <c r="J1345">
        <v>25</v>
      </c>
      <c r="K1345" s="3">
        <v>34.826953887939503</v>
      </c>
      <c r="L1345">
        <v>630.05921463283937</v>
      </c>
      <c r="M1345">
        <v>1</v>
      </c>
      <c r="N1345">
        <v>3110.7313319999998</v>
      </c>
      <c r="O1345">
        <v>3110.7313319999998</v>
      </c>
      <c r="P1345">
        <v>3110.7313319999998</v>
      </c>
      <c r="R1345">
        <f t="shared" si="42"/>
        <v>1</v>
      </c>
      <c r="S1345" s="4">
        <f t="shared" si="41"/>
        <v>1</v>
      </c>
    </row>
    <row r="1346" spans="1:19" x14ac:dyDescent="0.3">
      <c r="A1346" t="s">
        <v>2204</v>
      </c>
      <c r="B1346" t="s">
        <v>803</v>
      </c>
      <c r="C1346" t="s">
        <v>819</v>
      </c>
      <c r="E1346" t="s">
        <v>820</v>
      </c>
      <c r="F1346">
        <v>4.0069949999999999</v>
      </c>
      <c r="G1346" t="s">
        <v>805</v>
      </c>
      <c r="I1346" t="b">
        <v>1</v>
      </c>
      <c r="J1346">
        <v>40</v>
      </c>
      <c r="K1346" s="3">
        <v>137.48340225219701</v>
      </c>
      <c r="L1346">
        <v>728.94468358740266</v>
      </c>
      <c r="M1346">
        <v>0.75</v>
      </c>
      <c r="N1346">
        <v>2840.9594549999997</v>
      </c>
      <c r="O1346">
        <v>2840.9594549999997</v>
      </c>
      <c r="P1346">
        <v>2840.9594549999997</v>
      </c>
      <c r="R1346">
        <f t="shared" si="42"/>
        <v>2.9230769230769229</v>
      </c>
      <c r="S1346" s="4">
        <f t="shared" si="41"/>
        <v>0.75</v>
      </c>
    </row>
    <row r="1347" spans="1:19" x14ac:dyDescent="0.3">
      <c r="A1347" t="s">
        <v>2205</v>
      </c>
      <c r="B1347" t="s">
        <v>803</v>
      </c>
      <c r="C1347" t="s">
        <v>807</v>
      </c>
      <c r="E1347" t="s">
        <v>815</v>
      </c>
      <c r="F1347">
        <v>3.5426166000000001</v>
      </c>
      <c r="G1347" t="s">
        <v>805</v>
      </c>
      <c r="I1347" t="b">
        <v>1</v>
      </c>
      <c r="J1347">
        <v>200</v>
      </c>
      <c r="K1347" s="3">
        <v>4498.0583349990802</v>
      </c>
      <c r="L1347">
        <v>1130.1085335633297</v>
      </c>
      <c r="M1347">
        <v>0.62</v>
      </c>
      <c r="N1347">
        <v>6521.9571606</v>
      </c>
      <c r="O1347">
        <v>6521.9571606</v>
      </c>
      <c r="P1347">
        <v>6521.9571606</v>
      </c>
      <c r="R1347">
        <f t="shared" si="42"/>
        <v>77</v>
      </c>
      <c r="S1347" s="4">
        <f t="shared" si="41"/>
        <v>0.6249350649350649</v>
      </c>
    </row>
    <row r="1348" spans="1:19" x14ac:dyDescent="0.3">
      <c r="A1348" t="s">
        <v>2206</v>
      </c>
      <c r="B1348" t="s">
        <v>803</v>
      </c>
      <c r="C1348" t="s">
        <v>804</v>
      </c>
      <c r="F1348">
        <v>7.2349540000000001</v>
      </c>
      <c r="G1348" t="s">
        <v>805</v>
      </c>
      <c r="I1348" t="b">
        <v>1</v>
      </c>
      <c r="J1348">
        <v>25</v>
      </c>
      <c r="K1348" s="3">
        <v>36.261844635009801</v>
      </c>
      <c r="L1348">
        <v>943.70463791730072</v>
      </c>
      <c r="M1348">
        <v>1</v>
      </c>
      <c r="N1348">
        <v>4601.4307440000002</v>
      </c>
      <c r="O1348">
        <v>4601.4307440000002</v>
      </c>
      <c r="P1348">
        <v>4601.4307440000002</v>
      </c>
      <c r="R1348">
        <f t="shared" si="42"/>
        <v>1</v>
      </c>
      <c r="S1348" s="4">
        <f t="shared" ref="S1348:S1411" si="43">0.62+(1-0.62)/R1348</f>
        <v>1</v>
      </c>
    </row>
    <row r="1349" spans="1:19" x14ac:dyDescent="0.3">
      <c r="A1349" t="s">
        <v>2207</v>
      </c>
      <c r="B1349" t="s">
        <v>803</v>
      </c>
      <c r="C1349" t="s">
        <v>804</v>
      </c>
      <c r="F1349">
        <v>7.7418623000000002</v>
      </c>
      <c r="G1349" t="s">
        <v>805</v>
      </c>
      <c r="I1349" t="b">
        <v>1</v>
      </c>
      <c r="J1349">
        <v>25</v>
      </c>
      <c r="K1349" s="3">
        <v>32.807735443115199</v>
      </c>
      <c r="L1349">
        <v>979.65134336236758</v>
      </c>
      <c r="M1349">
        <v>1</v>
      </c>
      <c r="N1349">
        <v>4923.8244228000003</v>
      </c>
      <c r="O1349">
        <v>4923.8244228000003</v>
      </c>
      <c r="P1349">
        <v>4923.8244228000003</v>
      </c>
      <c r="R1349">
        <f t="shared" si="42"/>
        <v>1</v>
      </c>
      <c r="S1349" s="4">
        <f t="shared" si="43"/>
        <v>1</v>
      </c>
    </row>
    <row r="1350" spans="1:19" x14ac:dyDescent="0.3">
      <c r="A1350" t="s">
        <v>2208</v>
      </c>
      <c r="B1350" t="s">
        <v>803</v>
      </c>
      <c r="C1350" t="s">
        <v>859</v>
      </c>
      <c r="F1350">
        <v>17.922996999999999</v>
      </c>
      <c r="G1350" t="s">
        <v>805</v>
      </c>
      <c r="I1350" t="b">
        <v>1</v>
      </c>
      <c r="J1350">
        <v>50</v>
      </c>
      <c r="K1350" s="3">
        <v>178.236638565063</v>
      </c>
      <c r="L1350">
        <v>3430.3069312679199</v>
      </c>
      <c r="M1350">
        <v>0.67</v>
      </c>
      <c r="N1350">
        <v>13675.246711</v>
      </c>
      <c r="O1350">
        <v>13675.246711</v>
      </c>
      <c r="P1350">
        <v>13675.246711</v>
      </c>
      <c r="R1350">
        <f t="shared" si="42"/>
        <v>7.5999999999999934</v>
      </c>
      <c r="S1350" s="4">
        <f t="shared" si="43"/>
        <v>0.67</v>
      </c>
    </row>
    <row r="1351" spans="1:19" x14ac:dyDescent="0.3">
      <c r="A1351" t="s">
        <v>2209</v>
      </c>
      <c r="B1351" t="s">
        <v>803</v>
      </c>
      <c r="C1351" t="s">
        <v>804</v>
      </c>
      <c r="F1351">
        <v>6.4090069999999999</v>
      </c>
      <c r="G1351" t="s">
        <v>805</v>
      </c>
      <c r="I1351" t="b">
        <v>1</v>
      </c>
      <c r="J1351">
        <v>25</v>
      </c>
      <c r="K1351" s="3">
        <v>29.087995529174801</v>
      </c>
      <c r="L1351">
        <v>784.09341057869585</v>
      </c>
      <c r="M1351">
        <v>1</v>
      </c>
      <c r="N1351">
        <v>4076.1284519999999</v>
      </c>
      <c r="O1351">
        <v>4076.1284519999999</v>
      </c>
      <c r="P1351">
        <v>4076.1284519999999</v>
      </c>
      <c r="R1351">
        <f t="shared" si="42"/>
        <v>1</v>
      </c>
      <c r="S1351" s="4">
        <f t="shared" si="43"/>
        <v>1</v>
      </c>
    </row>
    <row r="1352" spans="1:19" x14ac:dyDescent="0.3">
      <c r="A1352" t="s">
        <v>2210</v>
      </c>
      <c r="B1352" t="s">
        <v>803</v>
      </c>
      <c r="C1352" t="s">
        <v>837</v>
      </c>
      <c r="E1352" t="s">
        <v>815</v>
      </c>
      <c r="F1352">
        <v>4.4041075999999997</v>
      </c>
      <c r="G1352" t="s">
        <v>805</v>
      </c>
      <c r="I1352" t="b">
        <v>1</v>
      </c>
      <c r="J1352">
        <v>65</v>
      </c>
      <c r="K1352" s="3">
        <v>269.86768913268997</v>
      </c>
      <c r="L1352">
        <v>918.04616246516139</v>
      </c>
      <c r="M1352">
        <v>0.66</v>
      </c>
      <c r="N1352">
        <v>3739.0873523999999</v>
      </c>
      <c r="O1352">
        <v>3739.0873523999999</v>
      </c>
      <c r="P1352">
        <v>3739.0873523999999</v>
      </c>
      <c r="R1352">
        <f t="shared" si="42"/>
        <v>9.4999999999999911</v>
      </c>
      <c r="S1352" s="4">
        <f t="shared" si="43"/>
        <v>0.66</v>
      </c>
    </row>
    <row r="1353" spans="1:19" x14ac:dyDescent="0.3">
      <c r="A1353" t="s">
        <v>2211</v>
      </c>
      <c r="B1353" t="s">
        <v>803</v>
      </c>
      <c r="C1353" t="s">
        <v>804</v>
      </c>
      <c r="F1353">
        <v>5.8981614000000002</v>
      </c>
      <c r="G1353" t="s">
        <v>805</v>
      </c>
      <c r="I1353" t="b">
        <v>1</v>
      </c>
      <c r="J1353">
        <v>25</v>
      </c>
      <c r="K1353" s="3">
        <v>41.828067779541001</v>
      </c>
      <c r="L1353">
        <v>806.38108495711413</v>
      </c>
      <c r="M1353">
        <v>1</v>
      </c>
      <c r="N1353">
        <v>3751.2306504000003</v>
      </c>
      <c r="O1353">
        <v>3751.2306504000003</v>
      </c>
      <c r="P1353">
        <v>3751.2306504000003</v>
      </c>
      <c r="R1353">
        <f t="shared" si="42"/>
        <v>1</v>
      </c>
      <c r="S1353" s="4">
        <f t="shared" si="43"/>
        <v>1</v>
      </c>
    </row>
    <row r="1354" spans="1:19" x14ac:dyDescent="0.3">
      <c r="A1354" t="s">
        <v>2212</v>
      </c>
      <c r="B1354" t="s">
        <v>803</v>
      </c>
      <c r="C1354" t="s">
        <v>954</v>
      </c>
      <c r="F1354">
        <v>6.697991</v>
      </c>
      <c r="G1354" t="s">
        <v>805</v>
      </c>
      <c r="I1354" t="b">
        <v>1</v>
      </c>
      <c r="J1354">
        <v>25</v>
      </c>
      <c r="K1354" s="3">
        <v>28.9409999847412</v>
      </c>
      <c r="L1354">
        <v>818.33749095916187</v>
      </c>
      <c r="M1354">
        <v>1</v>
      </c>
      <c r="N1354">
        <v>4259.9222760000002</v>
      </c>
      <c r="O1354">
        <v>4259.9222760000002</v>
      </c>
      <c r="P1354">
        <v>4259.9222760000002</v>
      </c>
      <c r="R1354">
        <f t="shared" si="42"/>
        <v>1</v>
      </c>
      <c r="S1354" s="4">
        <f t="shared" si="43"/>
        <v>1</v>
      </c>
    </row>
    <row r="1355" spans="1:19" x14ac:dyDescent="0.3">
      <c r="A1355" t="s">
        <v>2213</v>
      </c>
      <c r="B1355" t="s">
        <v>803</v>
      </c>
      <c r="C1355" t="s">
        <v>804</v>
      </c>
      <c r="F1355">
        <v>11.50099273319802</v>
      </c>
      <c r="G1355" t="s">
        <v>805</v>
      </c>
      <c r="I1355" t="b">
        <v>1</v>
      </c>
      <c r="J1355">
        <v>32</v>
      </c>
      <c r="K1355" s="3">
        <v>60.156524658203097</v>
      </c>
      <c r="L1355">
        <v>1714.9138940356206</v>
      </c>
      <c r="M1355">
        <v>1</v>
      </c>
      <c r="N1355">
        <v>7694.1641385094754</v>
      </c>
      <c r="O1355">
        <v>7694.1641385094754</v>
      </c>
      <c r="P1355">
        <v>7694.1641385094754</v>
      </c>
      <c r="R1355">
        <f t="shared" si="42"/>
        <v>1</v>
      </c>
      <c r="S1355" s="4">
        <f t="shared" si="43"/>
        <v>1</v>
      </c>
    </row>
    <row r="1356" spans="1:19" x14ac:dyDescent="0.3">
      <c r="A1356" t="s">
        <v>2214</v>
      </c>
      <c r="B1356" t="s">
        <v>803</v>
      </c>
      <c r="C1356" t="s">
        <v>804</v>
      </c>
      <c r="F1356">
        <v>3.56542</v>
      </c>
      <c r="G1356" t="s">
        <v>805</v>
      </c>
      <c r="I1356" t="b">
        <v>1</v>
      </c>
      <c r="J1356">
        <v>25</v>
      </c>
      <c r="K1356" s="3">
        <v>29.6822185516357</v>
      </c>
      <c r="L1356">
        <v>438.59263434553748</v>
      </c>
      <c r="M1356">
        <v>1</v>
      </c>
      <c r="N1356">
        <v>2267.6071200000001</v>
      </c>
      <c r="O1356">
        <v>2267.6071200000001</v>
      </c>
      <c r="P1356">
        <v>2267.6071200000001</v>
      </c>
      <c r="R1356">
        <f t="shared" si="42"/>
        <v>1</v>
      </c>
      <c r="S1356" s="4">
        <f t="shared" si="43"/>
        <v>1</v>
      </c>
    </row>
    <row r="1357" spans="1:19" x14ac:dyDescent="0.3">
      <c r="A1357" t="s">
        <v>2215</v>
      </c>
      <c r="B1357" t="s">
        <v>803</v>
      </c>
      <c r="C1357" t="s">
        <v>807</v>
      </c>
      <c r="E1357" t="s">
        <v>876</v>
      </c>
      <c r="F1357">
        <v>6.5921335000000001</v>
      </c>
      <c r="G1357" t="s">
        <v>805</v>
      </c>
      <c r="I1357" t="b">
        <v>1</v>
      </c>
      <c r="J1357">
        <v>100</v>
      </c>
      <c r="K1357" s="3">
        <v>1388.9420935821399</v>
      </c>
      <c r="L1357">
        <v>1796.9352372952771</v>
      </c>
      <c r="M1357">
        <v>0.62</v>
      </c>
      <c r="N1357">
        <v>7079.9513790000001</v>
      </c>
      <c r="O1357">
        <v>7079.9513790000001</v>
      </c>
      <c r="P1357">
        <v>7079.9513790000001</v>
      </c>
      <c r="R1357">
        <f t="shared" si="42"/>
        <v>77</v>
      </c>
      <c r="S1357" s="4">
        <f t="shared" si="43"/>
        <v>0.6249350649350649</v>
      </c>
    </row>
    <row r="1358" spans="1:19" x14ac:dyDescent="0.3">
      <c r="A1358" t="s">
        <v>2216</v>
      </c>
      <c r="B1358" t="s">
        <v>803</v>
      </c>
      <c r="C1358" t="s">
        <v>807</v>
      </c>
      <c r="E1358" t="s">
        <v>1310</v>
      </c>
      <c r="F1358">
        <v>118.89373000000001</v>
      </c>
      <c r="G1358" t="s">
        <v>805</v>
      </c>
      <c r="I1358" t="b">
        <v>1</v>
      </c>
      <c r="J1358">
        <v>40</v>
      </c>
      <c r="K1358" s="3">
        <v>118.64159059524501</v>
      </c>
      <c r="L1358">
        <v>20864.483330441155</v>
      </c>
      <c r="M1358">
        <v>0.75</v>
      </c>
      <c r="N1358">
        <v>84295.654569999999</v>
      </c>
      <c r="O1358">
        <v>84295.654569999999</v>
      </c>
      <c r="P1358">
        <v>84295.654569999999</v>
      </c>
      <c r="R1358">
        <f t="shared" si="42"/>
        <v>2.9230769230769229</v>
      </c>
      <c r="S1358" s="4">
        <f t="shared" si="43"/>
        <v>0.75</v>
      </c>
    </row>
    <row r="1359" spans="1:19" x14ac:dyDescent="0.3">
      <c r="A1359" t="s">
        <v>2217</v>
      </c>
      <c r="B1359" t="s">
        <v>803</v>
      </c>
      <c r="C1359" t="s">
        <v>804</v>
      </c>
      <c r="F1359">
        <v>11.596643</v>
      </c>
      <c r="G1359" t="s">
        <v>805</v>
      </c>
      <c r="I1359" t="b">
        <v>1</v>
      </c>
      <c r="J1359">
        <v>32</v>
      </c>
      <c r="K1359" s="3">
        <v>54.7505073547363</v>
      </c>
      <c r="L1359">
        <v>1690.4915712257566</v>
      </c>
      <c r="M1359">
        <v>1</v>
      </c>
      <c r="N1359">
        <v>7758.1541670000006</v>
      </c>
      <c r="O1359">
        <v>7758.1541670000006</v>
      </c>
      <c r="P1359">
        <v>7758.1541670000006</v>
      </c>
      <c r="R1359">
        <f t="shared" si="42"/>
        <v>1</v>
      </c>
      <c r="S1359" s="4">
        <f t="shared" si="43"/>
        <v>1</v>
      </c>
    </row>
    <row r="1360" spans="1:19" x14ac:dyDescent="0.3">
      <c r="A1360" t="s">
        <v>2218</v>
      </c>
      <c r="B1360" t="s">
        <v>803</v>
      </c>
      <c r="C1360" t="s">
        <v>804</v>
      </c>
      <c r="F1360">
        <v>6.8673919999999997</v>
      </c>
      <c r="G1360" t="s">
        <v>805</v>
      </c>
      <c r="I1360" t="b">
        <v>1</v>
      </c>
      <c r="J1360">
        <v>32</v>
      </c>
      <c r="K1360" s="3">
        <v>74.920936584472699</v>
      </c>
      <c r="L1360">
        <v>1086.5632785468879</v>
      </c>
      <c r="M1360">
        <v>1</v>
      </c>
      <c r="N1360">
        <v>4594.2852480000001</v>
      </c>
      <c r="O1360">
        <v>4594.2852480000001</v>
      </c>
      <c r="P1360">
        <v>4594.2852480000001</v>
      </c>
      <c r="R1360">
        <f t="shared" si="42"/>
        <v>1</v>
      </c>
      <c r="S1360" s="4">
        <f t="shared" si="43"/>
        <v>1</v>
      </c>
    </row>
    <row r="1361" spans="1:19" x14ac:dyDescent="0.3">
      <c r="A1361" t="s">
        <v>2219</v>
      </c>
      <c r="B1361" t="s">
        <v>803</v>
      </c>
      <c r="C1361" t="s">
        <v>807</v>
      </c>
      <c r="E1361" t="s">
        <v>808</v>
      </c>
      <c r="F1361">
        <v>1.1489041</v>
      </c>
      <c r="G1361" t="s">
        <v>805</v>
      </c>
      <c r="I1361" t="b">
        <v>1</v>
      </c>
      <c r="J1361">
        <v>50</v>
      </c>
      <c r="K1361" s="3">
        <v>222.298144054424</v>
      </c>
      <c r="L1361">
        <v>229.74596746971886</v>
      </c>
      <c r="M1361">
        <v>0.65</v>
      </c>
      <c r="N1361">
        <v>876.61382830000002</v>
      </c>
      <c r="O1361">
        <v>876.61382830000002</v>
      </c>
      <c r="P1361">
        <v>876.61382830000002</v>
      </c>
      <c r="R1361">
        <f t="shared" si="42"/>
        <v>12.666666666666655</v>
      </c>
      <c r="S1361" s="4">
        <f t="shared" si="43"/>
        <v>0.65</v>
      </c>
    </row>
    <row r="1362" spans="1:19" x14ac:dyDescent="0.3">
      <c r="A1362" t="s">
        <v>2220</v>
      </c>
      <c r="B1362" t="s">
        <v>803</v>
      </c>
      <c r="C1362" t="s">
        <v>804</v>
      </c>
      <c r="F1362">
        <v>8.1584950000000003</v>
      </c>
      <c r="G1362" t="s">
        <v>805</v>
      </c>
      <c r="I1362" t="b">
        <v>1</v>
      </c>
      <c r="J1362">
        <v>25</v>
      </c>
      <c r="K1362" s="3">
        <v>28.1029949188232</v>
      </c>
      <c r="L1362">
        <v>989.0626406062205</v>
      </c>
      <c r="M1362">
        <v>1</v>
      </c>
      <c r="N1362">
        <v>5188.8028199999999</v>
      </c>
      <c r="O1362">
        <v>5188.8028199999999</v>
      </c>
      <c r="P1362">
        <v>5188.8028199999999</v>
      </c>
      <c r="R1362">
        <f t="shared" si="42"/>
        <v>1</v>
      </c>
      <c r="S1362" s="4">
        <f t="shared" si="43"/>
        <v>1</v>
      </c>
    </row>
    <row r="1363" spans="1:19" x14ac:dyDescent="0.3">
      <c r="A1363" t="s">
        <v>2221</v>
      </c>
      <c r="B1363" t="s">
        <v>803</v>
      </c>
      <c r="C1363" t="s">
        <v>807</v>
      </c>
      <c r="E1363" t="s">
        <v>822</v>
      </c>
      <c r="F1363">
        <v>23.094479</v>
      </c>
      <c r="G1363" t="s">
        <v>805</v>
      </c>
      <c r="I1363" t="b">
        <v>1</v>
      </c>
      <c r="J1363">
        <v>40</v>
      </c>
      <c r="K1363" s="3">
        <v>115.864535713219</v>
      </c>
      <c r="L1363">
        <v>4030.930525956473</v>
      </c>
      <c r="M1363">
        <v>0.7</v>
      </c>
      <c r="N1363">
        <v>16373.985611</v>
      </c>
      <c r="O1363">
        <v>16373.985611</v>
      </c>
      <c r="P1363">
        <v>16373.985611</v>
      </c>
      <c r="R1363">
        <f t="shared" si="42"/>
        <v>4.7500000000000027</v>
      </c>
      <c r="S1363" s="4">
        <f t="shared" si="43"/>
        <v>0.7</v>
      </c>
    </row>
    <row r="1364" spans="1:19" x14ac:dyDescent="0.3">
      <c r="A1364" t="s">
        <v>2222</v>
      </c>
      <c r="B1364" t="s">
        <v>803</v>
      </c>
      <c r="C1364" t="s">
        <v>804</v>
      </c>
      <c r="F1364">
        <v>3.1136544000000002</v>
      </c>
      <c r="G1364" t="s">
        <v>805</v>
      </c>
      <c r="I1364" t="b">
        <v>1</v>
      </c>
      <c r="J1364">
        <v>25</v>
      </c>
      <c r="K1364" s="3">
        <v>29.699626922607401</v>
      </c>
      <c r="L1364">
        <v>383.08079960667573</v>
      </c>
      <c r="M1364">
        <v>1</v>
      </c>
      <c r="N1364">
        <v>1980.2841984000002</v>
      </c>
      <c r="O1364">
        <v>1980.2841984000002</v>
      </c>
      <c r="P1364">
        <v>1980.2841984000002</v>
      </c>
      <c r="R1364">
        <f t="shared" ref="R1364:R1427" si="44">IF(M1364=0.62,77,(1-0.62)/(M1364-0.62))</f>
        <v>1</v>
      </c>
      <c r="S1364" s="4">
        <f t="shared" si="43"/>
        <v>1</v>
      </c>
    </row>
    <row r="1365" spans="1:19" x14ac:dyDescent="0.3">
      <c r="A1365" t="s">
        <v>2223</v>
      </c>
      <c r="B1365" t="s">
        <v>803</v>
      </c>
      <c r="C1365" t="s">
        <v>807</v>
      </c>
      <c r="E1365" t="s">
        <v>876</v>
      </c>
      <c r="F1365">
        <v>6.941999</v>
      </c>
      <c r="G1365" t="s">
        <v>805</v>
      </c>
      <c r="I1365" t="b">
        <v>1</v>
      </c>
      <c r="J1365">
        <v>65</v>
      </c>
      <c r="K1365" s="3">
        <v>453.81359008789099</v>
      </c>
      <c r="L1365">
        <v>1581.9641200237979</v>
      </c>
      <c r="M1365">
        <v>0.64</v>
      </c>
      <c r="N1365">
        <v>5893.7571509999998</v>
      </c>
      <c r="O1365">
        <v>5893.7571509999998</v>
      </c>
      <c r="P1365">
        <v>5893.7571509999998</v>
      </c>
      <c r="R1365">
        <f t="shared" si="44"/>
        <v>18.999999999999982</v>
      </c>
      <c r="S1365" s="4">
        <f t="shared" si="43"/>
        <v>0.64</v>
      </c>
    </row>
    <row r="1366" spans="1:19" x14ac:dyDescent="0.3">
      <c r="A1366" t="s">
        <v>2224</v>
      </c>
      <c r="B1366" t="s">
        <v>803</v>
      </c>
      <c r="C1366" t="s">
        <v>824</v>
      </c>
      <c r="F1366">
        <v>23.469457999999999</v>
      </c>
      <c r="G1366" t="s">
        <v>805</v>
      </c>
      <c r="I1366" t="b">
        <v>1</v>
      </c>
      <c r="J1366">
        <v>32</v>
      </c>
      <c r="K1366" s="3">
        <v>44.422920227050803</v>
      </c>
      <c r="L1366">
        <v>3271.6762351823131</v>
      </c>
      <c r="M1366">
        <v>1</v>
      </c>
      <c r="N1366">
        <v>15701.067401999999</v>
      </c>
      <c r="O1366">
        <v>15701.067401999999</v>
      </c>
      <c r="P1366">
        <v>15701.067401999999</v>
      </c>
      <c r="R1366">
        <f t="shared" si="44"/>
        <v>1</v>
      </c>
      <c r="S1366" s="4">
        <f t="shared" si="43"/>
        <v>1</v>
      </c>
    </row>
    <row r="1367" spans="1:19" x14ac:dyDescent="0.3">
      <c r="A1367" t="s">
        <v>2225</v>
      </c>
      <c r="B1367" t="s">
        <v>803</v>
      </c>
      <c r="C1367" t="s">
        <v>804</v>
      </c>
      <c r="F1367">
        <v>22.287458000000001</v>
      </c>
      <c r="G1367" t="s">
        <v>805</v>
      </c>
      <c r="I1367" t="b">
        <v>1</v>
      </c>
      <c r="J1367">
        <v>25</v>
      </c>
      <c r="K1367" s="3">
        <v>28.297378540039102</v>
      </c>
      <c r="L1367">
        <v>2706.8194480292209</v>
      </c>
      <c r="M1367">
        <v>1</v>
      </c>
      <c r="N1367">
        <v>14174.823288000001</v>
      </c>
      <c r="O1367">
        <v>14174.823288000001</v>
      </c>
      <c r="P1367">
        <v>14174.823288000001</v>
      </c>
      <c r="R1367">
        <f t="shared" si="44"/>
        <v>1</v>
      </c>
      <c r="S1367" s="4">
        <f t="shared" si="43"/>
        <v>1</v>
      </c>
    </row>
    <row r="1368" spans="1:19" x14ac:dyDescent="0.3">
      <c r="A1368" t="s">
        <v>2226</v>
      </c>
      <c r="B1368" t="s">
        <v>803</v>
      </c>
      <c r="C1368" t="s">
        <v>807</v>
      </c>
      <c r="E1368" t="s">
        <v>822</v>
      </c>
      <c r="F1368">
        <v>15.128050999999999</v>
      </c>
      <c r="G1368" t="s">
        <v>805</v>
      </c>
      <c r="I1368" t="b">
        <v>1</v>
      </c>
      <c r="J1368">
        <v>40</v>
      </c>
      <c r="K1368" s="3">
        <v>97.286174354550894</v>
      </c>
      <c r="L1368">
        <v>2544.556918162355</v>
      </c>
      <c r="M1368">
        <v>0.81</v>
      </c>
      <c r="N1368">
        <v>10725.788159</v>
      </c>
      <c r="O1368">
        <v>10725.788159</v>
      </c>
      <c r="P1368">
        <v>10725.788159</v>
      </c>
      <c r="R1368">
        <f t="shared" si="44"/>
        <v>1.9999999999999993</v>
      </c>
      <c r="S1368" s="4">
        <f t="shared" si="43"/>
        <v>0.81</v>
      </c>
    </row>
    <row r="1369" spans="1:19" x14ac:dyDescent="0.3">
      <c r="A1369" t="s">
        <v>2227</v>
      </c>
      <c r="B1369" t="s">
        <v>803</v>
      </c>
      <c r="C1369" t="s">
        <v>824</v>
      </c>
      <c r="F1369">
        <v>16.086936999999999</v>
      </c>
      <c r="G1369" t="s">
        <v>805</v>
      </c>
      <c r="R1369">
        <f t="shared" si="44"/>
        <v>-0.61290322580645162</v>
      </c>
      <c r="S1369" s="4">
        <f t="shared" si="43"/>
        <v>0</v>
      </c>
    </row>
    <row r="1370" spans="1:19" x14ac:dyDescent="0.3">
      <c r="A1370" t="s">
        <v>2228</v>
      </c>
      <c r="B1370" t="s">
        <v>803</v>
      </c>
      <c r="C1370" t="s">
        <v>807</v>
      </c>
      <c r="E1370" t="s">
        <v>834</v>
      </c>
      <c r="F1370">
        <v>15.874468</v>
      </c>
      <c r="G1370" t="s">
        <v>805</v>
      </c>
      <c r="I1370" t="b">
        <v>1</v>
      </c>
      <c r="J1370">
        <v>80</v>
      </c>
      <c r="K1370" s="3">
        <v>793.73960248947196</v>
      </c>
      <c r="L1370">
        <v>3976.1260001291712</v>
      </c>
      <c r="M1370">
        <v>0.63</v>
      </c>
      <c r="N1370">
        <v>14953.748856</v>
      </c>
      <c r="O1370">
        <v>14953.748856</v>
      </c>
      <c r="P1370">
        <v>14953.748856</v>
      </c>
      <c r="R1370">
        <f t="shared" si="44"/>
        <v>37.999999999999964</v>
      </c>
      <c r="S1370" s="4">
        <f t="shared" si="43"/>
        <v>0.63</v>
      </c>
    </row>
    <row r="1371" spans="1:19" x14ac:dyDescent="0.3">
      <c r="A1371" t="s">
        <v>2229</v>
      </c>
      <c r="B1371" t="s">
        <v>803</v>
      </c>
      <c r="C1371" t="s">
        <v>1086</v>
      </c>
      <c r="F1371">
        <v>156.67175</v>
      </c>
      <c r="G1371" t="s">
        <v>805</v>
      </c>
      <c r="R1371">
        <f t="shared" si="44"/>
        <v>-0.61290322580645162</v>
      </c>
      <c r="S1371" s="4">
        <f t="shared" si="43"/>
        <v>0</v>
      </c>
    </row>
    <row r="1372" spans="1:19" x14ac:dyDescent="0.3">
      <c r="A1372" t="s">
        <v>2230</v>
      </c>
      <c r="B1372" t="s">
        <v>803</v>
      </c>
      <c r="C1372" t="s">
        <v>804</v>
      </c>
      <c r="F1372">
        <v>2.8836176</v>
      </c>
      <c r="G1372" t="s">
        <v>805</v>
      </c>
      <c r="I1372" t="b">
        <v>1</v>
      </c>
      <c r="J1372">
        <v>25</v>
      </c>
      <c r="K1372" s="3">
        <v>34.372310638427699</v>
      </c>
      <c r="L1372">
        <v>369.98210821790917</v>
      </c>
      <c r="M1372">
        <v>1</v>
      </c>
      <c r="N1372">
        <v>1833.9807936</v>
      </c>
      <c r="O1372">
        <v>1833.9807936</v>
      </c>
      <c r="P1372">
        <v>1833.9807936</v>
      </c>
      <c r="R1372">
        <f t="shared" si="44"/>
        <v>1</v>
      </c>
      <c r="S1372" s="4">
        <f t="shared" si="43"/>
        <v>1</v>
      </c>
    </row>
    <row r="1373" spans="1:19" x14ac:dyDescent="0.3">
      <c r="A1373" t="s">
        <v>2231</v>
      </c>
      <c r="B1373" t="s">
        <v>803</v>
      </c>
      <c r="C1373" t="s">
        <v>824</v>
      </c>
      <c r="F1373">
        <v>11.465896000000001</v>
      </c>
      <c r="G1373" t="s">
        <v>805</v>
      </c>
      <c r="I1373" t="b">
        <v>1</v>
      </c>
      <c r="J1373">
        <v>32</v>
      </c>
      <c r="K1373" s="3">
        <v>64.961852302541999</v>
      </c>
      <c r="L1373">
        <v>1743.6792133424724</v>
      </c>
      <c r="M1373">
        <v>0.81</v>
      </c>
      <c r="N1373">
        <v>7670.6844240000009</v>
      </c>
      <c r="O1373">
        <v>7670.6844240000009</v>
      </c>
      <c r="P1373">
        <v>7670.6844240000009</v>
      </c>
      <c r="R1373">
        <f t="shared" si="44"/>
        <v>1.9999999999999993</v>
      </c>
      <c r="S1373" s="4">
        <f t="shared" si="43"/>
        <v>0.81</v>
      </c>
    </row>
    <row r="1374" spans="1:19" x14ac:dyDescent="0.3">
      <c r="A1374" t="s">
        <v>2232</v>
      </c>
      <c r="B1374" t="s">
        <v>803</v>
      </c>
      <c r="C1374" t="s">
        <v>804</v>
      </c>
      <c r="F1374">
        <v>4.3455180000000002</v>
      </c>
      <c r="G1374" t="s">
        <v>805</v>
      </c>
      <c r="I1374" t="b">
        <v>1</v>
      </c>
      <c r="J1374">
        <v>25</v>
      </c>
      <c r="K1374" s="3">
        <v>25.348915100097699</v>
      </c>
      <c r="L1374">
        <v>513.30787392047739</v>
      </c>
      <c r="M1374">
        <v>1</v>
      </c>
      <c r="N1374">
        <v>2763.749448</v>
      </c>
      <c r="O1374">
        <v>2763.749448</v>
      </c>
      <c r="P1374">
        <v>2763.749448</v>
      </c>
      <c r="R1374">
        <f t="shared" si="44"/>
        <v>1</v>
      </c>
      <c r="S1374" s="4">
        <f t="shared" si="43"/>
        <v>1</v>
      </c>
    </row>
    <row r="1375" spans="1:19" x14ac:dyDescent="0.3">
      <c r="A1375" t="s">
        <v>2233</v>
      </c>
      <c r="B1375" t="s">
        <v>803</v>
      </c>
      <c r="C1375" t="s">
        <v>804</v>
      </c>
      <c r="F1375">
        <v>1.2830032</v>
      </c>
      <c r="G1375" t="s">
        <v>805</v>
      </c>
      <c r="I1375" t="b">
        <v>1</v>
      </c>
      <c r="J1375">
        <v>25</v>
      </c>
      <c r="K1375" s="3">
        <v>38.296646118164098</v>
      </c>
      <c r="L1375">
        <v>170.29657141888893</v>
      </c>
      <c r="M1375">
        <v>1</v>
      </c>
      <c r="N1375">
        <v>815.99003519999997</v>
      </c>
      <c r="O1375">
        <v>815.99003519999997</v>
      </c>
      <c r="P1375">
        <v>815.99003519999997</v>
      </c>
      <c r="R1375">
        <f t="shared" si="44"/>
        <v>1</v>
      </c>
      <c r="S1375" s="4">
        <f t="shared" si="43"/>
        <v>1</v>
      </c>
    </row>
    <row r="1376" spans="1:19" x14ac:dyDescent="0.3">
      <c r="A1376" t="s">
        <v>2234</v>
      </c>
      <c r="B1376" t="s">
        <v>803</v>
      </c>
      <c r="C1376" t="s">
        <v>807</v>
      </c>
      <c r="E1376" t="s">
        <v>942</v>
      </c>
      <c r="F1376">
        <v>10.928564</v>
      </c>
      <c r="G1376" t="s">
        <v>805</v>
      </c>
      <c r="I1376" t="b">
        <v>1</v>
      </c>
      <c r="J1376">
        <v>80</v>
      </c>
      <c r="K1376" s="3">
        <v>826.44605186465196</v>
      </c>
      <c r="L1376">
        <v>2758.5071679222729</v>
      </c>
      <c r="M1376">
        <v>0.63</v>
      </c>
      <c r="N1376">
        <v>10294.707288</v>
      </c>
      <c r="O1376">
        <v>10294.707288</v>
      </c>
      <c r="P1376">
        <v>10294.707288</v>
      </c>
      <c r="R1376">
        <f t="shared" si="44"/>
        <v>37.999999999999964</v>
      </c>
      <c r="S1376" s="4">
        <f t="shared" si="43"/>
        <v>0.63</v>
      </c>
    </row>
    <row r="1377" spans="1:19" x14ac:dyDescent="0.3">
      <c r="A1377" t="s">
        <v>2235</v>
      </c>
      <c r="B1377" t="s">
        <v>803</v>
      </c>
      <c r="C1377" t="s">
        <v>807</v>
      </c>
      <c r="E1377" t="s">
        <v>822</v>
      </c>
      <c r="F1377">
        <v>11.936655999999999</v>
      </c>
      <c r="G1377" t="s">
        <v>805</v>
      </c>
      <c r="I1377" t="b">
        <v>1</v>
      </c>
      <c r="J1377">
        <v>80</v>
      </c>
      <c r="K1377" s="3">
        <v>808.48244873046895</v>
      </c>
      <c r="L1377">
        <v>3000.2463612909737</v>
      </c>
      <c r="M1377">
        <v>0.64</v>
      </c>
      <c r="N1377">
        <v>11244.329952</v>
      </c>
      <c r="O1377">
        <v>11244.329952</v>
      </c>
      <c r="P1377">
        <v>11244.329952</v>
      </c>
      <c r="R1377">
        <f t="shared" si="44"/>
        <v>18.999999999999982</v>
      </c>
      <c r="S1377" s="4">
        <f t="shared" si="43"/>
        <v>0.64</v>
      </c>
    </row>
    <row r="1378" spans="1:19" x14ac:dyDescent="0.3">
      <c r="A1378" t="s">
        <v>2236</v>
      </c>
      <c r="B1378" t="s">
        <v>803</v>
      </c>
      <c r="C1378" t="s">
        <v>807</v>
      </c>
      <c r="E1378" t="s">
        <v>808</v>
      </c>
      <c r="F1378">
        <v>14.304135</v>
      </c>
      <c r="G1378" t="s">
        <v>805</v>
      </c>
      <c r="I1378" t="b">
        <v>1</v>
      </c>
      <c r="J1378">
        <v>65</v>
      </c>
      <c r="K1378" s="3">
        <v>453.87034984590701</v>
      </c>
      <c r="L1378">
        <v>3259.7561176790423</v>
      </c>
      <c r="M1378">
        <v>0.63</v>
      </c>
      <c r="N1378">
        <v>12144.210615</v>
      </c>
      <c r="O1378">
        <v>12144.210615</v>
      </c>
      <c r="P1378">
        <v>12144.210615</v>
      </c>
      <c r="R1378">
        <f t="shared" si="44"/>
        <v>37.999999999999964</v>
      </c>
      <c r="S1378" s="4">
        <f t="shared" si="43"/>
        <v>0.63</v>
      </c>
    </row>
    <row r="1379" spans="1:19" x14ac:dyDescent="0.3">
      <c r="A1379" t="s">
        <v>2237</v>
      </c>
      <c r="B1379" t="s">
        <v>803</v>
      </c>
      <c r="C1379" t="s">
        <v>908</v>
      </c>
      <c r="E1379" t="s">
        <v>934</v>
      </c>
      <c r="F1379">
        <v>21.664335000000001</v>
      </c>
      <c r="G1379" t="s">
        <v>805</v>
      </c>
      <c r="R1379">
        <f t="shared" si="44"/>
        <v>-0.61290322580645162</v>
      </c>
      <c r="S1379" s="4">
        <f t="shared" si="43"/>
        <v>0</v>
      </c>
    </row>
    <row r="1380" spans="1:19" x14ac:dyDescent="0.3">
      <c r="A1380" t="s">
        <v>2238</v>
      </c>
      <c r="B1380" t="s">
        <v>803</v>
      </c>
      <c r="C1380" t="s">
        <v>804</v>
      </c>
      <c r="F1380">
        <v>12.240416130258204</v>
      </c>
      <c r="G1380" t="s">
        <v>805</v>
      </c>
      <c r="I1380" t="b">
        <v>1</v>
      </c>
      <c r="J1380">
        <v>32</v>
      </c>
      <c r="K1380" s="3">
        <v>74.485610961914105</v>
      </c>
      <c r="L1380">
        <v>1933.3986250109388</v>
      </c>
      <c r="M1380">
        <v>1</v>
      </c>
      <c r="N1380">
        <v>8188.8383911427381</v>
      </c>
      <c r="O1380">
        <v>8188.8383911427381</v>
      </c>
      <c r="P1380">
        <v>8188.8383911427381</v>
      </c>
      <c r="R1380">
        <f t="shared" si="44"/>
        <v>1</v>
      </c>
      <c r="S1380" s="4">
        <f t="shared" si="43"/>
        <v>1</v>
      </c>
    </row>
    <row r="1381" spans="1:19" x14ac:dyDescent="0.3">
      <c r="A1381" t="s">
        <v>2239</v>
      </c>
      <c r="B1381" t="s">
        <v>803</v>
      </c>
      <c r="C1381" t="s">
        <v>804</v>
      </c>
      <c r="F1381">
        <v>7.833431</v>
      </c>
      <c r="G1381" t="s">
        <v>805</v>
      </c>
      <c r="I1381" t="b">
        <v>1</v>
      </c>
      <c r="J1381">
        <v>32</v>
      </c>
      <c r="K1381" s="3">
        <v>48.186481475830099</v>
      </c>
      <c r="L1381">
        <v>1110.1835821890072</v>
      </c>
      <c r="M1381">
        <v>1</v>
      </c>
      <c r="N1381">
        <v>5240.5653389999998</v>
      </c>
      <c r="O1381">
        <v>5240.5653389999998</v>
      </c>
      <c r="P1381">
        <v>5240.5653389999998</v>
      </c>
      <c r="R1381">
        <f t="shared" si="44"/>
        <v>1</v>
      </c>
      <c r="S1381" s="4">
        <f t="shared" si="43"/>
        <v>1</v>
      </c>
    </row>
    <row r="1382" spans="1:19" x14ac:dyDescent="0.3">
      <c r="A1382" t="s">
        <v>2240</v>
      </c>
      <c r="B1382" t="s">
        <v>803</v>
      </c>
      <c r="C1382" t="s">
        <v>804</v>
      </c>
      <c r="F1382">
        <v>6.2045599999999999</v>
      </c>
      <c r="G1382" t="s">
        <v>805</v>
      </c>
      <c r="I1382" t="b">
        <v>1</v>
      </c>
      <c r="J1382">
        <v>25</v>
      </c>
      <c r="K1382" s="3">
        <v>32.4028930664062</v>
      </c>
      <c r="L1382">
        <v>782.28768169244779</v>
      </c>
      <c r="M1382">
        <v>1</v>
      </c>
      <c r="N1382">
        <v>3946.10016</v>
      </c>
      <c r="O1382">
        <v>3946.10016</v>
      </c>
      <c r="P1382">
        <v>3946.10016</v>
      </c>
      <c r="R1382">
        <f t="shared" si="44"/>
        <v>1</v>
      </c>
      <c r="S1382" s="4">
        <f t="shared" si="43"/>
        <v>1</v>
      </c>
    </row>
    <row r="1383" spans="1:19" x14ac:dyDescent="0.3">
      <c r="A1383" t="s">
        <v>2241</v>
      </c>
      <c r="B1383" t="s">
        <v>803</v>
      </c>
      <c r="C1383" t="s">
        <v>804</v>
      </c>
      <c r="F1383">
        <v>4.8615846999999999</v>
      </c>
      <c r="G1383" t="s">
        <v>805</v>
      </c>
      <c r="I1383" t="b">
        <v>1</v>
      </c>
      <c r="J1383">
        <v>25</v>
      </c>
      <c r="K1383" s="3">
        <v>32.211116790771499</v>
      </c>
      <c r="L1383">
        <v>611.90974974499591</v>
      </c>
      <c r="M1383">
        <v>1</v>
      </c>
      <c r="N1383">
        <v>3091.9678691999998</v>
      </c>
      <c r="O1383">
        <v>3091.9678691999998</v>
      </c>
      <c r="P1383">
        <v>3091.9678691999998</v>
      </c>
      <c r="R1383">
        <f t="shared" si="44"/>
        <v>1</v>
      </c>
      <c r="S1383" s="4">
        <f t="shared" si="43"/>
        <v>1</v>
      </c>
    </row>
    <row r="1384" spans="1:19" x14ac:dyDescent="0.3">
      <c r="A1384" t="s">
        <v>2242</v>
      </c>
      <c r="B1384" t="s">
        <v>803</v>
      </c>
      <c r="C1384" t="s">
        <v>819</v>
      </c>
      <c r="E1384" t="s">
        <v>820</v>
      </c>
      <c r="F1384">
        <v>11.117512</v>
      </c>
      <c r="G1384" t="s">
        <v>805</v>
      </c>
      <c r="I1384" t="b">
        <v>1</v>
      </c>
      <c r="J1384">
        <v>32</v>
      </c>
      <c r="K1384" s="3">
        <v>79.164442062377901</v>
      </c>
      <c r="L1384">
        <v>1788.1314104289861</v>
      </c>
      <c r="M1384">
        <v>0.81</v>
      </c>
      <c r="N1384">
        <v>7437.6155279999994</v>
      </c>
      <c r="O1384">
        <v>7437.6155279999994</v>
      </c>
      <c r="P1384">
        <v>7437.6155279999994</v>
      </c>
      <c r="R1384">
        <f t="shared" si="44"/>
        <v>1.9999999999999993</v>
      </c>
      <c r="S1384" s="4">
        <f t="shared" si="43"/>
        <v>0.81</v>
      </c>
    </row>
    <row r="1385" spans="1:19" x14ac:dyDescent="0.3">
      <c r="A1385" t="s">
        <v>2243</v>
      </c>
      <c r="B1385" t="s">
        <v>803</v>
      </c>
      <c r="C1385" t="s">
        <v>824</v>
      </c>
      <c r="F1385">
        <v>28.681180999999999</v>
      </c>
      <c r="G1385" t="s">
        <v>805</v>
      </c>
      <c r="I1385" t="b">
        <v>1</v>
      </c>
      <c r="J1385">
        <v>40</v>
      </c>
      <c r="K1385" s="3">
        <v>118.64159059524501</v>
      </c>
      <c r="L1385">
        <v>5033.2176715447122</v>
      </c>
      <c r="M1385">
        <v>0.75</v>
      </c>
      <c r="N1385">
        <v>20334.957329000001</v>
      </c>
      <c r="O1385">
        <v>20334.957329000001</v>
      </c>
      <c r="P1385">
        <v>20334.957329000001</v>
      </c>
      <c r="R1385">
        <f t="shared" si="44"/>
        <v>2.9230769230769229</v>
      </c>
      <c r="S1385" s="4">
        <f t="shared" si="43"/>
        <v>0.75</v>
      </c>
    </row>
    <row r="1386" spans="1:19" x14ac:dyDescent="0.3">
      <c r="A1386" t="s">
        <v>2244</v>
      </c>
      <c r="B1386" t="s">
        <v>803</v>
      </c>
      <c r="C1386" t="s">
        <v>804</v>
      </c>
      <c r="F1386">
        <v>90.562731422611535</v>
      </c>
      <c r="G1386" t="s">
        <v>805</v>
      </c>
      <c r="I1386" t="b">
        <v>1</v>
      </c>
      <c r="J1386">
        <v>25</v>
      </c>
      <c r="K1386" s="3">
        <v>29.6369743347168</v>
      </c>
      <c r="L1386">
        <v>11135.760481493415</v>
      </c>
      <c r="M1386">
        <v>1</v>
      </c>
      <c r="N1386">
        <v>57597.897184780937</v>
      </c>
      <c r="O1386">
        <v>57597.897184780937</v>
      </c>
      <c r="P1386">
        <v>57597.897184780937</v>
      </c>
      <c r="R1386">
        <f t="shared" si="44"/>
        <v>1</v>
      </c>
      <c r="S1386" s="4">
        <f t="shared" si="43"/>
        <v>1</v>
      </c>
    </row>
    <row r="1387" spans="1:19" x14ac:dyDescent="0.3">
      <c r="A1387" t="s">
        <v>2245</v>
      </c>
      <c r="B1387" t="s">
        <v>803</v>
      </c>
      <c r="C1387" t="s">
        <v>807</v>
      </c>
      <c r="E1387" t="s">
        <v>827</v>
      </c>
      <c r="F1387">
        <v>9.9447270000000003</v>
      </c>
      <c r="G1387" t="s">
        <v>805</v>
      </c>
      <c r="I1387" t="b">
        <v>1</v>
      </c>
      <c r="J1387">
        <v>50</v>
      </c>
      <c r="K1387" s="3">
        <v>258.55328483582701</v>
      </c>
      <c r="L1387">
        <v>2058.8383922643475</v>
      </c>
      <c r="M1387">
        <v>0.65</v>
      </c>
      <c r="N1387">
        <v>7587.826701</v>
      </c>
      <c r="O1387">
        <v>7587.826701</v>
      </c>
      <c r="P1387">
        <v>7587.826701</v>
      </c>
      <c r="R1387">
        <f t="shared" si="44"/>
        <v>12.666666666666655</v>
      </c>
      <c r="S1387" s="4">
        <f t="shared" si="43"/>
        <v>0.65</v>
      </c>
    </row>
    <row r="1388" spans="1:19" x14ac:dyDescent="0.3">
      <c r="A1388" t="s">
        <v>2246</v>
      </c>
      <c r="B1388" t="s">
        <v>803</v>
      </c>
      <c r="C1388" t="s">
        <v>804</v>
      </c>
      <c r="F1388">
        <v>5.0461825999999999</v>
      </c>
      <c r="G1388" t="s">
        <v>805</v>
      </c>
      <c r="I1388" t="b">
        <v>1</v>
      </c>
      <c r="J1388">
        <v>25</v>
      </c>
      <c r="K1388" s="3">
        <v>31.5837516784668</v>
      </c>
      <c r="L1388">
        <v>631.57235571347246</v>
      </c>
      <c r="M1388">
        <v>1</v>
      </c>
      <c r="N1388">
        <v>3209.3721335999999</v>
      </c>
      <c r="O1388">
        <v>3209.3721335999999</v>
      </c>
      <c r="P1388">
        <v>3209.3721335999999</v>
      </c>
      <c r="R1388">
        <f t="shared" si="44"/>
        <v>1</v>
      </c>
      <c r="S1388" s="4">
        <f t="shared" si="43"/>
        <v>1</v>
      </c>
    </row>
    <row r="1389" spans="1:19" x14ac:dyDescent="0.3">
      <c r="A1389" t="s">
        <v>2247</v>
      </c>
      <c r="B1389" t="s">
        <v>803</v>
      </c>
      <c r="C1389" t="s">
        <v>807</v>
      </c>
      <c r="E1389" t="s">
        <v>822</v>
      </c>
      <c r="F1389">
        <v>11.842572000000001</v>
      </c>
      <c r="G1389" t="s">
        <v>805</v>
      </c>
      <c r="R1389">
        <f t="shared" si="44"/>
        <v>-0.61290322580645162</v>
      </c>
      <c r="S1389" s="4">
        <f t="shared" si="43"/>
        <v>0</v>
      </c>
    </row>
    <row r="1390" spans="1:19" x14ac:dyDescent="0.3">
      <c r="A1390" t="s">
        <v>2248</v>
      </c>
      <c r="B1390" t="s">
        <v>803</v>
      </c>
      <c r="C1390" t="s">
        <v>824</v>
      </c>
      <c r="F1390">
        <v>58.462260000000001</v>
      </c>
      <c r="G1390" t="s">
        <v>805</v>
      </c>
      <c r="I1390" t="b">
        <v>1</v>
      </c>
      <c r="J1390">
        <v>125</v>
      </c>
      <c r="K1390" s="3">
        <v>2075.6179519653101</v>
      </c>
      <c r="L1390">
        <v>16824.553278617783</v>
      </c>
      <c r="M1390">
        <v>0.7</v>
      </c>
      <c r="N1390">
        <v>73136.287259999997</v>
      </c>
      <c r="O1390">
        <v>73136.287259999997</v>
      </c>
      <c r="P1390">
        <v>73136.287259999997</v>
      </c>
      <c r="R1390">
        <f t="shared" si="44"/>
        <v>4.7500000000000027</v>
      </c>
      <c r="S1390" s="4">
        <f t="shared" si="43"/>
        <v>0.7</v>
      </c>
    </row>
    <row r="1391" spans="1:19" x14ac:dyDescent="0.3">
      <c r="A1391" t="s">
        <v>2249</v>
      </c>
      <c r="B1391" t="s">
        <v>803</v>
      </c>
      <c r="C1391" t="s">
        <v>824</v>
      </c>
      <c r="F1391">
        <v>10.7399845</v>
      </c>
      <c r="G1391" t="s">
        <v>805</v>
      </c>
      <c r="I1391" t="b">
        <v>1</v>
      </c>
      <c r="J1391">
        <v>40</v>
      </c>
      <c r="K1391" s="3">
        <v>125.210502624512</v>
      </c>
      <c r="L1391">
        <v>1908.8181723244261</v>
      </c>
      <c r="M1391">
        <v>0.81186006131076638</v>
      </c>
      <c r="N1391">
        <v>7614.6490105000003</v>
      </c>
      <c r="O1391">
        <v>7614.6490105000003</v>
      </c>
      <c r="P1391">
        <v>7614.6490105000003</v>
      </c>
      <c r="R1391">
        <f t="shared" si="44"/>
        <v>1.9806102291632908</v>
      </c>
      <c r="S1391" s="4">
        <f t="shared" si="43"/>
        <v>0.81186006131076638</v>
      </c>
    </row>
    <row r="1392" spans="1:19" x14ac:dyDescent="0.3">
      <c r="A1392" t="s">
        <v>2250</v>
      </c>
      <c r="B1392" t="s">
        <v>803</v>
      </c>
      <c r="C1392" t="s">
        <v>804</v>
      </c>
      <c r="F1392">
        <v>7.9412690000000001</v>
      </c>
      <c r="G1392" t="s">
        <v>805</v>
      </c>
      <c r="I1392" t="b">
        <v>1</v>
      </c>
      <c r="J1392">
        <v>25</v>
      </c>
      <c r="K1392" s="3">
        <v>38.1843452453613</v>
      </c>
      <c r="L1392">
        <v>1053.0603952715517</v>
      </c>
      <c r="M1392">
        <v>1</v>
      </c>
      <c r="N1392">
        <v>5050.6470840000002</v>
      </c>
      <c r="O1392">
        <v>5050.6470840000002</v>
      </c>
      <c r="P1392">
        <v>5050.6470840000002</v>
      </c>
      <c r="R1392">
        <f t="shared" si="44"/>
        <v>1</v>
      </c>
      <c r="S1392" s="4">
        <f t="shared" si="43"/>
        <v>1</v>
      </c>
    </row>
    <row r="1393" spans="1:19" x14ac:dyDescent="0.3">
      <c r="A1393" t="s">
        <v>2251</v>
      </c>
      <c r="B1393" t="s">
        <v>803</v>
      </c>
      <c r="C1393" t="s">
        <v>804</v>
      </c>
      <c r="F1393">
        <v>30.135916000000002</v>
      </c>
      <c r="G1393" t="s">
        <v>805</v>
      </c>
      <c r="I1393" t="b">
        <v>1</v>
      </c>
      <c r="J1393">
        <v>25</v>
      </c>
      <c r="K1393" s="3">
        <v>41.360809326171903</v>
      </c>
      <c r="L1393">
        <v>4104.2147820382379</v>
      </c>
      <c r="M1393">
        <v>1</v>
      </c>
      <c r="N1393">
        <v>19166.442576000001</v>
      </c>
      <c r="O1393">
        <v>19166.442576000001</v>
      </c>
      <c r="P1393">
        <v>19166.442576000001</v>
      </c>
      <c r="R1393">
        <f t="shared" si="44"/>
        <v>1</v>
      </c>
      <c r="S1393" s="4">
        <f t="shared" si="43"/>
        <v>1</v>
      </c>
    </row>
    <row r="1394" spans="1:19" x14ac:dyDescent="0.3">
      <c r="A1394" t="s">
        <v>2252</v>
      </c>
      <c r="B1394" t="s">
        <v>803</v>
      </c>
      <c r="C1394" t="s">
        <v>804</v>
      </c>
      <c r="F1394">
        <v>17.195255</v>
      </c>
      <c r="G1394" t="s">
        <v>805</v>
      </c>
      <c r="I1394" t="b">
        <v>1</v>
      </c>
      <c r="J1394">
        <v>25</v>
      </c>
      <c r="K1394" s="3">
        <v>29.634716033935501</v>
      </c>
      <c r="L1394">
        <v>2114.3164529860333</v>
      </c>
      <c r="M1394">
        <v>1</v>
      </c>
      <c r="N1394">
        <v>10936.18218</v>
      </c>
      <c r="O1394">
        <v>10936.18218</v>
      </c>
      <c r="P1394">
        <v>10936.18218</v>
      </c>
      <c r="R1394">
        <f t="shared" si="44"/>
        <v>1</v>
      </c>
      <c r="S1394" s="4">
        <f t="shared" si="43"/>
        <v>1</v>
      </c>
    </row>
    <row r="1395" spans="1:19" x14ac:dyDescent="0.3">
      <c r="A1395" t="s">
        <v>2253</v>
      </c>
      <c r="B1395" t="s">
        <v>803</v>
      </c>
      <c r="C1395" t="s">
        <v>804</v>
      </c>
      <c r="F1395">
        <v>6.6338749999999997</v>
      </c>
      <c r="G1395" t="s">
        <v>805</v>
      </c>
      <c r="I1395" t="b">
        <v>1</v>
      </c>
      <c r="J1395">
        <v>32</v>
      </c>
      <c r="K1395" s="3">
        <v>45.325187683105497</v>
      </c>
      <c r="L1395">
        <v>928.46517888627216</v>
      </c>
      <c r="M1395">
        <v>1</v>
      </c>
      <c r="N1395">
        <v>4438.0623749999995</v>
      </c>
      <c r="O1395">
        <v>4438.0623749999995</v>
      </c>
      <c r="P1395">
        <v>4438.0623749999995</v>
      </c>
      <c r="R1395">
        <f t="shared" si="44"/>
        <v>1</v>
      </c>
      <c r="S1395" s="4">
        <f t="shared" si="43"/>
        <v>1</v>
      </c>
    </row>
    <row r="1396" spans="1:19" x14ac:dyDescent="0.3">
      <c r="A1396" t="s">
        <v>2254</v>
      </c>
      <c r="B1396" t="s">
        <v>803</v>
      </c>
      <c r="C1396" t="s">
        <v>893</v>
      </c>
      <c r="E1396" t="s">
        <v>894</v>
      </c>
      <c r="F1396">
        <v>101.04557</v>
      </c>
      <c r="G1396" t="s">
        <v>805</v>
      </c>
      <c r="I1396" t="b">
        <v>1</v>
      </c>
      <c r="J1396">
        <v>125</v>
      </c>
      <c r="K1396" s="3">
        <v>2075.5147940063598</v>
      </c>
      <c r="L1396">
        <v>29079.176052165465</v>
      </c>
      <c r="M1396">
        <v>0.68</v>
      </c>
      <c r="N1396">
        <v>126408.00807</v>
      </c>
      <c r="O1396">
        <v>126408.00807</v>
      </c>
      <c r="P1396">
        <v>126408.00807</v>
      </c>
      <c r="R1396">
        <f t="shared" si="44"/>
        <v>6.3333333333333277</v>
      </c>
      <c r="S1396" s="4">
        <f t="shared" si="43"/>
        <v>0.68</v>
      </c>
    </row>
    <row r="1397" spans="1:19" x14ac:dyDescent="0.3">
      <c r="A1397" t="s">
        <v>2255</v>
      </c>
      <c r="B1397" t="s">
        <v>803</v>
      </c>
      <c r="C1397" t="s">
        <v>807</v>
      </c>
      <c r="E1397" t="s">
        <v>808</v>
      </c>
      <c r="F1397">
        <v>36.723480000000002</v>
      </c>
      <c r="G1397" t="s">
        <v>805</v>
      </c>
      <c r="R1397">
        <f t="shared" si="44"/>
        <v>-0.61290322580645162</v>
      </c>
      <c r="S1397" s="4">
        <f t="shared" si="43"/>
        <v>0</v>
      </c>
    </row>
    <row r="1398" spans="1:19" x14ac:dyDescent="0.3">
      <c r="A1398" t="s">
        <v>2256</v>
      </c>
      <c r="B1398" t="s">
        <v>803</v>
      </c>
      <c r="C1398" t="s">
        <v>807</v>
      </c>
      <c r="E1398" t="s">
        <v>876</v>
      </c>
      <c r="F1398">
        <v>36.492269999999998</v>
      </c>
      <c r="G1398" t="s">
        <v>805</v>
      </c>
      <c r="I1398" t="b">
        <v>1</v>
      </c>
      <c r="J1398">
        <v>100</v>
      </c>
      <c r="K1398" s="3">
        <v>962.03833374025999</v>
      </c>
      <c r="L1398">
        <v>9405.9005478062754</v>
      </c>
      <c r="M1398">
        <v>0.64</v>
      </c>
      <c r="N1398">
        <v>39192.697979999997</v>
      </c>
      <c r="O1398">
        <v>39192.697979999997</v>
      </c>
      <c r="P1398">
        <v>39192.697979999997</v>
      </c>
      <c r="R1398">
        <f t="shared" si="44"/>
        <v>18.999999999999982</v>
      </c>
      <c r="S1398" s="4">
        <f t="shared" si="43"/>
        <v>0.64</v>
      </c>
    </row>
    <row r="1399" spans="1:19" x14ac:dyDescent="0.3">
      <c r="A1399" t="s">
        <v>2257</v>
      </c>
      <c r="B1399" t="s">
        <v>803</v>
      </c>
      <c r="C1399" t="s">
        <v>804</v>
      </c>
      <c r="F1399">
        <v>11.442463</v>
      </c>
      <c r="G1399" t="s">
        <v>805</v>
      </c>
      <c r="I1399" t="b">
        <v>1</v>
      </c>
      <c r="J1399">
        <v>25</v>
      </c>
      <c r="K1399" s="3">
        <v>38.580390930175803</v>
      </c>
      <c r="L1399">
        <v>1522.4532130037264</v>
      </c>
      <c r="M1399">
        <v>1</v>
      </c>
      <c r="N1399">
        <v>7277.4064680000001</v>
      </c>
      <c r="O1399">
        <v>7277.4064680000001</v>
      </c>
      <c r="P1399">
        <v>7277.4064680000001</v>
      </c>
      <c r="R1399">
        <f t="shared" si="44"/>
        <v>1</v>
      </c>
      <c r="S1399" s="4">
        <f t="shared" si="43"/>
        <v>1</v>
      </c>
    </row>
    <row r="1400" spans="1:19" x14ac:dyDescent="0.3">
      <c r="A1400" t="s">
        <v>2258</v>
      </c>
      <c r="B1400" t="s">
        <v>803</v>
      </c>
      <c r="C1400" t="s">
        <v>804</v>
      </c>
      <c r="F1400">
        <v>2.4730237000000002</v>
      </c>
      <c r="G1400" t="s">
        <v>805</v>
      </c>
      <c r="I1400" t="b">
        <v>1</v>
      </c>
      <c r="J1400">
        <v>25</v>
      </c>
      <c r="K1400" s="3">
        <v>28.772668838501001</v>
      </c>
      <c r="L1400">
        <v>301.67581827900352</v>
      </c>
      <c r="M1400">
        <v>1</v>
      </c>
      <c r="N1400">
        <v>1572.8430732000002</v>
      </c>
      <c r="O1400">
        <v>1572.8430732000002</v>
      </c>
      <c r="P1400">
        <v>1572.8430732000002</v>
      </c>
      <c r="R1400">
        <f t="shared" si="44"/>
        <v>1</v>
      </c>
      <c r="S1400" s="4">
        <f t="shared" si="43"/>
        <v>1</v>
      </c>
    </row>
    <row r="1401" spans="1:19" x14ac:dyDescent="0.3">
      <c r="A1401" t="s">
        <v>2259</v>
      </c>
      <c r="B1401" t="s">
        <v>803</v>
      </c>
      <c r="C1401" t="s">
        <v>807</v>
      </c>
      <c r="E1401" t="s">
        <v>815</v>
      </c>
      <c r="F1401">
        <v>11.77999</v>
      </c>
      <c r="G1401" t="s">
        <v>805</v>
      </c>
      <c r="I1401" t="b">
        <v>1</v>
      </c>
      <c r="J1401">
        <v>200</v>
      </c>
      <c r="K1401" s="3">
        <v>4293.1210084915201</v>
      </c>
      <c r="L1401">
        <v>3741.4244005000101</v>
      </c>
      <c r="M1401">
        <v>0.62</v>
      </c>
      <c r="N1401">
        <v>21686.961589999999</v>
      </c>
      <c r="O1401">
        <v>21686.961589999999</v>
      </c>
      <c r="P1401">
        <v>21686.961589999999</v>
      </c>
      <c r="R1401">
        <f t="shared" si="44"/>
        <v>77</v>
      </c>
      <c r="S1401" s="4">
        <f t="shared" si="43"/>
        <v>0.6249350649350649</v>
      </c>
    </row>
    <row r="1402" spans="1:19" x14ac:dyDescent="0.3">
      <c r="A1402" t="s">
        <v>2260</v>
      </c>
      <c r="B1402" t="s">
        <v>803</v>
      </c>
      <c r="C1402" t="s">
        <v>824</v>
      </c>
      <c r="E1402" t="s">
        <v>1121</v>
      </c>
      <c r="F1402">
        <v>29.735579999999999</v>
      </c>
      <c r="G1402" t="s">
        <v>805</v>
      </c>
      <c r="I1402" t="b">
        <v>1</v>
      </c>
      <c r="J1402">
        <v>32</v>
      </c>
      <c r="K1402" s="3">
        <v>47.568492450693199</v>
      </c>
      <c r="L1402">
        <v>4202.8999697374875</v>
      </c>
      <c r="M1402">
        <v>0.81</v>
      </c>
      <c r="N1402">
        <v>19893.103019999999</v>
      </c>
      <c r="O1402">
        <v>19893.103019999999</v>
      </c>
      <c r="P1402">
        <v>19893.103019999999</v>
      </c>
      <c r="R1402">
        <f t="shared" si="44"/>
        <v>1.9999999999999993</v>
      </c>
      <c r="S1402" s="4">
        <f t="shared" si="43"/>
        <v>0.81</v>
      </c>
    </row>
    <row r="1403" spans="1:19" x14ac:dyDescent="0.3">
      <c r="A1403" t="s">
        <v>2261</v>
      </c>
      <c r="B1403" t="s">
        <v>803</v>
      </c>
      <c r="C1403" t="s">
        <v>804</v>
      </c>
      <c r="F1403">
        <v>0.90119249999999995</v>
      </c>
      <c r="G1403" t="s">
        <v>805</v>
      </c>
      <c r="I1403" t="b">
        <v>1</v>
      </c>
      <c r="J1403">
        <v>40</v>
      </c>
      <c r="K1403" s="3">
        <v>83.903343200683594</v>
      </c>
      <c r="L1403">
        <v>147.46619715477499</v>
      </c>
      <c r="M1403">
        <v>1</v>
      </c>
      <c r="N1403">
        <v>638.94548249999991</v>
      </c>
      <c r="O1403">
        <v>638.94548249999991</v>
      </c>
      <c r="P1403">
        <v>638.94548249999991</v>
      </c>
      <c r="R1403">
        <f t="shared" si="44"/>
        <v>1</v>
      </c>
      <c r="S1403" s="4">
        <f t="shared" si="43"/>
        <v>1</v>
      </c>
    </row>
    <row r="1404" spans="1:19" x14ac:dyDescent="0.3">
      <c r="A1404" t="s">
        <v>2262</v>
      </c>
      <c r="B1404" t="s">
        <v>803</v>
      </c>
      <c r="C1404" t="s">
        <v>804</v>
      </c>
      <c r="F1404">
        <v>8.2244440000000001</v>
      </c>
      <c r="G1404" t="s">
        <v>805</v>
      </c>
      <c r="I1404" t="b">
        <v>1</v>
      </c>
      <c r="J1404">
        <v>25</v>
      </c>
      <c r="K1404" s="3">
        <v>32.657741546630902</v>
      </c>
      <c r="L1404">
        <v>1039.3250670737</v>
      </c>
      <c r="M1404">
        <v>1</v>
      </c>
      <c r="N1404">
        <v>5230.746384</v>
      </c>
      <c r="O1404">
        <v>5230.746384</v>
      </c>
      <c r="P1404">
        <v>5230.746384</v>
      </c>
      <c r="R1404">
        <f t="shared" si="44"/>
        <v>1</v>
      </c>
      <c r="S1404" s="4">
        <f t="shared" si="43"/>
        <v>1</v>
      </c>
    </row>
    <row r="1405" spans="1:19" x14ac:dyDescent="0.3">
      <c r="A1405" t="s">
        <v>2263</v>
      </c>
      <c r="B1405" t="s">
        <v>803</v>
      </c>
      <c r="C1405" t="s">
        <v>804</v>
      </c>
      <c r="F1405">
        <v>41.460686000000003</v>
      </c>
      <c r="G1405" t="s">
        <v>805</v>
      </c>
      <c r="I1405" t="b">
        <v>1</v>
      </c>
      <c r="J1405">
        <v>25</v>
      </c>
      <c r="K1405" s="3">
        <v>27.884067535400401</v>
      </c>
      <c r="L1405">
        <v>5016.0794277675086</v>
      </c>
      <c r="M1405">
        <v>1</v>
      </c>
      <c r="N1405">
        <v>26368.996296000001</v>
      </c>
      <c r="O1405">
        <v>26368.996296000001</v>
      </c>
      <c r="P1405">
        <v>26368.996296000001</v>
      </c>
      <c r="R1405">
        <f t="shared" si="44"/>
        <v>1</v>
      </c>
      <c r="S1405" s="4">
        <f t="shared" si="43"/>
        <v>1</v>
      </c>
    </row>
    <row r="1406" spans="1:19" x14ac:dyDescent="0.3">
      <c r="A1406" t="s">
        <v>2264</v>
      </c>
      <c r="B1406" t="s">
        <v>803</v>
      </c>
      <c r="C1406" t="s">
        <v>807</v>
      </c>
      <c r="E1406" t="s">
        <v>876</v>
      </c>
      <c r="F1406">
        <v>8.5585170000000002</v>
      </c>
      <c r="G1406" t="s">
        <v>805</v>
      </c>
      <c r="I1406" t="b">
        <v>1</v>
      </c>
      <c r="J1406">
        <v>50</v>
      </c>
      <c r="K1406" s="3">
        <v>204.15209960938401</v>
      </c>
      <c r="L1406">
        <v>1681.2079247552078</v>
      </c>
      <c r="M1406">
        <v>0.63847650336348971</v>
      </c>
      <c r="N1406">
        <v>6530.1484710000004</v>
      </c>
      <c r="O1406">
        <v>6530.1484710000004</v>
      </c>
      <c r="P1406">
        <v>6530.1484710000004</v>
      </c>
      <c r="R1406">
        <f t="shared" si="44"/>
        <v>20.566662020633984</v>
      </c>
      <c r="S1406" s="4">
        <f t="shared" si="43"/>
        <v>0.63847650336348971</v>
      </c>
    </row>
    <row r="1407" spans="1:19" x14ac:dyDescent="0.3">
      <c r="A1407" t="s">
        <v>2265</v>
      </c>
      <c r="B1407" t="s">
        <v>803</v>
      </c>
      <c r="C1407" t="s">
        <v>807</v>
      </c>
      <c r="E1407" t="s">
        <v>822</v>
      </c>
      <c r="F1407">
        <v>2.4165158</v>
      </c>
      <c r="G1407" t="s">
        <v>805</v>
      </c>
      <c r="I1407" t="b">
        <v>1</v>
      </c>
      <c r="J1407">
        <v>65</v>
      </c>
      <c r="K1407" s="3">
        <v>430.88942699432403</v>
      </c>
      <c r="L1407">
        <v>544.83133583901008</v>
      </c>
      <c r="M1407">
        <v>0.65</v>
      </c>
      <c r="N1407">
        <v>2051.6219142</v>
      </c>
      <c r="O1407">
        <v>2051.6219142</v>
      </c>
      <c r="P1407">
        <v>2051.6219142</v>
      </c>
      <c r="R1407">
        <f t="shared" si="44"/>
        <v>12.666666666666655</v>
      </c>
      <c r="S1407" s="4">
        <f t="shared" si="43"/>
        <v>0.65</v>
      </c>
    </row>
    <row r="1408" spans="1:19" x14ac:dyDescent="0.3">
      <c r="A1408" t="s">
        <v>2266</v>
      </c>
      <c r="B1408" t="s">
        <v>803</v>
      </c>
      <c r="C1408" t="s">
        <v>837</v>
      </c>
      <c r="E1408" t="s">
        <v>838</v>
      </c>
      <c r="F1408">
        <v>17.89528</v>
      </c>
      <c r="G1408" t="s">
        <v>805</v>
      </c>
      <c r="I1408" t="b">
        <v>1</v>
      </c>
      <c r="J1408">
        <v>65</v>
      </c>
      <c r="K1408" s="3">
        <v>316.60451669694203</v>
      </c>
      <c r="L1408">
        <v>3818.6599136889877</v>
      </c>
      <c r="M1408">
        <v>0.65</v>
      </c>
      <c r="N1408">
        <v>15193.092720000001</v>
      </c>
      <c r="O1408">
        <v>15193.092720000001</v>
      </c>
      <c r="P1408">
        <v>15193.092720000001</v>
      </c>
      <c r="R1408">
        <f t="shared" si="44"/>
        <v>12.666666666666655</v>
      </c>
      <c r="S1408" s="4">
        <f t="shared" si="43"/>
        <v>0.65</v>
      </c>
    </row>
    <row r="1409" spans="1:19" x14ac:dyDescent="0.3">
      <c r="A1409" t="s">
        <v>2267</v>
      </c>
      <c r="B1409" t="s">
        <v>803</v>
      </c>
      <c r="C1409" t="s">
        <v>804</v>
      </c>
      <c r="F1409">
        <v>3.9406998</v>
      </c>
      <c r="G1409" t="s">
        <v>805</v>
      </c>
      <c r="I1409" t="b">
        <v>1</v>
      </c>
      <c r="J1409">
        <v>50</v>
      </c>
      <c r="K1409" s="3">
        <v>187.42346191406199</v>
      </c>
      <c r="L1409">
        <v>761.26416457283142</v>
      </c>
      <c r="M1409">
        <v>1</v>
      </c>
      <c r="N1409">
        <v>3006.7539474</v>
      </c>
      <c r="O1409">
        <v>3006.7539474</v>
      </c>
      <c r="P1409">
        <v>3006.7539474</v>
      </c>
      <c r="R1409">
        <f t="shared" si="44"/>
        <v>1</v>
      </c>
      <c r="S1409" s="4">
        <f t="shared" si="43"/>
        <v>1</v>
      </c>
    </row>
    <row r="1410" spans="1:19" x14ac:dyDescent="0.3">
      <c r="A1410" t="s">
        <v>2268</v>
      </c>
      <c r="B1410" t="s">
        <v>803</v>
      </c>
      <c r="C1410" t="s">
        <v>807</v>
      </c>
      <c r="E1410" t="s">
        <v>815</v>
      </c>
      <c r="F1410">
        <v>14.404923</v>
      </c>
      <c r="G1410" t="s">
        <v>805</v>
      </c>
      <c r="I1410" t="b">
        <v>1</v>
      </c>
      <c r="J1410">
        <v>150</v>
      </c>
      <c r="K1410" s="3">
        <v>3731.4786220169099</v>
      </c>
      <c r="L1410">
        <v>4494.8410414032742</v>
      </c>
      <c r="M1410">
        <v>0.62</v>
      </c>
      <c r="N1410">
        <v>20714.279274</v>
      </c>
      <c r="O1410">
        <v>20714.279274</v>
      </c>
      <c r="P1410">
        <v>20714.279274</v>
      </c>
      <c r="R1410">
        <f t="shared" si="44"/>
        <v>77</v>
      </c>
      <c r="S1410" s="4">
        <f t="shared" si="43"/>
        <v>0.6249350649350649</v>
      </c>
    </row>
    <row r="1411" spans="1:19" x14ac:dyDescent="0.3">
      <c r="A1411" t="s">
        <v>2269</v>
      </c>
      <c r="B1411" t="s">
        <v>803</v>
      </c>
      <c r="C1411" t="s">
        <v>804</v>
      </c>
      <c r="F1411">
        <v>6.4452769999999999</v>
      </c>
      <c r="G1411" t="s">
        <v>805</v>
      </c>
      <c r="I1411" t="b">
        <v>1</v>
      </c>
      <c r="J1411">
        <v>25</v>
      </c>
      <c r="K1411" s="3">
        <v>35.683143615722699</v>
      </c>
      <c r="L1411">
        <v>836.4931265559261</v>
      </c>
      <c r="M1411">
        <v>1</v>
      </c>
      <c r="N1411">
        <v>4099.1961719999999</v>
      </c>
      <c r="O1411">
        <v>4099.1961719999999</v>
      </c>
      <c r="P1411">
        <v>4099.1961719999999</v>
      </c>
      <c r="R1411">
        <f t="shared" si="44"/>
        <v>1</v>
      </c>
      <c r="S1411" s="4">
        <f t="shared" si="43"/>
        <v>1</v>
      </c>
    </row>
    <row r="1412" spans="1:19" x14ac:dyDescent="0.3">
      <c r="A1412" t="s">
        <v>2270</v>
      </c>
      <c r="B1412" t="s">
        <v>803</v>
      </c>
      <c r="C1412" t="s">
        <v>804</v>
      </c>
      <c r="F1412">
        <v>2.3012210999999998</v>
      </c>
      <c r="G1412" t="s">
        <v>805</v>
      </c>
      <c r="I1412" t="b">
        <v>1</v>
      </c>
      <c r="J1412">
        <v>50</v>
      </c>
      <c r="K1412" s="3">
        <v>166.94398498535199</v>
      </c>
      <c r="L1412">
        <v>435.37449135586172</v>
      </c>
      <c r="M1412">
        <v>1</v>
      </c>
      <c r="N1412">
        <v>1755.8316992999999</v>
      </c>
      <c r="O1412">
        <v>1755.8316992999999</v>
      </c>
      <c r="P1412">
        <v>1755.8316992999999</v>
      </c>
      <c r="R1412">
        <f t="shared" si="44"/>
        <v>1</v>
      </c>
      <c r="S1412" s="4">
        <f t="shared" ref="S1412:S1475" si="45">0.62+(1-0.62)/R1412</f>
        <v>1</v>
      </c>
    </row>
    <row r="1413" spans="1:19" x14ac:dyDescent="0.3">
      <c r="A1413" t="s">
        <v>2271</v>
      </c>
      <c r="B1413" t="s">
        <v>803</v>
      </c>
      <c r="C1413" t="s">
        <v>847</v>
      </c>
      <c r="E1413" t="s">
        <v>959</v>
      </c>
      <c r="F1413">
        <v>28.89775030478603</v>
      </c>
      <c r="G1413" t="s">
        <v>805</v>
      </c>
      <c r="I1413" t="b">
        <v>1</v>
      </c>
      <c r="J1413">
        <v>125</v>
      </c>
      <c r="K1413" s="3">
        <v>1600.5240307617401</v>
      </c>
      <c r="L1413">
        <v>8040.9122634189271</v>
      </c>
      <c r="M1413">
        <v>0.72</v>
      </c>
      <c r="N1413">
        <v>36151.085631287322</v>
      </c>
      <c r="O1413">
        <v>36151.085631287322</v>
      </c>
      <c r="P1413">
        <v>36151.085631287322</v>
      </c>
      <c r="R1413">
        <f t="shared" si="44"/>
        <v>3.8000000000000007</v>
      </c>
      <c r="S1413" s="4">
        <f t="shared" si="45"/>
        <v>0.72</v>
      </c>
    </row>
    <row r="1414" spans="1:19" x14ac:dyDescent="0.3">
      <c r="A1414" t="s">
        <v>2272</v>
      </c>
      <c r="B1414" t="s">
        <v>803</v>
      </c>
      <c r="C1414" t="s">
        <v>807</v>
      </c>
      <c r="E1414" t="s">
        <v>876</v>
      </c>
      <c r="F1414">
        <v>1.7306869</v>
      </c>
      <c r="G1414" t="s">
        <v>805</v>
      </c>
      <c r="I1414" t="b">
        <v>1</v>
      </c>
      <c r="J1414">
        <v>65</v>
      </c>
      <c r="K1414" s="3">
        <v>472.09659667968702</v>
      </c>
      <c r="L1414">
        <v>397.73673092812618</v>
      </c>
      <c r="M1414">
        <v>0.64</v>
      </c>
      <c r="N1414">
        <v>1469.3531780999999</v>
      </c>
      <c r="O1414">
        <v>1469.3531780999999</v>
      </c>
      <c r="P1414">
        <v>1469.3531780999999</v>
      </c>
      <c r="R1414">
        <f t="shared" si="44"/>
        <v>18.999999999999982</v>
      </c>
      <c r="S1414" s="4">
        <f t="shared" si="45"/>
        <v>0.64</v>
      </c>
    </row>
    <row r="1415" spans="1:19" x14ac:dyDescent="0.3">
      <c r="A1415" t="s">
        <v>2273</v>
      </c>
      <c r="B1415" t="s">
        <v>803</v>
      </c>
      <c r="C1415" t="s">
        <v>804</v>
      </c>
      <c r="F1415">
        <v>5.0479659999999997</v>
      </c>
      <c r="G1415" t="s">
        <v>805</v>
      </c>
      <c r="I1415" t="b">
        <v>1</v>
      </c>
      <c r="J1415">
        <v>25</v>
      </c>
      <c r="K1415" s="3">
        <v>29.611618041992202</v>
      </c>
      <c r="L1415">
        <v>620.56278631192254</v>
      </c>
      <c r="M1415">
        <v>1</v>
      </c>
      <c r="N1415">
        <v>3210.5063759999998</v>
      </c>
      <c r="O1415">
        <v>3210.5063759999998</v>
      </c>
      <c r="P1415">
        <v>3210.5063759999998</v>
      </c>
      <c r="R1415">
        <f t="shared" si="44"/>
        <v>1</v>
      </c>
      <c r="S1415" s="4">
        <f t="shared" si="45"/>
        <v>1</v>
      </c>
    </row>
    <row r="1416" spans="1:19" x14ac:dyDescent="0.3">
      <c r="A1416" t="s">
        <v>2274</v>
      </c>
      <c r="B1416" t="s">
        <v>803</v>
      </c>
      <c r="C1416" t="s">
        <v>804</v>
      </c>
      <c r="F1416">
        <v>1.7862924999999998E-8</v>
      </c>
      <c r="G1416" t="s">
        <v>805</v>
      </c>
      <c r="R1416">
        <f t="shared" si="44"/>
        <v>-0.61290322580645162</v>
      </c>
      <c r="S1416" s="4">
        <f t="shared" si="45"/>
        <v>0</v>
      </c>
    </row>
    <row r="1417" spans="1:19" x14ac:dyDescent="0.3">
      <c r="A1417" t="s">
        <v>2275</v>
      </c>
      <c r="B1417" t="s">
        <v>803</v>
      </c>
      <c r="C1417" t="s">
        <v>807</v>
      </c>
      <c r="E1417" t="s">
        <v>815</v>
      </c>
      <c r="F1417">
        <v>6.0537099999999997</v>
      </c>
      <c r="G1417" t="s">
        <v>805</v>
      </c>
      <c r="I1417" t="b">
        <v>1</v>
      </c>
      <c r="J1417">
        <v>100</v>
      </c>
      <c r="K1417" s="3">
        <v>1306.7493025588999</v>
      </c>
      <c r="L1417">
        <v>1632.8741386832739</v>
      </c>
      <c r="M1417">
        <v>0.63</v>
      </c>
      <c r="N1417">
        <v>6501.6845399999993</v>
      </c>
      <c r="O1417">
        <v>6501.6845399999993</v>
      </c>
      <c r="P1417">
        <v>6501.6845399999993</v>
      </c>
      <c r="R1417">
        <f t="shared" si="44"/>
        <v>37.999999999999964</v>
      </c>
      <c r="S1417" s="4">
        <f t="shared" si="45"/>
        <v>0.63</v>
      </c>
    </row>
    <row r="1418" spans="1:19" x14ac:dyDescent="0.3">
      <c r="A1418" t="s">
        <v>2276</v>
      </c>
      <c r="B1418" t="s">
        <v>803</v>
      </c>
      <c r="C1418" t="s">
        <v>807</v>
      </c>
      <c r="E1418" t="s">
        <v>815</v>
      </c>
      <c r="F1418">
        <v>10.250258000000001</v>
      </c>
      <c r="G1418" t="s">
        <v>805</v>
      </c>
      <c r="I1418" t="b">
        <v>1</v>
      </c>
      <c r="J1418">
        <v>100</v>
      </c>
      <c r="K1418" s="3">
        <v>1287.74376943588</v>
      </c>
      <c r="L1418">
        <v>2758.0430371516482</v>
      </c>
      <c r="M1418">
        <v>0.63</v>
      </c>
      <c r="N1418">
        <v>11008.777092</v>
      </c>
      <c r="O1418">
        <v>11008.777092</v>
      </c>
      <c r="P1418">
        <v>11008.777092</v>
      </c>
      <c r="R1418">
        <f t="shared" si="44"/>
        <v>37.999999999999964</v>
      </c>
      <c r="S1418" s="4">
        <f t="shared" si="45"/>
        <v>0.63</v>
      </c>
    </row>
    <row r="1419" spans="1:19" x14ac:dyDescent="0.3">
      <c r="A1419" t="s">
        <v>2277</v>
      </c>
      <c r="B1419" t="s">
        <v>803</v>
      </c>
      <c r="C1419" t="s">
        <v>807</v>
      </c>
      <c r="E1419" t="s">
        <v>942</v>
      </c>
      <c r="F1419">
        <v>1.2723054</v>
      </c>
      <c r="G1419" t="s">
        <v>805</v>
      </c>
      <c r="I1419" t="b">
        <v>1</v>
      </c>
      <c r="J1419">
        <v>25</v>
      </c>
      <c r="K1419" s="3">
        <v>29.158706665039102</v>
      </c>
      <c r="L1419">
        <v>155.75842962423519</v>
      </c>
      <c r="M1419">
        <v>1</v>
      </c>
      <c r="N1419">
        <v>809.18623439999999</v>
      </c>
      <c r="O1419">
        <v>809.18623439999999</v>
      </c>
      <c r="P1419">
        <v>809.18623439999999</v>
      </c>
      <c r="R1419">
        <f t="shared" si="44"/>
        <v>1</v>
      </c>
      <c r="S1419" s="4">
        <f t="shared" si="45"/>
        <v>1</v>
      </c>
    </row>
    <row r="1420" spans="1:19" x14ac:dyDescent="0.3">
      <c r="A1420" t="s">
        <v>2278</v>
      </c>
      <c r="B1420" t="s">
        <v>803</v>
      </c>
      <c r="C1420" t="s">
        <v>804</v>
      </c>
      <c r="F1420">
        <v>5.6615143000000003</v>
      </c>
      <c r="G1420" t="s">
        <v>805</v>
      </c>
      <c r="I1420" t="b">
        <v>1</v>
      </c>
      <c r="J1420">
        <v>25</v>
      </c>
      <c r="K1420" s="3">
        <v>30.0442905426025</v>
      </c>
      <c r="L1420">
        <v>698.75218828702293</v>
      </c>
      <c r="M1420">
        <v>1</v>
      </c>
      <c r="N1420">
        <v>3600.7230948000001</v>
      </c>
      <c r="O1420">
        <v>3600.7230948000001</v>
      </c>
      <c r="P1420">
        <v>3600.7230948000001</v>
      </c>
      <c r="R1420">
        <f t="shared" si="44"/>
        <v>1</v>
      </c>
      <c r="S1420" s="4">
        <f t="shared" si="45"/>
        <v>1</v>
      </c>
    </row>
    <row r="1421" spans="1:19" x14ac:dyDescent="0.3">
      <c r="A1421" t="s">
        <v>2279</v>
      </c>
      <c r="B1421" t="s">
        <v>803</v>
      </c>
      <c r="C1421" t="s">
        <v>824</v>
      </c>
      <c r="F1421">
        <v>18.899353000000001</v>
      </c>
      <c r="G1421" t="s">
        <v>805</v>
      </c>
      <c r="I1421" t="b">
        <v>1</v>
      </c>
      <c r="J1421">
        <v>32</v>
      </c>
      <c r="K1421" s="3">
        <v>64.196388244628906</v>
      </c>
      <c r="L1421">
        <v>2865.1972613105618</v>
      </c>
      <c r="M1421">
        <v>1</v>
      </c>
      <c r="N1421">
        <v>12643.667157000002</v>
      </c>
      <c r="O1421">
        <v>12643.667157000002</v>
      </c>
      <c r="P1421">
        <v>12643.667157000002</v>
      </c>
      <c r="R1421">
        <f t="shared" si="44"/>
        <v>1</v>
      </c>
      <c r="S1421" s="4">
        <f t="shared" si="45"/>
        <v>1</v>
      </c>
    </row>
    <row r="1422" spans="1:19" x14ac:dyDescent="0.3">
      <c r="A1422" t="s">
        <v>2280</v>
      </c>
      <c r="B1422" t="s">
        <v>803</v>
      </c>
      <c r="C1422" t="s">
        <v>807</v>
      </c>
      <c r="E1422" t="s">
        <v>852</v>
      </c>
      <c r="F1422">
        <v>59.881583999999997</v>
      </c>
      <c r="G1422" t="s">
        <v>805</v>
      </c>
      <c r="I1422" t="b">
        <v>1</v>
      </c>
      <c r="J1422">
        <v>100</v>
      </c>
      <c r="K1422" s="3">
        <v>1038.40372924804</v>
      </c>
      <c r="L1422">
        <v>15593.441194402822</v>
      </c>
      <c r="M1422">
        <v>0.63</v>
      </c>
      <c r="N1422">
        <v>64312.821215999997</v>
      </c>
      <c r="O1422">
        <v>64312.821215999997</v>
      </c>
      <c r="P1422">
        <v>64312.821215999997</v>
      </c>
      <c r="R1422">
        <f t="shared" si="44"/>
        <v>37.999999999999964</v>
      </c>
      <c r="S1422" s="4">
        <f t="shared" si="45"/>
        <v>0.63</v>
      </c>
    </row>
    <row r="1423" spans="1:19" x14ac:dyDescent="0.3">
      <c r="A1423" t="s">
        <v>2281</v>
      </c>
      <c r="B1423" t="s">
        <v>803</v>
      </c>
      <c r="C1423" t="s">
        <v>824</v>
      </c>
      <c r="F1423">
        <v>66.655159999999995</v>
      </c>
      <c r="G1423" t="s">
        <v>805</v>
      </c>
      <c r="R1423">
        <f t="shared" si="44"/>
        <v>-0.61290322580645162</v>
      </c>
      <c r="S1423" s="4">
        <f t="shared" si="45"/>
        <v>0</v>
      </c>
    </row>
    <row r="1424" spans="1:19" x14ac:dyDescent="0.3">
      <c r="A1424" t="s">
        <v>2282</v>
      </c>
      <c r="B1424" t="s">
        <v>803</v>
      </c>
      <c r="C1424" t="s">
        <v>807</v>
      </c>
      <c r="E1424" t="s">
        <v>822</v>
      </c>
      <c r="F1424">
        <v>12.379249</v>
      </c>
      <c r="G1424" t="s">
        <v>805</v>
      </c>
      <c r="I1424" t="b">
        <v>1</v>
      </c>
      <c r="J1424">
        <v>50</v>
      </c>
      <c r="K1424" s="3">
        <v>241.17756629944799</v>
      </c>
      <c r="L1424">
        <v>2520.9756609090891</v>
      </c>
      <c r="M1424">
        <v>0.68</v>
      </c>
      <c r="N1424">
        <v>9445.3669869999994</v>
      </c>
      <c r="O1424">
        <v>9445.3669869999994</v>
      </c>
      <c r="P1424">
        <v>9445.3669869999994</v>
      </c>
      <c r="R1424">
        <f t="shared" si="44"/>
        <v>6.3333333333333277</v>
      </c>
      <c r="S1424" s="4">
        <f t="shared" si="45"/>
        <v>0.68</v>
      </c>
    </row>
    <row r="1425" spans="1:19" x14ac:dyDescent="0.3">
      <c r="A1425" t="s">
        <v>2283</v>
      </c>
      <c r="B1425" t="s">
        <v>803</v>
      </c>
      <c r="C1425" t="s">
        <v>824</v>
      </c>
      <c r="F1425">
        <v>8.1707459999999994</v>
      </c>
      <c r="G1425" t="s">
        <v>805</v>
      </c>
      <c r="I1425" t="b">
        <v>1</v>
      </c>
      <c r="J1425">
        <v>40</v>
      </c>
      <c r="K1425" s="3">
        <v>113.085441589355</v>
      </c>
      <c r="L1425">
        <v>1418.3805662433465</v>
      </c>
      <c r="M1425">
        <v>1</v>
      </c>
      <c r="N1425">
        <v>5793.0589139999993</v>
      </c>
      <c r="O1425">
        <v>5793.0589139999993</v>
      </c>
      <c r="P1425">
        <v>5793.0589139999993</v>
      </c>
      <c r="R1425">
        <f t="shared" si="44"/>
        <v>1</v>
      </c>
      <c r="S1425" s="4">
        <f t="shared" si="45"/>
        <v>1</v>
      </c>
    </row>
    <row r="1426" spans="1:19" x14ac:dyDescent="0.3">
      <c r="A1426" t="s">
        <v>2284</v>
      </c>
      <c r="B1426" t="s">
        <v>803</v>
      </c>
      <c r="C1426" t="s">
        <v>804</v>
      </c>
      <c r="F1426">
        <v>3.8363999999999998</v>
      </c>
      <c r="G1426" t="s">
        <v>805</v>
      </c>
      <c r="I1426" t="b">
        <v>1</v>
      </c>
      <c r="J1426">
        <v>32</v>
      </c>
      <c r="K1426" s="3">
        <v>57.407993316650398</v>
      </c>
      <c r="L1426">
        <v>565.53928673691166</v>
      </c>
      <c r="M1426">
        <v>1</v>
      </c>
      <c r="N1426">
        <v>2566.5515999999998</v>
      </c>
      <c r="O1426">
        <v>2566.5515999999998</v>
      </c>
      <c r="P1426">
        <v>2566.5515999999998</v>
      </c>
      <c r="R1426">
        <f t="shared" si="44"/>
        <v>1</v>
      </c>
      <c r="S1426" s="4">
        <f t="shared" si="45"/>
        <v>1</v>
      </c>
    </row>
    <row r="1427" spans="1:19" x14ac:dyDescent="0.3">
      <c r="A1427" t="s">
        <v>2285</v>
      </c>
      <c r="B1427" t="s">
        <v>803</v>
      </c>
      <c r="C1427" t="s">
        <v>804</v>
      </c>
      <c r="F1427">
        <v>4.2044639999999998</v>
      </c>
      <c r="G1427" t="s">
        <v>805</v>
      </c>
      <c r="I1427" t="b">
        <v>1</v>
      </c>
      <c r="J1427">
        <v>25</v>
      </c>
      <c r="K1427" s="3">
        <v>37.545135498046903</v>
      </c>
      <c r="L1427">
        <v>554.50499303399818</v>
      </c>
      <c r="M1427">
        <v>1</v>
      </c>
      <c r="N1427">
        <v>2674.039104</v>
      </c>
      <c r="O1427">
        <v>2674.039104</v>
      </c>
      <c r="P1427">
        <v>2674.039104</v>
      </c>
      <c r="R1427">
        <f t="shared" si="44"/>
        <v>1</v>
      </c>
      <c r="S1427" s="4">
        <f t="shared" si="45"/>
        <v>1</v>
      </c>
    </row>
    <row r="1428" spans="1:19" x14ac:dyDescent="0.3">
      <c r="A1428" t="s">
        <v>2286</v>
      </c>
      <c r="B1428" t="s">
        <v>803</v>
      </c>
      <c r="C1428" t="s">
        <v>847</v>
      </c>
      <c r="E1428" t="s">
        <v>900</v>
      </c>
      <c r="F1428">
        <v>8.4420870000000008</v>
      </c>
      <c r="G1428" t="s">
        <v>805</v>
      </c>
      <c r="R1428">
        <f t="shared" ref="R1428:R1491" si="46">IF(M1428=0.62,77,(1-0.62)/(M1428-0.62))</f>
        <v>-0.61290322580645162</v>
      </c>
      <c r="S1428" s="4">
        <f t="shared" si="45"/>
        <v>0</v>
      </c>
    </row>
    <row r="1429" spans="1:19" x14ac:dyDescent="0.3">
      <c r="A1429" t="s">
        <v>2287</v>
      </c>
      <c r="B1429" t="s">
        <v>803</v>
      </c>
      <c r="C1429" t="s">
        <v>807</v>
      </c>
      <c r="E1429" t="s">
        <v>844</v>
      </c>
      <c r="F1429">
        <v>25.04571</v>
      </c>
      <c r="G1429" t="s">
        <v>805</v>
      </c>
      <c r="I1429" t="b">
        <v>1</v>
      </c>
      <c r="J1429">
        <v>32</v>
      </c>
      <c r="K1429" s="3">
        <v>64.196388244628906</v>
      </c>
      <c r="L1429">
        <v>3797.0029820374571</v>
      </c>
      <c r="M1429">
        <v>1</v>
      </c>
      <c r="N1429">
        <v>16755.579989999998</v>
      </c>
      <c r="O1429">
        <v>16755.579989999998</v>
      </c>
      <c r="P1429">
        <v>16755.579989999998</v>
      </c>
      <c r="R1429">
        <f t="shared" si="46"/>
        <v>1</v>
      </c>
      <c r="S1429" s="4">
        <f t="shared" si="45"/>
        <v>1</v>
      </c>
    </row>
    <row r="1430" spans="1:19" x14ac:dyDescent="0.3">
      <c r="A1430" t="s">
        <v>2288</v>
      </c>
      <c r="B1430" t="s">
        <v>803</v>
      </c>
      <c r="C1430" t="s">
        <v>837</v>
      </c>
      <c r="E1430" t="s">
        <v>815</v>
      </c>
      <c r="F1430">
        <v>20.920006000000001</v>
      </c>
      <c r="G1430" t="s">
        <v>805</v>
      </c>
      <c r="I1430" t="b">
        <v>1</v>
      </c>
      <c r="J1430">
        <v>50</v>
      </c>
      <c r="K1430" s="3">
        <v>248.25664419174399</v>
      </c>
      <c r="L1430">
        <v>4289.0928923962319</v>
      </c>
      <c r="M1430">
        <v>0.67</v>
      </c>
      <c r="N1430">
        <v>15961.964578000001</v>
      </c>
      <c r="O1430">
        <v>15961.964578000001</v>
      </c>
      <c r="P1430">
        <v>15961.964578000001</v>
      </c>
      <c r="R1430">
        <f t="shared" si="46"/>
        <v>7.5999999999999934</v>
      </c>
      <c r="S1430" s="4">
        <f t="shared" si="45"/>
        <v>0.67</v>
      </c>
    </row>
    <row r="1431" spans="1:19" x14ac:dyDescent="0.3">
      <c r="A1431" t="s">
        <v>2289</v>
      </c>
      <c r="B1431" t="s">
        <v>803</v>
      </c>
      <c r="C1431" t="s">
        <v>824</v>
      </c>
      <c r="F1431">
        <v>24.117825</v>
      </c>
      <c r="G1431" t="s">
        <v>805</v>
      </c>
      <c r="I1431" t="b">
        <v>1</v>
      </c>
      <c r="J1431">
        <v>50</v>
      </c>
      <c r="K1431" s="3">
        <v>194.28022766113301</v>
      </c>
      <c r="L1431">
        <v>4691.2758630951048</v>
      </c>
      <c r="M1431">
        <v>1</v>
      </c>
      <c r="N1431">
        <v>18401.900474999999</v>
      </c>
      <c r="O1431">
        <v>18401.900474999999</v>
      </c>
      <c r="P1431">
        <v>18401.900474999999</v>
      </c>
      <c r="R1431">
        <f t="shared" si="46"/>
        <v>1</v>
      </c>
      <c r="S1431" s="4">
        <f t="shared" si="45"/>
        <v>1</v>
      </c>
    </row>
    <row r="1432" spans="1:19" x14ac:dyDescent="0.3">
      <c r="A1432" t="s">
        <v>2290</v>
      </c>
      <c r="B1432" t="s">
        <v>803</v>
      </c>
      <c r="C1432" t="s">
        <v>807</v>
      </c>
      <c r="E1432" t="s">
        <v>942</v>
      </c>
      <c r="F1432">
        <v>7.109839</v>
      </c>
      <c r="G1432" t="s">
        <v>805</v>
      </c>
      <c r="I1432" t="b">
        <v>1</v>
      </c>
      <c r="J1432">
        <v>80</v>
      </c>
      <c r="K1432" s="3">
        <v>640.049377670279</v>
      </c>
      <c r="L1432">
        <v>1716.0224675639572</v>
      </c>
      <c r="M1432">
        <v>0.63</v>
      </c>
      <c r="N1432">
        <v>6697.4683379999997</v>
      </c>
      <c r="O1432">
        <v>6697.4683379999997</v>
      </c>
      <c r="P1432">
        <v>6697.4683379999997</v>
      </c>
      <c r="R1432">
        <f t="shared" si="46"/>
        <v>37.999999999999964</v>
      </c>
      <c r="S1432" s="4">
        <f t="shared" si="45"/>
        <v>0.63</v>
      </c>
    </row>
    <row r="1433" spans="1:19" x14ac:dyDescent="0.3">
      <c r="A1433" t="s">
        <v>2291</v>
      </c>
      <c r="B1433" t="s">
        <v>803</v>
      </c>
      <c r="C1433" t="s">
        <v>807</v>
      </c>
      <c r="E1433" t="s">
        <v>822</v>
      </c>
      <c r="F1433">
        <v>8.0670099999999998</v>
      </c>
      <c r="G1433" t="s">
        <v>805</v>
      </c>
      <c r="I1433" t="b">
        <v>1</v>
      </c>
      <c r="J1433">
        <v>80</v>
      </c>
      <c r="K1433" s="3">
        <v>667.99470092773402</v>
      </c>
      <c r="L1433">
        <v>1960.4129775384663</v>
      </c>
      <c r="M1433">
        <v>0.64</v>
      </c>
      <c r="N1433">
        <v>7599.1234199999999</v>
      </c>
      <c r="O1433">
        <v>7599.1234199999999</v>
      </c>
      <c r="P1433">
        <v>7599.1234199999999</v>
      </c>
      <c r="R1433">
        <f t="shared" si="46"/>
        <v>18.999999999999982</v>
      </c>
      <c r="S1433" s="4">
        <f t="shared" si="45"/>
        <v>0.64</v>
      </c>
    </row>
    <row r="1434" spans="1:19" x14ac:dyDescent="0.3">
      <c r="A1434" t="s">
        <v>2292</v>
      </c>
      <c r="B1434" t="s">
        <v>803</v>
      </c>
      <c r="C1434" t="s">
        <v>804</v>
      </c>
      <c r="F1434">
        <v>10.801872707410773</v>
      </c>
      <c r="G1434" t="s">
        <v>805</v>
      </c>
      <c r="I1434" t="b">
        <v>1</v>
      </c>
      <c r="J1434">
        <v>40</v>
      </c>
      <c r="K1434" s="3">
        <v>90.476364135742202</v>
      </c>
      <c r="L1434">
        <v>1791.7873797238306</v>
      </c>
      <c r="M1434">
        <v>1</v>
      </c>
      <c r="N1434">
        <v>7658.5277495542377</v>
      </c>
      <c r="O1434">
        <v>7658.5277495542377</v>
      </c>
      <c r="P1434">
        <v>7658.5277495542377</v>
      </c>
      <c r="R1434">
        <f t="shared" si="46"/>
        <v>1</v>
      </c>
      <c r="S1434" s="4">
        <f t="shared" si="45"/>
        <v>1</v>
      </c>
    </row>
    <row r="1435" spans="1:19" x14ac:dyDescent="0.3">
      <c r="A1435" t="s">
        <v>2293</v>
      </c>
      <c r="B1435" t="s">
        <v>803</v>
      </c>
      <c r="C1435" t="s">
        <v>804</v>
      </c>
      <c r="F1435">
        <v>1.6763052000000001</v>
      </c>
      <c r="G1435" t="s">
        <v>805</v>
      </c>
      <c r="I1435" t="b">
        <v>1</v>
      </c>
      <c r="J1435">
        <v>32</v>
      </c>
      <c r="K1435" s="3">
        <v>52.7309379577637</v>
      </c>
      <c r="L1435">
        <v>242.27306418717026</v>
      </c>
      <c r="M1435">
        <v>1</v>
      </c>
      <c r="N1435">
        <v>1121.4481788000001</v>
      </c>
      <c r="O1435">
        <v>1121.4481788000001</v>
      </c>
      <c r="P1435">
        <v>1121.4481788000001</v>
      </c>
      <c r="R1435">
        <f t="shared" si="46"/>
        <v>1</v>
      </c>
      <c r="S1435" s="4">
        <f t="shared" si="45"/>
        <v>1</v>
      </c>
    </row>
    <row r="1436" spans="1:19" x14ac:dyDescent="0.3">
      <c r="A1436" t="s">
        <v>2294</v>
      </c>
      <c r="B1436" t="s">
        <v>803</v>
      </c>
      <c r="C1436" t="s">
        <v>804</v>
      </c>
      <c r="F1436">
        <v>6.7513940000000003</v>
      </c>
      <c r="G1436" t="s">
        <v>805</v>
      </c>
      <c r="I1436" t="b">
        <v>1</v>
      </c>
      <c r="J1436">
        <v>25</v>
      </c>
      <c r="K1436" s="3">
        <v>29.450944900512699</v>
      </c>
      <c r="L1436">
        <v>828.7467285541893</v>
      </c>
      <c r="M1436">
        <v>1</v>
      </c>
      <c r="N1436">
        <v>4293.8865839999999</v>
      </c>
      <c r="O1436">
        <v>4293.8865839999999</v>
      </c>
      <c r="P1436">
        <v>4293.8865839999999</v>
      </c>
      <c r="R1436">
        <f t="shared" si="46"/>
        <v>1</v>
      </c>
      <c r="S1436" s="4">
        <f t="shared" si="45"/>
        <v>1</v>
      </c>
    </row>
    <row r="1437" spans="1:19" x14ac:dyDescent="0.3">
      <c r="A1437" t="s">
        <v>2295</v>
      </c>
      <c r="B1437" t="s">
        <v>803</v>
      </c>
      <c r="C1437" t="s">
        <v>807</v>
      </c>
      <c r="E1437" t="s">
        <v>822</v>
      </c>
      <c r="F1437">
        <v>11.812306</v>
      </c>
      <c r="G1437" t="s">
        <v>805</v>
      </c>
      <c r="I1437" t="b">
        <v>1</v>
      </c>
      <c r="J1437">
        <v>25</v>
      </c>
      <c r="K1437" s="3">
        <v>39.213001251220703</v>
      </c>
      <c r="L1437">
        <v>1580.0934168434972</v>
      </c>
      <c r="M1437">
        <v>1</v>
      </c>
      <c r="N1437">
        <v>7512.6266159999996</v>
      </c>
      <c r="O1437">
        <v>7512.6266159999996</v>
      </c>
      <c r="P1437">
        <v>7512.6266159999996</v>
      </c>
      <c r="R1437">
        <f t="shared" si="46"/>
        <v>1</v>
      </c>
      <c r="S1437" s="4">
        <f t="shared" si="45"/>
        <v>1</v>
      </c>
    </row>
    <row r="1438" spans="1:19" x14ac:dyDescent="0.3">
      <c r="A1438" t="s">
        <v>2296</v>
      </c>
      <c r="B1438" t="s">
        <v>803</v>
      </c>
      <c r="C1438" t="s">
        <v>807</v>
      </c>
      <c r="E1438" t="s">
        <v>834</v>
      </c>
      <c r="F1438">
        <v>12.189666000000001</v>
      </c>
      <c r="G1438" t="s">
        <v>805</v>
      </c>
      <c r="I1438" t="b">
        <v>1</v>
      </c>
      <c r="J1438">
        <v>100</v>
      </c>
      <c r="K1438" s="3">
        <v>872.57027029037499</v>
      </c>
      <c r="L1438">
        <v>3103.9883883711232</v>
      </c>
      <c r="M1438">
        <v>0.63</v>
      </c>
      <c r="N1438">
        <v>13091.701284000001</v>
      </c>
      <c r="O1438">
        <v>13091.701284000001</v>
      </c>
      <c r="P1438">
        <v>13091.701284000001</v>
      </c>
      <c r="R1438">
        <f t="shared" si="46"/>
        <v>37.999999999999964</v>
      </c>
      <c r="S1438" s="4">
        <f t="shared" si="45"/>
        <v>0.63</v>
      </c>
    </row>
    <row r="1439" spans="1:19" x14ac:dyDescent="0.3">
      <c r="A1439" t="s">
        <v>2297</v>
      </c>
      <c r="B1439" t="s">
        <v>803</v>
      </c>
      <c r="C1439" t="s">
        <v>819</v>
      </c>
      <c r="E1439" t="s">
        <v>874</v>
      </c>
      <c r="F1439">
        <v>19.903403999999998</v>
      </c>
      <c r="G1439" t="s">
        <v>805</v>
      </c>
      <c r="I1439" t="b">
        <v>1</v>
      </c>
      <c r="J1439">
        <v>100</v>
      </c>
      <c r="K1439" s="3">
        <v>1075.97371089935</v>
      </c>
      <c r="L1439">
        <v>5208.9276298889408</v>
      </c>
      <c r="M1439">
        <v>0.63</v>
      </c>
      <c r="N1439">
        <v>21376.255895999999</v>
      </c>
      <c r="O1439">
        <v>21376.255895999999</v>
      </c>
      <c r="P1439">
        <v>21376.255895999999</v>
      </c>
      <c r="R1439">
        <f t="shared" si="46"/>
        <v>37.999999999999964</v>
      </c>
      <c r="S1439" s="4">
        <f t="shared" si="45"/>
        <v>0.63</v>
      </c>
    </row>
    <row r="1440" spans="1:19" x14ac:dyDescent="0.3">
      <c r="A1440" t="s">
        <v>2298</v>
      </c>
      <c r="B1440" t="s">
        <v>803</v>
      </c>
      <c r="C1440" t="s">
        <v>807</v>
      </c>
      <c r="E1440" t="s">
        <v>834</v>
      </c>
      <c r="F1440">
        <v>2.7692182000000001</v>
      </c>
      <c r="G1440" t="s">
        <v>805</v>
      </c>
      <c r="I1440" t="b">
        <v>1</v>
      </c>
      <c r="J1440">
        <v>80</v>
      </c>
      <c r="K1440" s="3">
        <v>812.72272401809698</v>
      </c>
      <c r="L1440">
        <v>696.73188451917645</v>
      </c>
      <c r="M1440">
        <v>0.63</v>
      </c>
      <c r="N1440">
        <v>2608.6035443999999</v>
      </c>
      <c r="O1440">
        <v>2608.6035443999999</v>
      </c>
      <c r="P1440">
        <v>2608.6035443999999</v>
      </c>
      <c r="R1440">
        <f t="shared" si="46"/>
        <v>37.999999999999964</v>
      </c>
      <c r="S1440" s="4">
        <f t="shared" si="45"/>
        <v>0.63</v>
      </c>
    </row>
    <row r="1441" spans="1:19" x14ac:dyDescent="0.3">
      <c r="A1441" t="s">
        <v>2299</v>
      </c>
      <c r="B1441" t="s">
        <v>803</v>
      </c>
      <c r="C1441" t="s">
        <v>807</v>
      </c>
      <c r="E1441" t="s">
        <v>942</v>
      </c>
      <c r="F1441">
        <v>6.3971695999999998</v>
      </c>
      <c r="G1441" t="s">
        <v>805</v>
      </c>
      <c r="I1441" t="b">
        <v>1</v>
      </c>
      <c r="J1441">
        <v>80</v>
      </c>
      <c r="K1441" s="3">
        <v>751.81960859301</v>
      </c>
      <c r="L1441">
        <v>1586.4153498967707</v>
      </c>
      <c r="M1441">
        <v>0.63</v>
      </c>
      <c r="N1441">
        <v>6026.1337631999995</v>
      </c>
      <c r="O1441">
        <v>6026.1337631999995</v>
      </c>
      <c r="P1441">
        <v>6026.1337631999995</v>
      </c>
      <c r="R1441">
        <f t="shared" si="46"/>
        <v>37.999999999999964</v>
      </c>
      <c r="S1441" s="4">
        <f t="shared" si="45"/>
        <v>0.63</v>
      </c>
    </row>
    <row r="1442" spans="1:19" x14ac:dyDescent="0.3">
      <c r="A1442" t="s">
        <v>2300</v>
      </c>
      <c r="B1442" t="s">
        <v>803</v>
      </c>
      <c r="C1442" t="s">
        <v>807</v>
      </c>
      <c r="E1442" t="s">
        <v>815</v>
      </c>
      <c r="F1442">
        <v>6.0141435000000003</v>
      </c>
      <c r="G1442" t="s">
        <v>805</v>
      </c>
      <c r="I1442" t="b">
        <v>1</v>
      </c>
      <c r="J1442">
        <v>100</v>
      </c>
      <c r="K1442" s="3">
        <v>1246.15863607407</v>
      </c>
      <c r="L1442">
        <v>1609.5368282555762</v>
      </c>
      <c r="M1442">
        <v>0.63</v>
      </c>
      <c r="N1442">
        <v>6459.1901190000008</v>
      </c>
      <c r="O1442">
        <v>6459.1901190000008</v>
      </c>
      <c r="P1442">
        <v>6459.1901190000008</v>
      </c>
      <c r="R1442">
        <f t="shared" si="46"/>
        <v>37.999999999999964</v>
      </c>
      <c r="S1442" s="4">
        <f t="shared" si="45"/>
        <v>0.63</v>
      </c>
    </row>
    <row r="1443" spans="1:19" x14ac:dyDescent="0.3">
      <c r="A1443" t="s">
        <v>2301</v>
      </c>
      <c r="B1443" t="s">
        <v>803</v>
      </c>
      <c r="C1443" t="s">
        <v>804</v>
      </c>
      <c r="F1443">
        <v>5.7557200000000002</v>
      </c>
      <c r="G1443" t="s">
        <v>805</v>
      </c>
      <c r="I1443" t="b">
        <v>1</v>
      </c>
      <c r="J1443">
        <v>25</v>
      </c>
      <c r="K1443" s="3">
        <v>29.151454925537099</v>
      </c>
      <c r="L1443">
        <v>704.58082559200807</v>
      </c>
      <c r="M1443">
        <v>1</v>
      </c>
      <c r="N1443">
        <v>3660.6379200000001</v>
      </c>
      <c r="O1443">
        <v>3660.6379200000001</v>
      </c>
      <c r="P1443">
        <v>3660.6379200000001</v>
      </c>
      <c r="R1443">
        <f t="shared" si="46"/>
        <v>1</v>
      </c>
      <c r="S1443" s="4">
        <f t="shared" si="45"/>
        <v>1</v>
      </c>
    </row>
    <row r="1444" spans="1:19" x14ac:dyDescent="0.3">
      <c r="A1444" t="s">
        <v>2302</v>
      </c>
      <c r="B1444" t="s">
        <v>803</v>
      </c>
      <c r="C1444" t="s">
        <v>807</v>
      </c>
      <c r="E1444" t="s">
        <v>827</v>
      </c>
      <c r="F1444">
        <v>28.651866999999999</v>
      </c>
      <c r="G1444" t="s">
        <v>805</v>
      </c>
      <c r="R1444">
        <f t="shared" si="46"/>
        <v>-0.61290322580645162</v>
      </c>
      <c r="S1444" s="4">
        <f t="shared" si="45"/>
        <v>0</v>
      </c>
    </row>
    <row r="1445" spans="1:19" x14ac:dyDescent="0.3">
      <c r="A1445" t="s">
        <v>2303</v>
      </c>
      <c r="B1445" t="s">
        <v>803</v>
      </c>
      <c r="C1445" t="s">
        <v>819</v>
      </c>
      <c r="E1445" t="s">
        <v>820</v>
      </c>
      <c r="F1445">
        <v>24.007674999999999</v>
      </c>
      <c r="G1445" t="s">
        <v>805</v>
      </c>
      <c r="R1445">
        <f t="shared" si="46"/>
        <v>-0.61290322580645162</v>
      </c>
      <c r="S1445" s="4">
        <f t="shared" si="45"/>
        <v>0</v>
      </c>
    </row>
    <row r="1446" spans="1:19" x14ac:dyDescent="0.3">
      <c r="A1446" t="s">
        <v>2304</v>
      </c>
      <c r="B1446" t="s">
        <v>803</v>
      </c>
      <c r="C1446" t="s">
        <v>824</v>
      </c>
      <c r="F1446">
        <v>11.8153305</v>
      </c>
      <c r="G1446" t="s">
        <v>805</v>
      </c>
      <c r="I1446" t="b">
        <v>1</v>
      </c>
      <c r="J1446">
        <v>40</v>
      </c>
      <c r="K1446" s="3">
        <v>105.671477622993</v>
      </c>
      <c r="L1446">
        <v>2021.1613793763302</v>
      </c>
      <c r="M1446">
        <v>0.81</v>
      </c>
      <c r="N1446">
        <v>8377.0693245000002</v>
      </c>
      <c r="O1446">
        <v>8377.0693245000002</v>
      </c>
      <c r="P1446">
        <v>8377.0693245000002</v>
      </c>
      <c r="R1446">
        <f t="shared" si="46"/>
        <v>1.9999999999999993</v>
      </c>
      <c r="S1446" s="4">
        <f t="shared" si="45"/>
        <v>0.81</v>
      </c>
    </row>
    <row r="1447" spans="1:19" x14ac:dyDescent="0.3">
      <c r="A1447" t="s">
        <v>2305</v>
      </c>
      <c r="B1447" t="s">
        <v>803</v>
      </c>
      <c r="C1447" t="s">
        <v>804</v>
      </c>
      <c r="F1447">
        <v>3.5265420000000001</v>
      </c>
      <c r="G1447" t="s">
        <v>805</v>
      </c>
      <c r="I1447" t="b">
        <v>1</v>
      </c>
      <c r="J1447">
        <v>40</v>
      </c>
      <c r="K1447" s="3">
        <v>94.714584350585895</v>
      </c>
      <c r="L1447">
        <v>590.07411108850454</v>
      </c>
      <c r="M1447">
        <v>1</v>
      </c>
      <c r="N1447">
        <v>2500.3182780000002</v>
      </c>
      <c r="O1447">
        <v>2500.3182780000002</v>
      </c>
      <c r="P1447">
        <v>2500.3182780000002</v>
      </c>
      <c r="R1447">
        <f t="shared" si="46"/>
        <v>1</v>
      </c>
      <c r="S1447" s="4">
        <f t="shared" si="45"/>
        <v>1</v>
      </c>
    </row>
    <row r="1448" spans="1:19" x14ac:dyDescent="0.3">
      <c r="A1448" t="s">
        <v>2306</v>
      </c>
      <c r="B1448" t="s">
        <v>803</v>
      </c>
      <c r="C1448" t="s">
        <v>807</v>
      </c>
      <c r="E1448" t="s">
        <v>897</v>
      </c>
      <c r="F1448">
        <v>16.326070000000001</v>
      </c>
      <c r="G1448" t="s">
        <v>805</v>
      </c>
      <c r="I1448" t="b">
        <v>1</v>
      </c>
      <c r="J1448">
        <v>50</v>
      </c>
      <c r="K1448" s="3">
        <v>171.64977870939799</v>
      </c>
      <c r="L1448">
        <v>3103.7324988726209</v>
      </c>
      <c r="M1448">
        <v>0.66</v>
      </c>
      <c r="N1448">
        <v>12456.791410000002</v>
      </c>
      <c r="O1448">
        <v>12456.791410000002</v>
      </c>
      <c r="P1448">
        <v>12456.791410000002</v>
      </c>
      <c r="R1448">
        <f t="shared" si="46"/>
        <v>9.4999999999999911</v>
      </c>
      <c r="S1448" s="4">
        <f t="shared" si="45"/>
        <v>0.66</v>
      </c>
    </row>
    <row r="1449" spans="1:19" x14ac:dyDescent="0.3">
      <c r="A1449" t="s">
        <v>2307</v>
      </c>
      <c r="B1449" t="s">
        <v>803</v>
      </c>
      <c r="C1449" t="s">
        <v>804</v>
      </c>
      <c r="F1449">
        <v>6.0051103000000001</v>
      </c>
      <c r="G1449" t="s">
        <v>805</v>
      </c>
      <c r="I1449" t="b">
        <v>1</v>
      </c>
      <c r="J1449">
        <v>32</v>
      </c>
      <c r="K1449" s="3">
        <v>48.119258880615199</v>
      </c>
      <c r="L1449">
        <v>850.81793536784085</v>
      </c>
      <c r="M1449">
        <v>1</v>
      </c>
      <c r="N1449">
        <v>4017.4187907</v>
      </c>
      <c r="O1449">
        <v>4017.4187907</v>
      </c>
      <c r="P1449">
        <v>4017.4187907</v>
      </c>
      <c r="R1449">
        <f t="shared" si="46"/>
        <v>1</v>
      </c>
      <c r="S1449" s="4">
        <f t="shared" si="45"/>
        <v>1</v>
      </c>
    </row>
    <row r="1450" spans="1:19" x14ac:dyDescent="0.3">
      <c r="A1450" t="s">
        <v>2308</v>
      </c>
      <c r="B1450" t="s">
        <v>803</v>
      </c>
      <c r="C1450" t="s">
        <v>819</v>
      </c>
      <c r="E1450" t="s">
        <v>820</v>
      </c>
      <c r="F1450">
        <v>59.04954</v>
      </c>
      <c r="G1450" t="s">
        <v>805</v>
      </c>
      <c r="I1450" t="b">
        <v>1</v>
      </c>
      <c r="J1450">
        <v>65</v>
      </c>
      <c r="K1450" s="3">
        <v>377.16478050232399</v>
      </c>
      <c r="L1450">
        <v>12978.286340716953</v>
      </c>
      <c r="M1450">
        <v>0.68</v>
      </c>
      <c r="N1450">
        <v>50133.059459999997</v>
      </c>
      <c r="O1450">
        <v>50133.059459999997</v>
      </c>
      <c r="P1450">
        <v>50133.059459999997</v>
      </c>
      <c r="R1450">
        <f t="shared" si="46"/>
        <v>6.3333333333333277</v>
      </c>
      <c r="S1450" s="4">
        <f t="shared" si="45"/>
        <v>0.68</v>
      </c>
    </row>
    <row r="1451" spans="1:19" x14ac:dyDescent="0.3">
      <c r="A1451" t="s">
        <v>2309</v>
      </c>
      <c r="B1451" t="s">
        <v>803</v>
      </c>
      <c r="C1451" t="s">
        <v>807</v>
      </c>
      <c r="E1451" t="s">
        <v>822</v>
      </c>
      <c r="F1451">
        <v>9.0591240000000006</v>
      </c>
      <c r="G1451" t="s">
        <v>805</v>
      </c>
      <c r="I1451" t="b">
        <v>1</v>
      </c>
      <c r="J1451">
        <v>65</v>
      </c>
      <c r="K1451" s="3">
        <v>371.229997825623</v>
      </c>
      <c r="L1451">
        <v>1985.3930659039274</v>
      </c>
      <c r="M1451">
        <v>0.65</v>
      </c>
      <c r="N1451">
        <v>7691.1962760000006</v>
      </c>
      <c r="O1451">
        <v>7691.1962760000006</v>
      </c>
      <c r="P1451">
        <v>7691.1962760000006</v>
      </c>
      <c r="R1451">
        <f t="shared" si="46"/>
        <v>12.666666666666655</v>
      </c>
      <c r="S1451" s="4">
        <f t="shared" si="45"/>
        <v>0.65</v>
      </c>
    </row>
    <row r="1452" spans="1:19" x14ac:dyDescent="0.3">
      <c r="A1452" t="s">
        <v>2310</v>
      </c>
      <c r="B1452" t="s">
        <v>803</v>
      </c>
      <c r="C1452" t="s">
        <v>954</v>
      </c>
      <c r="F1452">
        <v>13.07729</v>
      </c>
      <c r="G1452" t="s">
        <v>805</v>
      </c>
      <c r="I1452" t="b">
        <v>1</v>
      </c>
      <c r="J1452">
        <v>25</v>
      </c>
      <c r="K1452" s="3">
        <v>43.080360412597699</v>
      </c>
      <c r="L1452">
        <v>1806.3707574513232</v>
      </c>
      <c r="M1452">
        <v>1</v>
      </c>
      <c r="N1452">
        <v>8317.1564400000007</v>
      </c>
      <c r="O1452">
        <v>8317.1564400000007</v>
      </c>
      <c r="P1452">
        <v>8317.1564400000007</v>
      </c>
      <c r="R1452">
        <f t="shared" si="46"/>
        <v>1</v>
      </c>
      <c r="S1452" s="4">
        <f t="shared" si="45"/>
        <v>1</v>
      </c>
    </row>
    <row r="1453" spans="1:19" x14ac:dyDescent="0.3">
      <c r="A1453" t="s">
        <v>2311</v>
      </c>
      <c r="B1453" t="s">
        <v>803</v>
      </c>
      <c r="C1453" t="s">
        <v>804</v>
      </c>
      <c r="F1453">
        <v>8.8934879999999996</v>
      </c>
      <c r="G1453" t="s">
        <v>805</v>
      </c>
      <c r="I1453" t="b">
        <v>1</v>
      </c>
      <c r="J1453">
        <v>25</v>
      </c>
      <c r="K1453" s="3">
        <v>26.316511154174801</v>
      </c>
      <c r="L1453">
        <v>1060.2396734919141</v>
      </c>
      <c r="M1453">
        <v>1</v>
      </c>
      <c r="N1453">
        <v>5656.2583679999998</v>
      </c>
      <c r="O1453">
        <v>5656.2583679999998</v>
      </c>
      <c r="P1453">
        <v>5656.2583679999998</v>
      </c>
      <c r="R1453">
        <f t="shared" si="46"/>
        <v>1</v>
      </c>
      <c r="S1453" s="4">
        <f t="shared" si="45"/>
        <v>1</v>
      </c>
    </row>
    <row r="1454" spans="1:19" x14ac:dyDescent="0.3">
      <c r="A1454" t="s">
        <v>2312</v>
      </c>
      <c r="B1454" t="s">
        <v>803</v>
      </c>
      <c r="C1454" t="s">
        <v>807</v>
      </c>
      <c r="E1454" t="s">
        <v>813</v>
      </c>
      <c r="F1454">
        <v>9.459479</v>
      </c>
      <c r="G1454" t="s">
        <v>805</v>
      </c>
      <c r="I1454" t="b">
        <v>1</v>
      </c>
      <c r="J1454">
        <v>100</v>
      </c>
      <c r="K1454" s="3">
        <v>1415.6623129463401</v>
      </c>
      <c r="L1454">
        <v>2587.3234852097926</v>
      </c>
      <c r="M1454">
        <v>0.63</v>
      </c>
      <c r="N1454">
        <v>10159.480446</v>
      </c>
      <c r="O1454">
        <v>10159.480446</v>
      </c>
      <c r="P1454">
        <v>10159.480446</v>
      </c>
      <c r="R1454">
        <f t="shared" si="46"/>
        <v>37.999999999999964</v>
      </c>
      <c r="S1454" s="4">
        <f t="shared" si="45"/>
        <v>0.63</v>
      </c>
    </row>
    <row r="1455" spans="1:19" x14ac:dyDescent="0.3">
      <c r="A1455" t="s">
        <v>2313</v>
      </c>
      <c r="B1455" t="s">
        <v>803</v>
      </c>
      <c r="C1455" t="s">
        <v>807</v>
      </c>
      <c r="E1455" t="s">
        <v>841</v>
      </c>
      <c r="F1455">
        <v>12.63626</v>
      </c>
      <c r="G1455" t="s">
        <v>805</v>
      </c>
      <c r="I1455" t="b">
        <v>1</v>
      </c>
      <c r="J1455">
        <v>40</v>
      </c>
      <c r="K1455" s="3">
        <v>135.828591079684</v>
      </c>
      <c r="L1455">
        <v>2291.6281840139827</v>
      </c>
      <c r="M1455">
        <v>0.67</v>
      </c>
      <c r="N1455">
        <v>8959.1083400000007</v>
      </c>
      <c r="O1455">
        <v>8959.1083400000007</v>
      </c>
      <c r="P1455">
        <v>8959.1083400000007</v>
      </c>
      <c r="R1455">
        <f t="shared" si="46"/>
        <v>7.5999999999999934</v>
      </c>
      <c r="S1455" s="4">
        <f t="shared" si="45"/>
        <v>0.67</v>
      </c>
    </row>
    <row r="1456" spans="1:19" x14ac:dyDescent="0.3">
      <c r="A1456" t="s">
        <v>2314</v>
      </c>
      <c r="B1456" t="s">
        <v>803</v>
      </c>
      <c r="C1456" t="s">
        <v>804</v>
      </c>
      <c r="F1456">
        <v>5.7763070000000001</v>
      </c>
      <c r="G1456" t="s">
        <v>805</v>
      </c>
      <c r="I1456" t="b">
        <v>1</v>
      </c>
      <c r="J1456">
        <v>25</v>
      </c>
      <c r="K1456" s="3">
        <v>32.178035736083999</v>
      </c>
      <c r="L1456">
        <v>726.82686704931405</v>
      </c>
      <c r="M1456">
        <v>1</v>
      </c>
      <c r="N1456">
        <v>3673.731252</v>
      </c>
      <c r="O1456">
        <v>3673.731252</v>
      </c>
      <c r="P1456">
        <v>3673.731252</v>
      </c>
      <c r="R1456">
        <f t="shared" si="46"/>
        <v>1</v>
      </c>
      <c r="S1456" s="4">
        <f t="shared" si="45"/>
        <v>1</v>
      </c>
    </row>
    <row r="1457" spans="1:19" x14ac:dyDescent="0.3">
      <c r="A1457" t="s">
        <v>2315</v>
      </c>
      <c r="B1457" t="s">
        <v>803</v>
      </c>
      <c r="C1457" t="s">
        <v>804</v>
      </c>
      <c r="F1457">
        <v>49.492736484647793</v>
      </c>
      <c r="G1457" t="s">
        <v>805</v>
      </c>
      <c r="I1457" t="b">
        <v>1</v>
      </c>
      <c r="J1457">
        <v>125</v>
      </c>
      <c r="K1457" s="3">
        <v>1600.5240307617401</v>
      </c>
      <c r="L1457">
        <v>13771.547873180103</v>
      </c>
      <c r="M1457">
        <v>0.72</v>
      </c>
      <c r="N1457">
        <v>61915.413342294392</v>
      </c>
      <c r="O1457">
        <v>61915.413342294392</v>
      </c>
      <c r="P1457">
        <v>61915.413342294392</v>
      </c>
      <c r="R1457">
        <f t="shared" si="46"/>
        <v>3.8000000000000007</v>
      </c>
      <c r="S1457" s="4">
        <f t="shared" si="45"/>
        <v>0.72</v>
      </c>
    </row>
    <row r="1458" spans="1:19" x14ac:dyDescent="0.3">
      <c r="A1458" t="s">
        <v>2316</v>
      </c>
      <c r="B1458" t="s">
        <v>803</v>
      </c>
      <c r="C1458" t="s">
        <v>804</v>
      </c>
      <c r="F1458">
        <v>8.8546169999999993</v>
      </c>
      <c r="G1458" t="s">
        <v>805</v>
      </c>
      <c r="I1458" t="b">
        <v>1</v>
      </c>
      <c r="J1458">
        <v>32</v>
      </c>
      <c r="K1458" s="3">
        <v>46.7780793571728</v>
      </c>
      <c r="L1458">
        <v>1247.2146237355864</v>
      </c>
      <c r="M1458">
        <v>0.81</v>
      </c>
      <c r="N1458">
        <v>5923.7387729999991</v>
      </c>
      <c r="O1458">
        <v>5923.7387729999991</v>
      </c>
      <c r="P1458">
        <v>5923.7387729999991</v>
      </c>
      <c r="R1458">
        <f t="shared" si="46"/>
        <v>1.9999999999999993</v>
      </c>
      <c r="S1458" s="4">
        <f t="shared" si="45"/>
        <v>0.81</v>
      </c>
    </row>
    <row r="1459" spans="1:19" x14ac:dyDescent="0.3">
      <c r="A1459" t="s">
        <v>2317</v>
      </c>
      <c r="B1459" t="s">
        <v>803</v>
      </c>
      <c r="C1459" t="s">
        <v>807</v>
      </c>
      <c r="E1459" t="s">
        <v>885</v>
      </c>
      <c r="F1459">
        <v>23.633800000000001</v>
      </c>
      <c r="G1459" t="s">
        <v>805</v>
      </c>
      <c r="I1459" t="b">
        <v>1</v>
      </c>
      <c r="J1459">
        <v>125</v>
      </c>
      <c r="K1459" s="3">
        <v>2500.6518259811601</v>
      </c>
      <c r="L1459">
        <v>7002.9676044777398</v>
      </c>
      <c r="M1459">
        <v>0.62</v>
      </c>
      <c r="N1459">
        <v>29565.8838</v>
      </c>
      <c r="O1459">
        <v>29565.8838</v>
      </c>
      <c r="P1459">
        <v>29565.8838</v>
      </c>
      <c r="R1459">
        <f t="shared" si="46"/>
        <v>77</v>
      </c>
      <c r="S1459" s="4">
        <f t="shared" si="45"/>
        <v>0.6249350649350649</v>
      </c>
    </row>
    <row r="1460" spans="1:19" x14ac:dyDescent="0.3">
      <c r="A1460" t="s">
        <v>2318</v>
      </c>
      <c r="B1460" t="s">
        <v>803</v>
      </c>
      <c r="C1460" t="s">
        <v>807</v>
      </c>
      <c r="E1460" t="s">
        <v>952</v>
      </c>
      <c r="F1460">
        <v>13.3530245</v>
      </c>
      <c r="G1460" t="s">
        <v>805</v>
      </c>
      <c r="I1460" t="b">
        <v>1</v>
      </c>
      <c r="J1460">
        <v>100</v>
      </c>
      <c r="K1460" s="3">
        <v>1357.6175623321301</v>
      </c>
      <c r="L1460">
        <v>3625.3342141065064</v>
      </c>
      <c r="M1460">
        <v>0.62</v>
      </c>
      <c r="N1460">
        <v>14341.148313</v>
      </c>
      <c r="O1460">
        <v>14341.148313</v>
      </c>
      <c r="P1460">
        <v>14341.148313</v>
      </c>
      <c r="R1460">
        <f t="shared" si="46"/>
        <v>77</v>
      </c>
      <c r="S1460" s="4">
        <f t="shared" si="45"/>
        <v>0.6249350649350649</v>
      </c>
    </row>
    <row r="1461" spans="1:19" x14ac:dyDescent="0.3">
      <c r="A1461" t="s">
        <v>2319</v>
      </c>
      <c r="B1461" t="s">
        <v>803</v>
      </c>
      <c r="C1461" t="s">
        <v>819</v>
      </c>
      <c r="E1461" t="s">
        <v>820</v>
      </c>
      <c r="F1461">
        <v>15.187564</v>
      </c>
      <c r="G1461" t="s">
        <v>805</v>
      </c>
      <c r="I1461" t="b">
        <v>1</v>
      </c>
      <c r="J1461">
        <v>50</v>
      </c>
      <c r="K1461" s="3">
        <v>156.84919464110899</v>
      </c>
      <c r="L1461">
        <v>2843.5291278822456</v>
      </c>
      <c r="M1461">
        <v>0.72</v>
      </c>
      <c r="N1461">
        <v>11588.111332</v>
      </c>
      <c r="O1461">
        <v>11588.111332</v>
      </c>
      <c r="P1461">
        <v>11588.111332</v>
      </c>
      <c r="R1461">
        <f t="shared" si="46"/>
        <v>3.8000000000000007</v>
      </c>
      <c r="S1461" s="4">
        <f t="shared" si="45"/>
        <v>0.72</v>
      </c>
    </row>
    <row r="1462" spans="1:19" x14ac:dyDescent="0.3">
      <c r="A1462" t="s">
        <v>2320</v>
      </c>
      <c r="B1462" t="s">
        <v>803</v>
      </c>
      <c r="C1462" t="s">
        <v>819</v>
      </c>
      <c r="E1462" t="s">
        <v>820</v>
      </c>
      <c r="F1462">
        <v>7.5083496736329831</v>
      </c>
      <c r="G1462" t="s">
        <v>805</v>
      </c>
      <c r="I1462" t="b">
        <v>1</v>
      </c>
      <c r="J1462">
        <v>250</v>
      </c>
      <c r="K1462" s="3">
        <v>12955.3639936447</v>
      </c>
      <c r="L1462">
        <v>2716.4884890302701</v>
      </c>
      <c r="M1462">
        <v>0.62</v>
      </c>
      <c r="N1462">
        <v>17081.495507515036</v>
      </c>
      <c r="O1462">
        <v>17081.495507515036</v>
      </c>
      <c r="P1462">
        <v>17081.495507515036</v>
      </c>
      <c r="R1462">
        <f t="shared" si="46"/>
        <v>77</v>
      </c>
      <c r="S1462" s="4">
        <f t="shared" si="45"/>
        <v>0.6249350649350649</v>
      </c>
    </row>
    <row r="1463" spans="1:19" x14ac:dyDescent="0.3">
      <c r="A1463" t="s">
        <v>2321</v>
      </c>
      <c r="B1463" t="s">
        <v>803</v>
      </c>
      <c r="C1463" t="s">
        <v>804</v>
      </c>
      <c r="F1463">
        <v>7.2320529999999996</v>
      </c>
      <c r="G1463" t="s">
        <v>805</v>
      </c>
      <c r="I1463" t="b">
        <v>1</v>
      </c>
      <c r="J1463">
        <v>25</v>
      </c>
      <c r="K1463" s="3">
        <v>34.564060211181598</v>
      </c>
      <c r="L1463">
        <v>929.47213418235629</v>
      </c>
      <c r="M1463">
        <v>1</v>
      </c>
      <c r="N1463">
        <v>4599.5857079999996</v>
      </c>
      <c r="O1463">
        <v>4599.5857079999996</v>
      </c>
      <c r="P1463">
        <v>4599.5857079999996</v>
      </c>
      <c r="R1463">
        <f t="shared" si="46"/>
        <v>1</v>
      </c>
      <c r="S1463" s="4">
        <f t="shared" si="45"/>
        <v>1</v>
      </c>
    </row>
    <row r="1464" spans="1:19" x14ac:dyDescent="0.3">
      <c r="A1464" t="s">
        <v>2322</v>
      </c>
      <c r="B1464" t="s">
        <v>803</v>
      </c>
      <c r="C1464" t="s">
        <v>804</v>
      </c>
      <c r="F1464">
        <v>6.1769860000000003</v>
      </c>
      <c r="G1464" t="s">
        <v>805</v>
      </c>
      <c r="I1464" t="b">
        <v>1</v>
      </c>
      <c r="J1464">
        <v>25</v>
      </c>
      <c r="K1464" s="3">
        <v>29.701179504394499</v>
      </c>
      <c r="L1464">
        <v>759.98107842176444</v>
      </c>
      <c r="M1464">
        <v>1</v>
      </c>
      <c r="N1464">
        <v>3928.5630960000003</v>
      </c>
      <c r="O1464">
        <v>3928.5630960000003</v>
      </c>
      <c r="P1464">
        <v>3928.5630960000003</v>
      </c>
      <c r="R1464">
        <f t="shared" si="46"/>
        <v>1</v>
      </c>
      <c r="S1464" s="4">
        <f t="shared" si="45"/>
        <v>1</v>
      </c>
    </row>
    <row r="1465" spans="1:19" x14ac:dyDescent="0.3">
      <c r="A1465" t="s">
        <v>2323</v>
      </c>
      <c r="B1465" t="s">
        <v>803</v>
      </c>
      <c r="C1465" t="s">
        <v>824</v>
      </c>
      <c r="F1465">
        <v>1.7268698</v>
      </c>
      <c r="G1465" t="s">
        <v>805</v>
      </c>
      <c r="I1465" t="b">
        <v>1</v>
      </c>
      <c r="J1465">
        <v>25</v>
      </c>
      <c r="K1465" s="3">
        <v>41.047958374023402</v>
      </c>
      <c r="L1465">
        <v>234.57306812329182</v>
      </c>
      <c r="M1465">
        <v>1</v>
      </c>
      <c r="N1465">
        <v>1098.2891927999999</v>
      </c>
      <c r="O1465">
        <v>1098.2891927999999</v>
      </c>
      <c r="P1465">
        <v>1098.2891927999999</v>
      </c>
      <c r="R1465">
        <f t="shared" si="46"/>
        <v>1</v>
      </c>
      <c r="S1465" s="4">
        <f t="shared" si="45"/>
        <v>1</v>
      </c>
    </row>
    <row r="1466" spans="1:19" x14ac:dyDescent="0.3">
      <c r="A1466" t="s">
        <v>2324</v>
      </c>
      <c r="B1466" t="s">
        <v>803</v>
      </c>
      <c r="C1466" t="s">
        <v>819</v>
      </c>
      <c r="E1466" t="s">
        <v>1071</v>
      </c>
      <c r="F1466">
        <v>9.5256030000000003</v>
      </c>
      <c r="G1466" t="s">
        <v>805</v>
      </c>
      <c r="R1466">
        <f t="shared" si="46"/>
        <v>-0.61290322580645162</v>
      </c>
      <c r="S1466" s="4">
        <f t="shared" si="45"/>
        <v>0</v>
      </c>
    </row>
    <row r="1467" spans="1:19" x14ac:dyDescent="0.3">
      <c r="A1467" t="s">
        <v>2325</v>
      </c>
      <c r="B1467" t="s">
        <v>803</v>
      </c>
      <c r="C1467" t="s">
        <v>804</v>
      </c>
      <c r="F1467">
        <v>5.0988392999999999</v>
      </c>
      <c r="G1467" t="s">
        <v>805</v>
      </c>
      <c r="I1467" t="b">
        <v>1</v>
      </c>
      <c r="J1467">
        <v>32</v>
      </c>
      <c r="K1467" s="3">
        <v>47.804004669189503</v>
      </c>
      <c r="L1467">
        <v>721.42347412738332</v>
      </c>
      <c r="M1467">
        <v>1</v>
      </c>
      <c r="N1467">
        <v>3411.1234916999997</v>
      </c>
      <c r="O1467">
        <v>3411.1234916999997</v>
      </c>
      <c r="P1467">
        <v>3411.1234916999997</v>
      </c>
      <c r="R1467">
        <f t="shared" si="46"/>
        <v>1</v>
      </c>
      <c r="S1467" s="4">
        <f t="shared" si="45"/>
        <v>1</v>
      </c>
    </row>
    <row r="1468" spans="1:19" x14ac:dyDescent="0.3">
      <c r="A1468" t="s">
        <v>2326</v>
      </c>
      <c r="B1468" t="s">
        <v>803</v>
      </c>
      <c r="C1468" t="s">
        <v>824</v>
      </c>
      <c r="F1468">
        <v>10.504295000000001</v>
      </c>
      <c r="G1468" t="s">
        <v>805</v>
      </c>
      <c r="I1468" t="b">
        <v>1</v>
      </c>
      <c r="J1468">
        <v>32</v>
      </c>
      <c r="K1468" s="3">
        <v>58.552215576171903</v>
      </c>
      <c r="L1468">
        <v>1555.8973790444225</v>
      </c>
      <c r="M1468">
        <v>1</v>
      </c>
      <c r="N1468">
        <v>7027.3733550000006</v>
      </c>
      <c r="O1468">
        <v>7027.3733550000006</v>
      </c>
      <c r="P1468">
        <v>7027.3733550000006</v>
      </c>
      <c r="R1468">
        <f t="shared" si="46"/>
        <v>1</v>
      </c>
      <c r="S1468" s="4">
        <f t="shared" si="45"/>
        <v>1</v>
      </c>
    </row>
    <row r="1469" spans="1:19" x14ac:dyDescent="0.3">
      <c r="A1469" t="s">
        <v>2327</v>
      </c>
      <c r="B1469" t="s">
        <v>803</v>
      </c>
      <c r="C1469" t="s">
        <v>893</v>
      </c>
      <c r="E1469" t="s">
        <v>1121</v>
      </c>
      <c r="F1469">
        <v>31.093116999999999</v>
      </c>
      <c r="G1469" t="s">
        <v>805</v>
      </c>
      <c r="I1469" t="b">
        <v>1</v>
      </c>
      <c r="J1469">
        <v>50</v>
      </c>
      <c r="K1469" s="3">
        <v>168.186725463893</v>
      </c>
      <c r="L1469">
        <v>5890.1171635811443</v>
      </c>
      <c r="M1469">
        <v>0.67</v>
      </c>
      <c r="N1469">
        <v>23724.048271</v>
      </c>
      <c r="O1469">
        <v>23724.048271</v>
      </c>
      <c r="P1469">
        <v>23724.048271</v>
      </c>
      <c r="R1469">
        <f t="shared" si="46"/>
        <v>7.5999999999999934</v>
      </c>
      <c r="S1469" s="4">
        <f t="shared" si="45"/>
        <v>0.67</v>
      </c>
    </row>
    <row r="1470" spans="1:19" x14ac:dyDescent="0.3">
      <c r="A1470" t="s">
        <v>2328</v>
      </c>
      <c r="B1470" t="s">
        <v>803</v>
      </c>
      <c r="C1470" t="s">
        <v>893</v>
      </c>
      <c r="E1470" t="s">
        <v>924</v>
      </c>
      <c r="F1470">
        <v>0.77906839999999999</v>
      </c>
      <c r="G1470" t="s">
        <v>805</v>
      </c>
      <c r="I1470" t="b">
        <v>1</v>
      </c>
      <c r="J1470">
        <v>50</v>
      </c>
      <c r="K1470" s="3">
        <v>179.545995235443</v>
      </c>
      <c r="L1470">
        <v>149.30556573528079</v>
      </c>
      <c r="M1470">
        <v>0.67</v>
      </c>
      <c r="N1470">
        <v>594.4291892</v>
      </c>
      <c r="O1470">
        <v>594.4291892</v>
      </c>
      <c r="P1470">
        <v>594.4291892</v>
      </c>
      <c r="R1470">
        <f t="shared" si="46"/>
        <v>7.5999999999999934</v>
      </c>
      <c r="S1470" s="4">
        <f t="shared" si="45"/>
        <v>0.67</v>
      </c>
    </row>
    <row r="1471" spans="1:19" x14ac:dyDescent="0.3">
      <c r="A1471" t="s">
        <v>2329</v>
      </c>
      <c r="B1471" t="s">
        <v>803</v>
      </c>
      <c r="C1471" t="s">
        <v>819</v>
      </c>
      <c r="E1471" t="s">
        <v>820</v>
      </c>
      <c r="F1471">
        <v>0.19377357028637671</v>
      </c>
      <c r="G1471" t="s">
        <v>805</v>
      </c>
      <c r="I1471" t="b">
        <v>1</v>
      </c>
      <c r="J1471">
        <v>250</v>
      </c>
      <c r="K1471" s="3">
        <v>12929.499801902801</v>
      </c>
      <c r="L1471">
        <v>70.087985697177146</v>
      </c>
      <c r="M1471">
        <v>0.62</v>
      </c>
      <c r="N1471">
        <v>440.83487240150703</v>
      </c>
      <c r="O1471">
        <v>440.83487240150703</v>
      </c>
      <c r="P1471">
        <v>440.83487240150703</v>
      </c>
      <c r="R1471">
        <f t="shared" si="46"/>
        <v>77</v>
      </c>
      <c r="S1471" s="4">
        <f t="shared" si="45"/>
        <v>0.6249350649350649</v>
      </c>
    </row>
    <row r="1472" spans="1:19" x14ac:dyDescent="0.3">
      <c r="A1472" t="s">
        <v>2330</v>
      </c>
      <c r="B1472" t="s">
        <v>803</v>
      </c>
      <c r="C1472" t="s">
        <v>824</v>
      </c>
      <c r="F1472">
        <v>19.47505</v>
      </c>
      <c r="G1472" t="s">
        <v>805</v>
      </c>
      <c r="I1472" t="b">
        <v>1</v>
      </c>
      <c r="J1472">
        <v>50</v>
      </c>
      <c r="K1472" s="3">
        <v>246.11493301391599</v>
      </c>
      <c r="L1472">
        <v>3984.7224831176468</v>
      </c>
      <c r="M1472">
        <v>0.81</v>
      </c>
      <c r="N1472">
        <v>14859.46315</v>
      </c>
      <c r="O1472">
        <v>14859.46315</v>
      </c>
      <c r="P1472">
        <v>14859.46315</v>
      </c>
      <c r="R1472">
        <f t="shared" si="46"/>
        <v>1.9999999999999993</v>
      </c>
      <c r="S1472" s="4">
        <f t="shared" si="45"/>
        <v>0.81</v>
      </c>
    </row>
    <row r="1473" spans="1:19" x14ac:dyDescent="0.3">
      <c r="A1473" t="s">
        <v>2331</v>
      </c>
      <c r="B1473" t="s">
        <v>803</v>
      </c>
      <c r="C1473" t="s">
        <v>859</v>
      </c>
      <c r="F1473">
        <v>33.796019999999999</v>
      </c>
      <c r="G1473" t="s">
        <v>805</v>
      </c>
      <c r="I1473" t="b">
        <v>1</v>
      </c>
      <c r="J1473">
        <v>40</v>
      </c>
      <c r="K1473" s="3">
        <v>103.16633285523901</v>
      </c>
      <c r="L1473">
        <v>5752.3451838212086</v>
      </c>
      <c r="M1473">
        <v>0.72</v>
      </c>
      <c r="N1473">
        <v>23961.37818</v>
      </c>
      <c r="O1473">
        <v>23961.37818</v>
      </c>
      <c r="P1473">
        <v>23961.37818</v>
      </c>
      <c r="R1473">
        <f t="shared" si="46"/>
        <v>3.8000000000000007</v>
      </c>
      <c r="S1473" s="4">
        <f t="shared" si="45"/>
        <v>0.72</v>
      </c>
    </row>
    <row r="1474" spans="1:19" x14ac:dyDescent="0.3">
      <c r="A1474" t="s">
        <v>2332</v>
      </c>
      <c r="B1474" t="s">
        <v>803</v>
      </c>
      <c r="C1474" t="s">
        <v>824</v>
      </c>
      <c r="F1474">
        <v>24.408529999999999</v>
      </c>
      <c r="G1474" t="s">
        <v>805</v>
      </c>
      <c r="I1474" t="b">
        <v>1</v>
      </c>
      <c r="J1474">
        <v>65</v>
      </c>
      <c r="K1474" s="3">
        <v>440.709395828249</v>
      </c>
      <c r="L1474">
        <v>5528.5037490892028</v>
      </c>
      <c r="M1474">
        <v>0.68</v>
      </c>
      <c r="N1474">
        <v>20722.841969999998</v>
      </c>
      <c r="O1474">
        <v>20722.841969999998</v>
      </c>
      <c r="P1474">
        <v>20722.841969999998</v>
      </c>
      <c r="R1474">
        <f t="shared" si="46"/>
        <v>6.3333333333333277</v>
      </c>
      <c r="S1474" s="4">
        <f t="shared" si="45"/>
        <v>0.68</v>
      </c>
    </row>
    <row r="1475" spans="1:19" x14ac:dyDescent="0.3">
      <c r="A1475" t="s">
        <v>2333</v>
      </c>
      <c r="B1475" t="s">
        <v>803</v>
      </c>
      <c r="C1475" t="s">
        <v>824</v>
      </c>
      <c r="E1475" t="s">
        <v>857</v>
      </c>
      <c r="F1475">
        <v>32.862050000000004</v>
      </c>
      <c r="G1475" t="s">
        <v>805</v>
      </c>
      <c r="I1475" t="b">
        <v>1</v>
      </c>
      <c r="J1475">
        <v>32</v>
      </c>
      <c r="K1475" s="3">
        <v>47.931021709460801</v>
      </c>
      <c r="L1475">
        <v>4652.1542846965212</v>
      </c>
      <c r="M1475">
        <v>0.81</v>
      </c>
      <c r="N1475">
        <v>21984.711450000003</v>
      </c>
      <c r="O1475">
        <v>21984.711450000003</v>
      </c>
      <c r="P1475">
        <v>21984.711450000003</v>
      </c>
      <c r="R1475">
        <f t="shared" si="46"/>
        <v>1.9999999999999993</v>
      </c>
      <c r="S1475" s="4">
        <f t="shared" si="45"/>
        <v>0.81</v>
      </c>
    </row>
    <row r="1476" spans="1:19" x14ac:dyDescent="0.3">
      <c r="A1476" t="s">
        <v>2334</v>
      </c>
      <c r="B1476" t="s">
        <v>803</v>
      </c>
      <c r="C1476" t="s">
        <v>824</v>
      </c>
      <c r="F1476">
        <v>29.622252</v>
      </c>
      <c r="G1476" t="s">
        <v>805</v>
      </c>
      <c r="I1476" t="b">
        <v>1</v>
      </c>
      <c r="J1476">
        <v>50</v>
      </c>
      <c r="K1476" s="3">
        <v>232.56259651185201</v>
      </c>
      <c r="L1476">
        <v>5982.7482281116727</v>
      </c>
      <c r="M1476">
        <v>0.7</v>
      </c>
      <c r="N1476">
        <v>22601.778276000001</v>
      </c>
      <c r="O1476">
        <v>22601.778276000001</v>
      </c>
      <c r="P1476">
        <v>22601.778276000001</v>
      </c>
      <c r="R1476">
        <f t="shared" si="46"/>
        <v>4.7500000000000027</v>
      </c>
      <c r="S1476" s="4">
        <f t="shared" ref="S1476:S1539" si="47">0.62+(1-0.62)/R1476</f>
        <v>0.7</v>
      </c>
    </row>
    <row r="1477" spans="1:19" x14ac:dyDescent="0.3">
      <c r="A1477" t="s">
        <v>2335</v>
      </c>
      <c r="B1477" t="s">
        <v>803</v>
      </c>
      <c r="C1477" t="s">
        <v>804</v>
      </c>
      <c r="F1477">
        <v>5.3143479999999998</v>
      </c>
      <c r="G1477" t="s">
        <v>805</v>
      </c>
      <c r="I1477" t="b">
        <v>1</v>
      </c>
      <c r="J1477">
        <v>25</v>
      </c>
      <c r="K1477" s="3">
        <v>29.270450592041001</v>
      </c>
      <c r="L1477">
        <v>651.2642399495312</v>
      </c>
      <c r="M1477">
        <v>1</v>
      </c>
      <c r="N1477">
        <v>3379.9253279999998</v>
      </c>
      <c r="O1477">
        <v>3379.9253279999998</v>
      </c>
      <c r="P1477">
        <v>3379.9253279999998</v>
      </c>
      <c r="R1477">
        <f t="shared" si="46"/>
        <v>1</v>
      </c>
      <c r="S1477" s="4">
        <f t="shared" si="47"/>
        <v>1</v>
      </c>
    </row>
    <row r="1478" spans="1:19" x14ac:dyDescent="0.3">
      <c r="A1478" t="s">
        <v>2336</v>
      </c>
      <c r="B1478" t="s">
        <v>803</v>
      </c>
      <c r="C1478" t="s">
        <v>807</v>
      </c>
      <c r="E1478" t="s">
        <v>813</v>
      </c>
      <c r="F1478">
        <v>2.7197749999999998</v>
      </c>
      <c r="G1478" t="s">
        <v>805</v>
      </c>
      <c r="I1478" t="b">
        <v>1</v>
      </c>
      <c r="J1478">
        <v>100</v>
      </c>
      <c r="K1478" s="3">
        <v>1445.67546150205</v>
      </c>
      <c r="L1478">
        <v>746.74037875611134</v>
      </c>
      <c r="M1478">
        <v>0.62</v>
      </c>
      <c r="N1478">
        <v>2921.0383499999998</v>
      </c>
      <c r="O1478">
        <v>2921.0383499999998</v>
      </c>
      <c r="P1478">
        <v>2921.0383499999998</v>
      </c>
      <c r="R1478">
        <f t="shared" si="46"/>
        <v>77</v>
      </c>
      <c r="S1478" s="4">
        <f t="shared" si="47"/>
        <v>0.6249350649350649</v>
      </c>
    </row>
    <row r="1479" spans="1:19" x14ac:dyDescent="0.3">
      <c r="A1479" t="s">
        <v>2337</v>
      </c>
      <c r="B1479" t="s">
        <v>803</v>
      </c>
      <c r="C1479" t="s">
        <v>807</v>
      </c>
      <c r="E1479" t="s">
        <v>942</v>
      </c>
      <c r="F1479">
        <v>15.211573</v>
      </c>
      <c r="G1479" t="s">
        <v>805</v>
      </c>
      <c r="I1479" t="b">
        <v>1</v>
      </c>
      <c r="J1479">
        <v>25</v>
      </c>
      <c r="K1479" s="3">
        <v>31.140985488891602</v>
      </c>
      <c r="L1479">
        <v>1896.2573236551768</v>
      </c>
      <c r="M1479">
        <v>1</v>
      </c>
      <c r="N1479">
        <v>9674.5604279999989</v>
      </c>
      <c r="O1479">
        <v>9674.5604279999989</v>
      </c>
      <c r="P1479">
        <v>9674.5604279999989</v>
      </c>
      <c r="R1479">
        <f t="shared" si="46"/>
        <v>1</v>
      </c>
      <c r="S1479" s="4">
        <f t="shared" si="47"/>
        <v>1</v>
      </c>
    </row>
    <row r="1480" spans="1:19" x14ac:dyDescent="0.3">
      <c r="A1480" t="s">
        <v>2338</v>
      </c>
      <c r="B1480" t="s">
        <v>803</v>
      </c>
      <c r="C1480" t="s">
        <v>807</v>
      </c>
      <c r="E1480" t="s">
        <v>838</v>
      </c>
      <c r="F1480">
        <v>15.499803</v>
      </c>
      <c r="G1480" t="s">
        <v>805</v>
      </c>
      <c r="I1480" t="b">
        <v>1</v>
      </c>
      <c r="J1480">
        <v>250</v>
      </c>
      <c r="K1480" s="3">
        <v>9168.9101939010598</v>
      </c>
      <c r="L1480">
        <v>5391.6463464680564</v>
      </c>
      <c r="M1480">
        <v>0.62</v>
      </c>
      <c r="N1480">
        <v>35262.051825000002</v>
      </c>
      <c r="O1480">
        <v>35262.051825000002</v>
      </c>
      <c r="P1480">
        <v>35262.051825000002</v>
      </c>
      <c r="R1480">
        <f t="shared" si="46"/>
        <v>77</v>
      </c>
      <c r="S1480" s="4">
        <f t="shared" si="47"/>
        <v>0.6249350649350649</v>
      </c>
    </row>
    <row r="1481" spans="1:19" x14ac:dyDescent="0.3">
      <c r="A1481" t="s">
        <v>2339</v>
      </c>
      <c r="B1481" t="s">
        <v>803</v>
      </c>
      <c r="C1481" t="s">
        <v>804</v>
      </c>
      <c r="F1481">
        <v>9.7951560000000004</v>
      </c>
      <c r="G1481" t="s">
        <v>805</v>
      </c>
      <c r="I1481" t="b">
        <v>1</v>
      </c>
      <c r="J1481">
        <v>20</v>
      </c>
      <c r="K1481" s="3">
        <v>24.16770362854</v>
      </c>
      <c r="L1481">
        <v>1146.8214469729592</v>
      </c>
      <c r="M1481">
        <v>1</v>
      </c>
      <c r="N1481">
        <v>6024.0209400000003</v>
      </c>
      <c r="O1481">
        <v>6024.0209400000003</v>
      </c>
      <c r="P1481">
        <v>6024.0209400000003</v>
      </c>
      <c r="R1481">
        <f t="shared" si="46"/>
        <v>1</v>
      </c>
      <c r="S1481" s="4">
        <f t="shared" si="47"/>
        <v>1</v>
      </c>
    </row>
    <row r="1482" spans="1:19" x14ac:dyDescent="0.3">
      <c r="A1482" t="s">
        <v>2340</v>
      </c>
      <c r="B1482" t="s">
        <v>803</v>
      </c>
      <c r="C1482" t="s">
        <v>819</v>
      </c>
      <c r="E1482" t="s">
        <v>820</v>
      </c>
      <c r="F1482">
        <v>1.7297693923214084</v>
      </c>
      <c r="G1482" t="s">
        <v>805</v>
      </c>
      <c r="I1482" t="b">
        <v>1</v>
      </c>
      <c r="J1482">
        <v>100</v>
      </c>
      <c r="K1482" s="3">
        <v>1449.77375335693</v>
      </c>
      <c r="L1482">
        <v>475.17120586884386</v>
      </c>
      <c r="M1482">
        <v>0.63</v>
      </c>
      <c r="N1482">
        <v>1857.7723273531926</v>
      </c>
      <c r="O1482">
        <v>1857.7723273531926</v>
      </c>
      <c r="P1482">
        <v>1857.7723273531926</v>
      </c>
      <c r="R1482">
        <f t="shared" si="46"/>
        <v>37.999999999999964</v>
      </c>
      <c r="S1482" s="4">
        <f t="shared" si="47"/>
        <v>0.63</v>
      </c>
    </row>
    <row r="1483" spans="1:19" x14ac:dyDescent="0.3">
      <c r="A1483" t="s">
        <v>2341</v>
      </c>
      <c r="B1483" t="s">
        <v>803</v>
      </c>
      <c r="C1483" t="s">
        <v>804</v>
      </c>
      <c r="F1483">
        <v>8.4550300000000007</v>
      </c>
      <c r="G1483" t="s">
        <v>805</v>
      </c>
      <c r="I1483" t="b">
        <v>1</v>
      </c>
      <c r="J1483">
        <v>25</v>
      </c>
      <c r="K1483" s="3">
        <v>34.1010131835938</v>
      </c>
      <c r="L1483">
        <v>1082.2331261319246</v>
      </c>
      <c r="M1483">
        <v>1</v>
      </c>
      <c r="N1483">
        <v>5377.3990800000001</v>
      </c>
      <c r="O1483">
        <v>5377.3990800000001</v>
      </c>
      <c r="P1483">
        <v>5377.3990800000001</v>
      </c>
      <c r="R1483">
        <f t="shared" si="46"/>
        <v>1</v>
      </c>
      <c r="S1483" s="4">
        <f t="shared" si="47"/>
        <v>1</v>
      </c>
    </row>
    <row r="1484" spans="1:19" x14ac:dyDescent="0.3">
      <c r="A1484" t="s">
        <v>2342</v>
      </c>
      <c r="B1484" t="s">
        <v>803</v>
      </c>
      <c r="C1484" t="s">
        <v>804</v>
      </c>
      <c r="F1484">
        <v>6.6128283000000003</v>
      </c>
      <c r="G1484" t="s">
        <v>805</v>
      </c>
      <c r="I1484" t="b">
        <v>1</v>
      </c>
      <c r="J1484">
        <v>25</v>
      </c>
      <c r="K1484" s="3">
        <v>37.501152038574197</v>
      </c>
      <c r="L1484">
        <v>871.80351477384556</v>
      </c>
      <c r="M1484">
        <v>1</v>
      </c>
      <c r="N1484">
        <v>4205.7587988000005</v>
      </c>
      <c r="O1484">
        <v>4205.7587988000005</v>
      </c>
      <c r="P1484">
        <v>4205.7587988000005</v>
      </c>
      <c r="R1484">
        <f t="shared" si="46"/>
        <v>1</v>
      </c>
      <c r="S1484" s="4">
        <f t="shared" si="47"/>
        <v>1</v>
      </c>
    </row>
    <row r="1485" spans="1:19" x14ac:dyDescent="0.3">
      <c r="A1485" t="s">
        <v>2343</v>
      </c>
      <c r="B1485" t="s">
        <v>803</v>
      </c>
      <c r="C1485" t="s">
        <v>859</v>
      </c>
      <c r="F1485">
        <v>12.035921999999999</v>
      </c>
      <c r="G1485" t="s">
        <v>805</v>
      </c>
      <c r="I1485" t="b">
        <v>1</v>
      </c>
      <c r="J1485">
        <v>40</v>
      </c>
      <c r="K1485" s="3">
        <v>114.712074279785</v>
      </c>
      <c r="L1485">
        <v>2096.0270491611695</v>
      </c>
      <c r="M1485">
        <v>1</v>
      </c>
      <c r="N1485">
        <v>8533.4686979999988</v>
      </c>
      <c r="O1485">
        <v>8533.4686979999988</v>
      </c>
      <c r="P1485">
        <v>8533.4686979999988</v>
      </c>
      <c r="R1485">
        <f t="shared" si="46"/>
        <v>1</v>
      </c>
      <c r="S1485" s="4">
        <f t="shared" si="47"/>
        <v>1</v>
      </c>
    </row>
    <row r="1486" spans="1:19" x14ac:dyDescent="0.3">
      <c r="A1486" t="s">
        <v>2344</v>
      </c>
      <c r="B1486" t="s">
        <v>803</v>
      </c>
      <c r="C1486" t="s">
        <v>804</v>
      </c>
      <c r="F1486">
        <v>4.4604080000000002</v>
      </c>
      <c r="G1486" t="s">
        <v>805</v>
      </c>
      <c r="I1486" t="b">
        <v>1</v>
      </c>
      <c r="J1486">
        <v>25</v>
      </c>
      <c r="K1486" s="3">
        <v>31.971797943115199</v>
      </c>
      <c r="L1486">
        <v>560.21067505378619</v>
      </c>
      <c r="M1486">
        <v>1</v>
      </c>
      <c r="N1486">
        <v>2836.8194880000001</v>
      </c>
      <c r="O1486">
        <v>2836.8194880000001</v>
      </c>
      <c r="P1486">
        <v>2836.8194880000001</v>
      </c>
      <c r="R1486">
        <f t="shared" si="46"/>
        <v>1</v>
      </c>
      <c r="S1486" s="4">
        <f t="shared" si="47"/>
        <v>1</v>
      </c>
    </row>
    <row r="1487" spans="1:19" x14ac:dyDescent="0.3">
      <c r="A1487" t="s">
        <v>2345</v>
      </c>
      <c r="B1487" t="s">
        <v>803</v>
      </c>
      <c r="C1487" t="s">
        <v>807</v>
      </c>
      <c r="E1487" t="s">
        <v>841</v>
      </c>
      <c r="F1487">
        <v>6.7264819999999999</v>
      </c>
      <c r="G1487" t="s">
        <v>805</v>
      </c>
      <c r="I1487" t="b">
        <v>1</v>
      </c>
      <c r="J1487">
        <v>32</v>
      </c>
      <c r="K1487" s="3">
        <v>65.797163486480699</v>
      </c>
      <c r="L1487">
        <v>1026.3986556577108</v>
      </c>
      <c r="M1487">
        <v>0.75</v>
      </c>
      <c r="N1487">
        <v>4500.0164580000001</v>
      </c>
      <c r="O1487">
        <v>4500.0164580000001</v>
      </c>
      <c r="P1487">
        <v>4500.0164580000001</v>
      </c>
      <c r="R1487">
        <f t="shared" si="46"/>
        <v>2.9230769230769229</v>
      </c>
      <c r="S1487" s="4">
        <f t="shared" si="47"/>
        <v>0.75</v>
      </c>
    </row>
    <row r="1488" spans="1:19" x14ac:dyDescent="0.3">
      <c r="A1488" t="s">
        <v>2346</v>
      </c>
      <c r="B1488" t="s">
        <v>803</v>
      </c>
      <c r="C1488" t="s">
        <v>804</v>
      </c>
      <c r="F1488">
        <v>10.551434</v>
      </c>
      <c r="G1488" t="s">
        <v>805</v>
      </c>
      <c r="I1488" t="b">
        <v>1</v>
      </c>
      <c r="J1488">
        <v>25</v>
      </c>
      <c r="K1488" s="3">
        <v>25.568819046020501</v>
      </c>
      <c r="L1488">
        <v>1248.99056028685</v>
      </c>
      <c r="M1488">
        <v>1</v>
      </c>
      <c r="N1488">
        <v>6710.7120240000004</v>
      </c>
      <c r="O1488">
        <v>6710.7120240000004</v>
      </c>
      <c r="P1488">
        <v>6710.7120240000004</v>
      </c>
      <c r="R1488">
        <f t="shared" si="46"/>
        <v>1</v>
      </c>
      <c r="S1488" s="4">
        <f t="shared" si="47"/>
        <v>1</v>
      </c>
    </row>
    <row r="1489" spans="1:19" x14ac:dyDescent="0.3">
      <c r="A1489" t="s">
        <v>2347</v>
      </c>
      <c r="B1489" t="s">
        <v>803</v>
      </c>
      <c r="C1489" t="s">
        <v>824</v>
      </c>
      <c r="F1489">
        <v>22.363555999999999</v>
      </c>
      <c r="G1489" t="s">
        <v>805</v>
      </c>
      <c r="I1489" t="b">
        <v>1</v>
      </c>
      <c r="J1489">
        <v>25</v>
      </c>
      <c r="K1489" s="3">
        <v>41.360809326171903</v>
      </c>
      <c r="L1489">
        <v>3045.6959434762134</v>
      </c>
      <c r="M1489">
        <v>1</v>
      </c>
      <c r="N1489">
        <v>14223.221615999999</v>
      </c>
      <c r="O1489">
        <v>14223.221615999999</v>
      </c>
      <c r="P1489">
        <v>14223.221615999999</v>
      </c>
      <c r="R1489">
        <f t="shared" si="46"/>
        <v>1</v>
      </c>
      <c r="S1489" s="4">
        <f t="shared" si="47"/>
        <v>1</v>
      </c>
    </row>
    <row r="1490" spans="1:19" x14ac:dyDescent="0.3">
      <c r="A1490" t="s">
        <v>2348</v>
      </c>
      <c r="B1490" t="s">
        <v>803</v>
      </c>
      <c r="C1490" t="s">
        <v>804</v>
      </c>
      <c r="F1490">
        <v>4.7957497</v>
      </c>
      <c r="G1490" t="s">
        <v>805</v>
      </c>
      <c r="I1490" t="b">
        <v>1</v>
      </c>
      <c r="J1490">
        <v>25</v>
      </c>
      <c r="K1490" s="3">
        <v>29.3879070281982</v>
      </c>
      <c r="L1490">
        <v>588.34648334219423</v>
      </c>
      <c r="M1490">
        <v>1</v>
      </c>
      <c r="N1490">
        <v>3050.0968091999998</v>
      </c>
      <c r="O1490">
        <v>3050.0968091999998</v>
      </c>
      <c r="P1490">
        <v>3050.0968091999998</v>
      </c>
      <c r="R1490">
        <f t="shared" si="46"/>
        <v>1</v>
      </c>
      <c r="S1490" s="4">
        <f t="shared" si="47"/>
        <v>1</v>
      </c>
    </row>
    <row r="1491" spans="1:19" x14ac:dyDescent="0.3">
      <c r="A1491" t="s">
        <v>2349</v>
      </c>
      <c r="B1491" t="s">
        <v>803</v>
      </c>
      <c r="C1491" t="s">
        <v>807</v>
      </c>
      <c r="E1491" t="s">
        <v>827</v>
      </c>
      <c r="F1491">
        <v>12.316992000000001</v>
      </c>
      <c r="G1491" t="s">
        <v>805</v>
      </c>
      <c r="I1491" t="b">
        <v>1</v>
      </c>
      <c r="J1491">
        <v>100</v>
      </c>
      <c r="K1491" s="3">
        <v>1151.7127742958301</v>
      </c>
      <c r="L1491">
        <v>3255.9075476020148</v>
      </c>
      <c r="M1491">
        <v>0.63</v>
      </c>
      <c r="N1491">
        <v>13228.449408</v>
      </c>
      <c r="O1491">
        <v>13228.449408</v>
      </c>
      <c r="P1491">
        <v>13228.449408</v>
      </c>
      <c r="R1491">
        <f t="shared" si="46"/>
        <v>37.999999999999964</v>
      </c>
      <c r="S1491" s="4">
        <f t="shared" si="47"/>
        <v>0.63</v>
      </c>
    </row>
    <row r="1492" spans="1:19" x14ac:dyDescent="0.3">
      <c r="A1492" t="s">
        <v>2350</v>
      </c>
      <c r="B1492" t="s">
        <v>803</v>
      </c>
      <c r="C1492" t="s">
        <v>804</v>
      </c>
      <c r="F1492">
        <v>8.5353890000000003</v>
      </c>
      <c r="G1492" t="s">
        <v>805</v>
      </c>
      <c r="I1492" t="b">
        <v>1</v>
      </c>
      <c r="J1492">
        <v>25</v>
      </c>
      <c r="K1492" s="3">
        <v>27.475893020629901</v>
      </c>
      <c r="L1492">
        <v>1028.7144552707023</v>
      </c>
      <c r="M1492">
        <v>1</v>
      </c>
      <c r="N1492">
        <v>5428.507404</v>
      </c>
      <c r="O1492">
        <v>5428.507404</v>
      </c>
      <c r="P1492">
        <v>5428.507404</v>
      </c>
      <c r="R1492">
        <f t="shared" ref="R1492:R1555" si="48">IF(M1492=0.62,77,(1-0.62)/(M1492-0.62))</f>
        <v>1</v>
      </c>
      <c r="S1492" s="4">
        <f t="shared" si="47"/>
        <v>1</v>
      </c>
    </row>
    <row r="1493" spans="1:19" x14ac:dyDescent="0.3">
      <c r="A1493" t="s">
        <v>2351</v>
      </c>
      <c r="B1493" t="s">
        <v>803</v>
      </c>
      <c r="C1493" t="s">
        <v>804</v>
      </c>
      <c r="F1493">
        <v>4.2793749999999999</v>
      </c>
      <c r="G1493" t="s">
        <v>805</v>
      </c>
      <c r="I1493" t="b">
        <v>1</v>
      </c>
      <c r="J1493">
        <v>25</v>
      </c>
      <c r="K1493" s="3">
        <v>29.204753875732401</v>
      </c>
      <c r="L1493">
        <v>524.11285407298772</v>
      </c>
      <c r="M1493">
        <v>1</v>
      </c>
      <c r="N1493">
        <v>2721.6824999999999</v>
      </c>
      <c r="O1493">
        <v>2721.6824999999999</v>
      </c>
      <c r="P1493">
        <v>2721.6824999999999</v>
      </c>
      <c r="R1493">
        <f t="shared" si="48"/>
        <v>1</v>
      </c>
      <c r="S1493" s="4">
        <f t="shared" si="47"/>
        <v>1</v>
      </c>
    </row>
    <row r="1494" spans="1:19" x14ac:dyDescent="0.3">
      <c r="A1494" t="s">
        <v>2352</v>
      </c>
      <c r="B1494" t="s">
        <v>803</v>
      </c>
      <c r="C1494" t="s">
        <v>804</v>
      </c>
      <c r="F1494">
        <v>6.9443599999999996</v>
      </c>
      <c r="G1494" t="s">
        <v>805</v>
      </c>
      <c r="I1494" t="b">
        <v>1</v>
      </c>
      <c r="J1494">
        <v>25</v>
      </c>
      <c r="K1494" s="3">
        <v>39.834609985351598</v>
      </c>
      <c r="L1494">
        <v>933.79486636212562</v>
      </c>
      <c r="M1494">
        <v>1</v>
      </c>
      <c r="N1494">
        <v>4416.6129599999995</v>
      </c>
      <c r="O1494">
        <v>4416.6129599999995</v>
      </c>
      <c r="P1494">
        <v>4416.6129599999995</v>
      </c>
      <c r="R1494">
        <f t="shared" si="48"/>
        <v>1</v>
      </c>
      <c r="S1494" s="4">
        <f t="shared" si="47"/>
        <v>1</v>
      </c>
    </row>
    <row r="1495" spans="1:19" x14ac:dyDescent="0.3">
      <c r="A1495" t="s">
        <v>2353</v>
      </c>
      <c r="B1495" t="s">
        <v>803</v>
      </c>
      <c r="C1495" t="s">
        <v>824</v>
      </c>
      <c r="F1495">
        <v>10.066221000000001</v>
      </c>
      <c r="G1495" t="s">
        <v>805</v>
      </c>
      <c r="I1495" t="b">
        <v>1</v>
      </c>
      <c r="J1495">
        <v>40</v>
      </c>
      <c r="K1495" s="3">
        <v>105.671477622993</v>
      </c>
      <c r="L1495">
        <v>1721.95412743359</v>
      </c>
      <c r="M1495">
        <v>0.81</v>
      </c>
      <c r="N1495">
        <v>7136.9506890000002</v>
      </c>
      <c r="O1495">
        <v>7136.9506890000002</v>
      </c>
      <c r="P1495">
        <v>7136.9506890000002</v>
      </c>
      <c r="R1495">
        <f t="shared" si="48"/>
        <v>1.9999999999999993</v>
      </c>
      <c r="S1495" s="4">
        <f t="shared" si="47"/>
        <v>0.81</v>
      </c>
    </row>
    <row r="1496" spans="1:19" x14ac:dyDescent="0.3">
      <c r="A1496" t="s">
        <v>2354</v>
      </c>
      <c r="B1496" t="s">
        <v>803</v>
      </c>
      <c r="C1496" t="s">
        <v>807</v>
      </c>
      <c r="E1496" t="s">
        <v>815</v>
      </c>
      <c r="F1496">
        <v>1.9314711</v>
      </c>
      <c r="G1496" t="s">
        <v>805</v>
      </c>
      <c r="I1496" t="b">
        <v>1</v>
      </c>
      <c r="J1496">
        <v>150</v>
      </c>
      <c r="K1496" s="3">
        <v>3712.5006522369399</v>
      </c>
      <c r="L1496">
        <v>602.23775554550411</v>
      </c>
      <c r="M1496">
        <v>0.62</v>
      </c>
      <c r="N1496">
        <v>2777.4554417999998</v>
      </c>
      <c r="O1496">
        <v>2777.4554417999998</v>
      </c>
      <c r="P1496">
        <v>2777.4554417999998</v>
      </c>
      <c r="R1496">
        <f t="shared" si="48"/>
        <v>77</v>
      </c>
      <c r="S1496" s="4">
        <f t="shared" si="47"/>
        <v>0.6249350649350649</v>
      </c>
    </row>
    <row r="1497" spans="1:19" x14ac:dyDescent="0.3">
      <c r="A1497" t="s">
        <v>2355</v>
      </c>
      <c r="B1497" t="s">
        <v>803</v>
      </c>
      <c r="C1497" t="s">
        <v>807</v>
      </c>
      <c r="E1497" t="s">
        <v>841</v>
      </c>
      <c r="F1497">
        <v>11.773992</v>
      </c>
      <c r="G1497" t="s">
        <v>805</v>
      </c>
      <c r="I1497" t="b">
        <v>1</v>
      </c>
      <c r="J1497">
        <v>65</v>
      </c>
      <c r="K1497" s="3">
        <v>430.19118164060598</v>
      </c>
      <c r="L1497">
        <v>2653.7137575654292</v>
      </c>
      <c r="M1497">
        <v>0.64</v>
      </c>
      <c r="N1497">
        <v>9996.1192080000001</v>
      </c>
      <c r="O1497">
        <v>9996.1192080000001</v>
      </c>
      <c r="P1497">
        <v>9996.1192080000001</v>
      </c>
      <c r="R1497">
        <f t="shared" si="48"/>
        <v>18.999999999999982</v>
      </c>
      <c r="S1497" s="4">
        <f t="shared" si="47"/>
        <v>0.64</v>
      </c>
    </row>
    <row r="1498" spans="1:19" x14ac:dyDescent="0.3">
      <c r="A1498" t="s">
        <v>2356</v>
      </c>
      <c r="B1498" t="s">
        <v>803</v>
      </c>
      <c r="C1498" t="s">
        <v>819</v>
      </c>
      <c r="E1498" t="s">
        <v>820</v>
      </c>
      <c r="F1498">
        <v>74.567495931366224</v>
      </c>
      <c r="G1498" t="s">
        <v>805</v>
      </c>
      <c r="I1498" t="b">
        <v>1</v>
      </c>
      <c r="J1498">
        <v>65</v>
      </c>
      <c r="K1498" s="3">
        <v>479.857849845896</v>
      </c>
      <c r="L1498">
        <v>17197.816550912048</v>
      </c>
      <c r="M1498">
        <v>0.66</v>
      </c>
      <c r="N1498">
        <v>63307.804045729921</v>
      </c>
      <c r="O1498">
        <v>63307.804045729921</v>
      </c>
      <c r="P1498">
        <v>63307.804045729921</v>
      </c>
      <c r="R1498">
        <f t="shared" si="48"/>
        <v>9.4999999999999911</v>
      </c>
      <c r="S1498" s="4">
        <f t="shared" si="47"/>
        <v>0.66</v>
      </c>
    </row>
    <row r="1499" spans="1:19" x14ac:dyDescent="0.3">
      <c r="A1499" t="s">
        <v>2357</v>
      </c>
      <c r="B1499" t="s">
        <v>803</v>
      </c>
      <c r="C1499" t="s">
        <v>804</v>
      </c>
      <c r="F1499">
        <v>23.166820000000001</v>
      </c>
      <c r="G1499" t="s">
        <v>805</v>
      </c>
      <c r="I1499" t="b">
        <v>1</v>
      </c>
      <c r="J1499">
        <v>25</v>
      </c>
      <c r="K1499" s="3">
        <v>36.067272186279297</v>
      </c>
      <c r="L1499">
        <v>3016.7210480385065</v>
      </c>
      <c r="M1499">
        <v>1</v>
      </c>
      <c r="N1499">
        <v>14734.097520000001</v>
      </c>
      <c r="O1499">
        <v>14734.097520000001</v>
      </c>
      <c r="P1499">
        <v>14734.097520000001</v>
      </c>
      <c r="R1499">
        <f t="shared" si="48"/>
        <v>1</v>
      </c>
      <c r="S1499" s="4">
        <f t="shared" si="47"/>
        <v>1</v>
      </c>
    </row>
    <row r="1500" spans="1:19" x14ac:dyDescent="0.3">
      <c r="A1500" t="s">
        <v>2358</v>
      </c>
      <c r="B1500" t="s">
        <v>803</v>
      </c>
      <c r="C1500" t="s">
        <v>807</v>
      </c>
      <c r="E1500" t="s">
        <v>844</v>
      </c>
      <c r="F1500">
        <v>30.389925000000002</v>
      </c>
      <c r="G1500" t="s">
        <v>805</v>
      </c>
      <c r="R1500">
        <f t="shared" si="48"/>
        <v>-0.61290322580645162</v>
      </c>
      <c r="S1500" s="4">
        <f t="shared" si="47"/>
        <v>0</v>
      </c>
    </row>
    <row r="1501" spans="1:19" x14ac:dyDescent="0.3">
      <c r="A1501" t="s">
        <v>2359</v>
      </c>
      <c r="B1501" t="s">
        <v>803</v>
      </c>
      <c r="C1501" t="s">
        <v>804</v>
      </c>
      <c r="F1501">
        <v>2.9504082</v>
      </c>
      <c r="G1501" t="s">
        <v>805</v>
      </c>
      <c r="I1501" t="b">
        <v>1</v>
      </c>
      <c r="J1501">
        <v>25</v>
      </c>
      <c r="K1501" s="3">
        <v>28.9409999847412</v>
      </c>
      <c r="L1501">
        <v>360.47072080170568</v>
      </c>
      <c r="M1501">
        <v>1</v>
      </c>
      <c r="N1501">
        <v>1876.4596151999999</v>
      </c>
      <c r="O1501">
        <v>1876.4596151999999</v>
      </c>
      <c r="P1501">
        <v>1876.4596151999999</v>
      </c>
      <c r="R1501">
        <f t="shared" si="48"/>
        <v>1</v>
      </c>
      <c r="S1501" s="4">
        <f t="shared" si="47"/>
        <v>1</v>
      </c>
    </row>
    <row r="1502" spans="1:19" x14ac:dyDescent="0.3">
      <c r="A1502" t="s">
        <v>2360</v>
      </c>
      <c r="B1502" t="s">
        <v>803</v>
      </c>
      <c r="C1502" t="s">
        <v>804</v>
      </c>
      <c r="F1502">
        <v>7.4002265999999999</v>
      </c>
      <c r="G1502" t="s">
        <v>805</v>
      </c>
      <c r="I1502" t="b">
        <v>1</v>
      </c>
      <c r="J1502">
        <v>40</v>
      </c>
      <c r="K1502" s="3">
        <v>131.11833190918</v>
      </c>
      <c r="L1502">
        <v>1330.1614324233494</v>
      </c>
      <c r="M1502">
        <v>1</v>
      </c>
      <c r="N1502">
        <v>5246.7606593999999</v>
      </c>
      <c r="O1502">
        <v>5246.7606593999999</v>
      </c>
      <c r="P1502">
        <v>5246.7606593999999</v>
      </c>
      <c r="R1502">
        <f t="shared" si="48"/>
        <v>1</v>
      </c>
      <c r="S1502" s="4">
        <f t="shared" si="47"/>
        <v>1</v>
      </c>
    </row>
    <row r="1503" spans="1:19" x14ac:dyDescent="0.3">
      <c r="A1503" t="s">
        <v>2361</v>
      </c>
      <c r="B1503" t="s">
        <v>803</v>
      </c>
      <c r="C1503" t="s">
        <v>807</v>
      </c>
      <c r="E1503" t="s">
        <v>815</v>
      </c>
      <c r="F1503">
        <v>11.532987</v>
      </c>
      <c r="G1503" t="s">
        <v>805</v>
      </c>
      <c r="I1503" t="b">
        <v>1</v>
      </c>
      <c r="J1503">
        <v>100</v>
      </c>
      <c r="K1503" s="3">
        <v>1071.6705850410499</v>
      </c>
      <c r="L1503">
        <v>3016.577679701104</v>
      </c>
      <c r="M1503">
        <v>0.63</v>
      </c>
      <c r="N1503">
        <v>12386.428038</v>
      </c>
      <c r="O1503">
        <v>12386.428038</v>
      </c>
      <c r="P1503">
        <v>12386.428038</v>
      </c>
      <c r="R1503">
        <f t="shared" si="48"/>
        <v>37.999999999999964</v>
      </c>
      <c r="S1503" s="4">
        <f t="shared" si="47"/>
        <v>0.63</v>
      </c>
    </row>
    <row r="1504" spans="1:19" x14ac:dyDescent="0.3">
      <c r="A1504" t="s">
        <v>2362</v>
      </c>
      <c r="B1504" t="s">
        <v>803</v>
      </c>
      <c r="C1504" t="s">
        <v>804</v>
      </c>
      <c r="F1504">
        <v>5.4317159999999998</v>
      </c>
      <c r="G1504" t="s">
        <v>805</v>
      </c>
      <c r="I1504" t="b">
        <v>1</v>
      </c>
      <c r="J1504">
        <v>25</v>
      </c>
      <c r="K1504" s="3">
        <v>31.0662536621094</v>
      </c>
      <c r="L1504">
        <v>676.65350317845378</v>
      </c>
      <c r="M1504">
        <v>1</v>
      </c>
      <c r="N1504">
        <v>3454.5713759999999</v>
      </c>
      <c r="O1504">
        <v>3454.5713759999999</v>
      </c>
      <c r="P1504">
        <v>3454.5713759999999</v>
      </c>
      <c r="R1504">
        <f t="shared" si="48"/>
        <v>1</v>
      </c>
      <c r="S1504" s="4">
        <f t="shared" si="47"/>
        <v>1</v>
      </c>
    </row>
    <row r="1505" spans="1:19" x14ac:dyDescent="0.3">
      <c r="A1505" t="s">
        <v>2363</v>
      </c>
      <c r="B1505" t="s">
        <v>803</v>
      </c>
      <c r="C1505" t="s">
        <v>807</v>
      </c>
      <c r="E1505" t="s">
        <v>822</v>
      </c>
      <c r="F1505">
        <v>24.229025</v>
      </c>
      <c r="G1505" t="s">
        <v>805</v>
      </c>
      <c r="I1505" t="b">
        <v>1</v>
      </c>
      <c r="J1505">
        <v>20</v>
      </c>
      <c r="K1505" s="3">
        <v>1</v>
      </c>
      <c r="L1505">
        <v>2836.7455821269209</v>
      </c>
      <c r="M1505">
        <v>1</v>
      </c>
      <c r="N1505">
        <v>14900.850375</v>
      </c>
      <c r="O1505">
        <v>14900.850375</v>
      </c>
      <c r="P1505">
        <v>14900.850375</v>
      </c>
      <c r="R1505">
        <f t="shared" si="48"/>
        <v>1</v>
      </c>
      <c r="S1505" s="4">
        <f t="shared" si="47"/>
        <v>1</v>
      </c>
    </row>
    <row r="1506" spans="1:19" x14ac:dyDescent="0.3">
      <c r="A1506" t="s">
        <v>2364</v>
      </c>
      <c r="B1506" t="s">
        <v>803</v>
      </c>
      <c r="C1506" t="s">
        <v>807</v>
      </c>
      <c r="E1506" t="s">
        <v>876</v>
      </c>
      <c r="F1506">
        <v>14.517243000000001</v>
      </c>
      <c r="G1506" t="s">
        <v>805</v>
      </c>
      <c r="I1506" t="b">
        <v>1</v>
      </c>
      <c r="J1506">
        <v>100</v>
      </c>
      <c r="K1506" s="3">
        <v>1216.13967464445</v>
      </c>
      <c r="L1506">
        <v>3870.0349443909031</v>
      </c>
      <c r="M1506">
        <v>0.63</v>
      </c>
      <c r="N1506">
        <v>15591.518982000001</v>
      </c>
      <c r="O1506">
        <v>15591.518982000001</v>
      </c>
      <c r="P1506">
        <v>15591.518982000001</v>
      </c>
      <c r="R1506">
        <f t="shared" si="48"/>
        <v>37.999999999999964</v>
      </c>
      <c r="S1506" s="4">
        <f t="shared" si="47"/>
        <v>0.63</v>
      </c>
    </row>
    <row r="1507" spans="1:19" x14ac:dyDescent="0.3">
      <c r="A1507" t="s">
        <v>2365</v>
      </c>
      <c r="B1507" t="s">
        <v>803</v>
      </c>
      <c r="C1507" t="s">
        <v>807</v>
      </c>
      <c r="E1507" t="s">
        <v>1083</v>
      </c>
      <c r="F1507">
        <v>7.6550646000000002</v>
      </c>
      <c r="G1507" t="s">
        <v>805</v>
      </c>
      <c r="I1507" t="b">
        <v>1</v>
      </c>
      <c r="J1507">
        <v>50</v>
      </c>
      <c r="K1507" s="3">
        <v>164.94110721588399</v>
      </c>
      <c r="L1507">
        <v>1445.2981946452589</v>
      </c>
      <c r="M1507">
        <v>0.66</v>
      </c>
      <c r="N1507">
        <v>5840.8142898000006</v>
      </c>
      <c r="O1507">
        <v>5840.8142898000006</v>
      </c>
      <c r="P1507">
        <v>5840.8142898000006</v>
      </c>
      <c r="R1507">
        <f t="shared" si="48"/>
        <v>9.4999999999999911</v>
      </c>
      <c r="S1507" s="4">
        <f t="shared" si="47"/>
        <v>0.66</v>
      </c>
    </row>
    <row r="1508" spans="1:19" x14ac:dyDescent="0.3">
      <c r="A1508" t="s">
        <v>2366</v>
      </c>
      <c r="B1508" t="s">
        <v>803</v>
      </c>
      <c r="C1508" t="s">
        <v>807</v>
      </c>
      <c r="E1508" t="s">
        <v>813</v>
      </c>
      <c r="F1508">
        <v>6.130646E-2</v>
      </c>
      <c r="G1508" t="s">
        <v>805</v>
      </c>
      <c r="I1508" t="b">
        <v>1</v>
      </c>
      <c r="J1508">
        <v>40</v>
      </c>
      <c r="K1508" s="3">
        <v>135.62340393066401</v>
      </c>
      <c r="L1508">
        <v>11.113839861734055</v>
      </c>
      <c r="M1508">
        <v>0.68</v>
      </c>
      <c r="N1508">
        <v>43.466280140000002</v>
      </c>
      <c r="O1508">
        <v>43.466280140000002</v>
      </c>
      <c r="P1508">
        <v>43.466280140000002</v>
      </c>
      <c r="R1508">
        <f t="shared" si="48"/>
        <v>6.3333333333333277</v>
      </c>
      <c r="S1508" s="4">
        <f t="shared" si="47"/>
        <v>0.68</v>
      </c>
    </row>
    <row r="1509" spans="1:19" x14ac:dyDescent="0.3">
      <c r="A1509" t="s">
        <v>2367</v>
      </c>
      <c r="B1509" t="s">
        <v>803</v>
      </c>
      <c r="C1509" t="s">
        <v>807</v>
      </c>
      <c r="E1509" t="s">
        <v>1069</v>
      </c>
      <c r="F1509">
        <v>12.605029</v>
      </c>
      <c r="G1509" t="s">
        <v>805</v>
      </c>
      <c r="I1509" t="b">
        <v>1</v>
      </c>
      <c r="J1509">
        <v>50</v>
      </c>
      <c r="K1509" s="3">
        <v>204.152099609375</v>
      </c>
      <c r="L1509">
        <v>2476.0919031380331</v>
      </c>
      <c r="M1509">
        <v>0.75449957121228217</v>
      </c>
      <c r="N1509">
        <v>9617.637127</v>
      </c>
      <c r="O1509">
        <v>9617.637127</v>
      </c>
      <c r="P1509">
        <v>9617.637127</v>
      </c>
      <c r="R1509">
        <f t="shared" si="48"/>
        <v>2.8252878174625682</v>
      </c>
      <c r="S1509" s="4">
        <f t="shared" si="47"/>
        <v>0.75449957121228217</v>
      </c>
    </row>
    <row r="1510" spans="1:19" x14ac:dyDescent="0.3">
      <c r="A1510" t="s">
        <v>2368</v>
      </c>
      <c r="B1510" t="s">
        <v>803</v>
      </c>
      <c r="C1510" t="s">
        <v>804</v>
      </c>
      <c r="F1510">
        <v>25.846003</v>
      </c>
      <c r="G1510" t="s">
        <v>805</v>
      </c>
      <c r="I1510" t="b">
        <v>1</v>
      </c>
      <c r="J1510">
        <v>25</v>
      </c>
      <c r="K1510" s="3">
        <v>30.888982772827099</v>
      </c>
      <c r="L1510">
        <v>3214.5841463042798</v>
      </c>
      <c r="M1510">
        <v>1</v>
      </c>
      <c r="N1510">
        <v>16438.057907999999</v>
      </c>
      <c r="O1510">
        <v>16438.057907999999</v>
      </c>
      <c r="P1510">
        <v>16438.057907999999</v>
      </c>
      <c r="R1510">
        <f t="shared" si="48"/>
        <v>1</v>
      </c>
      <c r="S1510" s="4">
        <f t="shared" si="47"/>
        <v>1</v>
      </c>
    </row>
    <row r="1511" spans="1:19" x14ac:dyDescent="0.3">
      <c r="A1511" t="s">
        <v>2369</v>
      </c>
      <c r="B1511" t="s">
        <v>803</v>
      </c>
      <c r="C1511" t="s">
        <v>824</v>
      </c>
      <c r="F1511">
        <v>8.8976439999999997</v>
      </c>
      <c r="G1511" t="s">
        <v>805</v>
      </c>
      <c r="R1511">
        <f t="shared" si="48"/>
        <v>-0.61290322580645162</v>
      </c>
      <c r="S1511" s="4">
        <f t="shared" si="47"/>
        <v>0</v>
      </c>
    </row>
    <row r="1512" spans="1:19" x14ac:dyDescent="0.3">
      <c r="A1512" t="s">
        <v>2370</v>
      </c>
      <c r="B1512" t="s">
        <v>803</v>
      </c>
      <c r="C1512" t="s">
        <v>807</v>
      </c>
      <c r="E1512" t="s">
        <v>841</v>
      </c>
      <c r="F1512">
        <v>0.29937730000000001</v>
      </c>
      <c r="G1512" t="s">
        <v>805</v>
      </c>
      <c r="I1512" t="b">
        <v>1</v>
      </c>
      <c r="J1512">
        <v>50</v>
      </c>
      <c r="K1512" s="3">
        <v>172.60366607666899</v>
      </c>
      <c r="L1512">
        <v>56.969910644723512</v>
      </c>
      <c r="M1512">
        <v>0.66</v>
      </c>
      <c r="N1512">
        <v>228.42487990000001</v>
      </c>
      <c r="O1512">
        <v>228.42487990000001</v>
      </c>
      <c r="P1512">
        <v>228.42487990000001</v>
      </c>
      <c r="R1512">
        <f t="shared" si="48"/>
        <v>9.4999999999999911</v>
      </c>
      <c r="S1512" s="4">
        <f t="shared" si="47"/>
        <v>0.66</v>
      </c>
    </row>
    <row r="1513" spans="1:19" x14ac:dyDescent="0.3">
      <c r="A1513" t="s">
        <v>2371</v>
      </c>
      <c r="B1513" t="s">
        <v>803</v>
      </c>
      <c r="C1513" t="s">
        <v>824</v>
      </c>
      <c r="F1513">
        <v>11.296545999999999</v>
      </c>
      <c r="G1513" t="s">
        <v>805</v>
      </c>
      <c r="I1513" t="b">
        <v>1</v>
      </c>
      <c r="J1513">
        <v>40</v>
      </c>
      <c r="K1513" s="3">
        <v>104.419355163584</v>
      </c>
      <c r="L1513">
        <v>1927.5900555646679</v>
      </c>
      <c r="M1513">
        <v>0.72</v>
      </c>
      <c r="N1513">
        <v>8009.2511139999997</v>
      </c>
      <c r="O1513">
        <v>8009.2511139999997</v>
      </c>
      <c r="P1513">
        <v>8009.2511139999997</v>
      </c>
      <c r="R1513">
        <f t="shared" si="48"/>
        <v>3.8000000000000007</v>
      </c>
      <c r="S1513" s="4">
        <f t="shared" si="47"/>
        <v>0.72</v>
      </c>
    </row>
    <row r="1514" spans="1:19" x14ac:dyDescent="0.3">
      <c r="A1514" t="s">
        <v>2372</v>
      </c>
      <c r="B1514" t="s">
        <v>803</v>
      </c>
      <c r="C1514" t="s">
        <v>804</v>
      </c>
      <c r="F1514">
        <v>4.3519139999999998</v>
      </c>
      <c r="G1514" t="s">
        <v>805</v>
      </c>
      <c r="I1514" t="b">
        <v>1</v>
      </c>
      <c r="J1514">
        <v>25</v>
      </c>
      <c r="K1514" s="3">
        <v>37.133918762207003</v>
      </c>
      <c r="L1514">
        <v>571.93218180914562</v>
      </c>
      <c r="M1514">
        <v>1</v>
      </c>
      <c r="N1514">
        <v>2767.8173039999997</v>
      </c>
      <c r="O1514">
        <v>2767.8173039999997</v>
      </c>
      <c r="P1514">
        <v>2767.8173039999997</v>
      </c>
      <c r="R1514">
        <f t="shared" si="48"/>
        <v>1</v>
      </c>
      <c r="S1514" s="4">
        <f t="shared" si="47"/>
        <v>1</v>
      </c>
    </row>
    <row r="1515" spans="1:19" x14ac:dyDescent="0.3">
      <c r="A1515" t="s">
        <v>2373</v>
      </c>
      <c r="B1515" t="s">
        <v>803</v>
      </c>
      <c r="C1515" t="s">
        <v>807</v>
      </c>
      <c r="E1515" t="s">
        <v>827</v>
      </c>
      <c r="F1515">
        <v>8.8802409999999998</v>
      </c>
      <c r="G1515" t="s">
        <v>805</v>
      </c>
      <c r="I1515" t="b">
        <v>1</v>
      </c>
      <c r="J1515">
        <v>50</v>
      </c>
      <c r="K1515" s="3">
        <v>239.810298633587</v>
      </c>
      <c r="L1515">
        <v>1806.0553376396424</v>
      </c>
      <c r="M1515">
        <v>0.65</v>
      </c>
      <c r="N1515">
        <v>6775.6238830000002</v>
      </c>
      <c r="O1515">
        <v>6775.6238830000002</v>
      </c>
      <c r="P1515">
        <v>6775.6238830000002</v>
      </c>
      <c r="R1515">
        <f t="shared" si="48"/>
        <v>12.666666666666655</v>
      </c>
      <c r="S1515" s="4">
        <f t="shared" si="47"/>
        <v>0.65</v>
      </c>
    </row>
    <row r="1516" spans="1:19" x14ac:dyDescent="0.3">
      <c r="A1516" t="s">
        <v>2374</v>
      </c>
      <c r="B1516" t="s">
        <v>803</v>
      </c>
      <c r="C1516" t="s">
        <v>837</v>
      </c>
      <c r="E1516" t="s">
        <v>838</v>
      </c>
      <c r="F1516">
        <v>15.28851</v>
      </c>
      <c r="G1516" t="s">
        <v>805</v>
      </c>
      <c r="I1516" t="b">
        <v>1</v>
      </c>
      <c r="J1516">
        <v>65</v>
      </c>
      <c r="K1516" s="3">
        <v>490.186369037605</v>
      </c>
      <c r="L1516">
        <v>3542.7339574396542</v>
      </c>
      <c r="M1516">
        <v>0.65</v>
      </c>
      <c r="N1516">
        <v>12979.94499</v>
      </c>
      <c r="O1516">
        <v>12979.94499</v>
      </c>
      <c r="P1516">
        <v>12979.94499</v>
      </c>
      <c r="R1516">
        <f t="shared" si="48"/>
        <v>12.666666666666655</v>
      </c>
      <c r="S1516" s="4">
        <f t="shared" si="47"/>
        <v>0.65</v>
      </c>
    </row>
    <row r="1517" spans="1:19" x14ac:dyDescent="0.3">
      <c r="A1517" t="s">
        <v>2375</v>
      </c>
      <c r="B1517" t="s">
        <v>803</v>
      </c>
      <c r="C1517" t="s">
        <v>824</v>
      </c>
      <c r="E1517" t="s">
        <v>1121</v>
      </c>
      <c r="F1517">
        <v>19.405553999999999</v>
      </c>
      <c r="G1517" t="s">
        <v>805</v>
      </c>
      <c r="I1517" t="b">
        <v>1</v>
      </c>
      <c r="J1517">
        <v>40</v>
      </c>
      <c r="K1517" s="3">
        <v>112.268979454064</v>
      </c>
      <c r="L1517">
        <v>3363.2529097860661</v>
      </c>
      <c r="M1517">
        <v>0.7</v>
      </c>
      <c r="N1517">
        <v>13758.537785999999</v>
      </c>
      <c r="O1517">
        <v>13758.537785999999</v>
      </c>
      <c r="P1517">
        <v>13758.537785999999</v>
      </c>
      <c r="R1517">
        <f t="shared" si="48"/>
        <v>4.7500000000000027</v>
      </c>
      <c r="S1517" s="4">
        <f t="shared" si="47"/>
        <v>0.7</v>
      </c>
    </row>
    <row r="1518" spans="1:19" x14ac:dyDescent="0.3">
      <c r="A1518" t="s">
        <v>2376</v>
      </c>
      <c r="B1518" t="s">
        <v>803</v>
      </c>
      <c r="C1518" t="s">
        <v>804</v>
      </c>
      <c r="F1518">
        <v>6.2966199999999999</v>
      </c>
      <c r="G1518" t="s">
        <v>805</v>
      </c>
      <c r="I1518" t="b">
        <v>1</v>
      </c>
      <c r="J1518">
        <v>50</v>
      </c>
      <c r="K1518" s="3">
        <v>165.54388427734401</v>
      </c>
      <c r="L1518">
        <v>1189.5588848245268</v>
      </c>
      <c r="M1518">
        <v>1</v>
      </c>
      <c r="N1518">
        <v>4804.3210600000002</v>
      </c>
      <c r="O1518">
        <v>4804.3210600000002</v>
      </c>
      <c r="P1518">
        <v>4804.3210600000002</v>
      </c>
      <c r="R1518">
        <f t="shared" si="48"/>
        <v>1</v>
      </c>
      <c r="S1518" s="4">
        <f t="shared" si="47"/>
        <v>1</v>
      </c>
    </row>
    <row r="1519" spans="1:19" x14ac:dyDescent="0.3">
      <c r="A1519" t="s">
        <v>2377</v>
      </c>
      <c r="B1519" t="s">
        <v>803</v>
      </c>
      <c r="C1519" t="s">
        <v>807</v>
      </c>
      <c r="E1519" t="s">
        <v>942</v>
      </c>
      <c r="F1519">
        <v>6.3984785000000004</v>
      </c>
      <c r="G1519" t="s">
        <v>805</v>
      </c>
      <c r="I1519" t="b">
        <v>1</v>
      </c>
      <c r="J1519">
        <v>80</v>
      </c>
      <c r="K1519" s="3">
        <v>658.414794273383</v>
      </c>
      <c r="L1519">
        <v>1551.2979839724856</v>
      </c>
      <c r="M1519">
        <v>0.63</v>
      </c>
      <c r="N1519">
        <v>6027.366747</v>
      </c>
      <c r="O1519">
        <v>6027.366747</v>
      </c>
      <c r="P1519">
        <v>6027.366747</v>
      </c>
      <c r="R1519">
        <f t="shared" si="48"/>
        <v>37.999999999999964</v>
      </c>
      <c r="S1519" s="4">
        <f t="shared" si="47"/>
        <v>0.63</v>
      </c>
    </row>
    <row r="1520" spans="1:19" x14ac:dyDescent="0.3">
      <c r="A1520" t="s">
        <v>2378</v>
      </c>
      <c r="B1520" t="s">
        <v>803</v>
      </c>
      <c r="C1520" t="s">
        <v>807</v>
      </c>
      <c r="E1520" t="s">
        <v>815</v>
      </c>
      <c r="F1520">
        <v>2.6938285999999998</v>
      </c>
      <c r="G1520" t="s">
        <v>805</v>
      </c>
      <c r="I1520" t="b">
        <v>1</v>
      </c>
      <c r="J1520">
        <v>150</v>
      </c>
      <c r="K1520" s="3">
        <v>3430.10175643921</v>
      </c>
      <c r="L1520">
        <v>830.62548490094571</v>
      </c>
      <c r="M1520">
        <v>0.62</v>
      </c>
      <c r="N1520">
        <v>3873.7255267999999</v>
      </c>
      <c r="O1520">
        <v>3873.7255267999999</v>
      </c>
      <c r="P1520">
        <v>3873.7255267999999</v>
      </c>
      <c r="R1520">
        <f t="shared" si="48"/>
        <v>77</v>
      </c>
      <c r="S1520" s="4">
        <f t="shared" si="47"/>
        <v>0.6249350649350649</v>
      </c>
    </row>
    <row r="1521" spans="1:19" x14ac:dyDescent="0.3">
      <c r="A1521" t="s">
        <v>2379</v>
      </c>
      <c r="B1521" t="s">
        <v>803</v>
      </c>
      <c r="C1521" t="s">
        <v>807</v>
      </c>
      <c r="E1521" t="s">
        <v>885</v>
      </c>
      <c r="F1521">
        <v>3.7964966000000002</v>
      </c>
      <c r="G1521" t="s">
        <v>805</v>
      </c>
      <c r="I1521" t="b">
        <v>1</v>
      </c>
      <c r="J1521">
        <v>125</v>
      </c>
      <c r="K1521" s="3">
        <v>1746.9781651496901</v>
      </c>
      <c r="L1521">
        <v>1067.5443209930359</v>
      </c>
      <c r="M1521">
        <v>0.63</v>
      </c>
      <c r="N1521">
        <v>4749.4172466</v>
      </c>
      <c r="O1521">
        <v>4749.4172466</v>
      </c>
      <c r="P1521">
        <v>4749.4172466</v>
      </c>
      <c r="R1521">
        <f t="shared" si="48"/>
        <v>37.999999999999964</v>
      </c>
      <c r="S1521" s="4">
        <f t="shared" si="47"/>
        <v>0.63</v>
      </c>
    </row>
    <row r="1522" spans="1:19" x14ac:dyDescent="0.3">
      <c r="A1522" t="s">
        <v>2380</v>
      </c>
      <c r="B1522" t="s">
        <v>803</v>
      </c>
      <c r="C1522" t="s">
        <v>804</v>
      </c>
      <c r="F1522">
        <v>5.8535842999999996</v>
      </c>
      <c r="G1522" t="s">
        <v>805</v>
      </c>
      <c r="I1522" t="b">
        <v>1</v>
      </c>
      <c r="J1522">
        <v>25</v>
      </c>
      <c r="K1522" s="3">
        <v>34.196041107177699</v>
      </c>
      <c r="L1522">
        <v>749.87900846497087</v>
      </c>
      <c r="M1522">
        <v>1</v>
      </c>
      <c r="N1522">
        <v>3722.8796147999997</v>
      </c>
      <c r="O1522">
        <v>3722.8796147999997</v>
      </c>
      <c r="P1522">
        <v>3722.8796147999997</v>
      </c>
      <c r="R1522">
        <f t="shared" si="48"/>
        <v>1</v>
      </c>
      <c r="S1522" s="4">
        <f t="shared" si="47"/>
        <v>1</v>
      </c>
    </row>
    <row r="1523" spans="1:19" x14ac:dyDescent="0.3">
      <c r="A1523" t="s">
        <v>2381</v>
      </c>
      <c r="B1523" t="s">
        <v>803</v>
      </c>
      <c r="C1523" t="s">
        <v>824</v>
      </c>
      <c r="F1523">
        <v>11.373282</v>
      </c>
      <c r="G1523" t="s">
        <v>805</v>
      </c>
      <c r="I1523" t="b">
        <v>1</v>
      </c>
      <c r="J1523">
        <v>40</v>
      </c>
      <c r="K1523" s="3">
        <v>133.64893875119699</v>
      </c>
      <c r="L1523">
        <v>2054.1236721384075</v>
      </c>
      <c r="M1523">
        <v>0.7</v>
      </c>
      <c r="N1523">
        <v>8063.6569380000001</v>
      </c>
      <c r="O1523">
        <v>8063.6569380000001</v>
      </c>
      <c r="P1523">
        <v>8063.6569380000001</v>
      </c>
      <c r="R1523">
        <f t="shared" si="48"/>
        <v>4.7500000000000027</v>
      </c>
      <c r="S1523" s="4">
        <f t="shared" si="47"/>
        <v>0.7</v>
      </c>
    </row>
    <row r="1524" spans="1:19" x14ac:dyDescent="0.3">
      <c r="A1524" t="s">
        <v>2382</v>
      </c>
      <c r="B1524" t="s">
        <v>803</v>
      </c>
      <c r="C1524" t="s">
        <v>804</v>
      </c>
      <c r="F1524">
        <v>6.7682656999999997</v>
      </c>
      <c r="G1524" t="s">
        <v>805</v>
      </c>
      <c r="I1524" t="b">
        <v>1</v>
      </c>
      <c r="J1524">
        <v>25</v>
      </c>
      <c r="K1524" s="3">
        <v>28.744005203247099</v>
      </c>
      <c r="L1524">
        <v>825.4190009900168</v>
      </c>
      <c r="M1524">
        <v>1</v>
      </c>
      <c r="N1524">
        <v>4304.6169852000003</v>
      </c>
      <c r="O1524">
        <v>4304.6169852000003</v>
      </c>
      <c r="P1524">
        <v>4304.6169852000003</v>
      </c>
      <c r="R1524">
        <f t="shared" si="48"/>
        <v>1</v>
      </c>
      <c r="S1524" s="4">
        <f t="shared" si="47"/>
        <v>1</v>
      </c>
    </row>
    <row r="1525" spans="1:19" x14ac:dyDescent="0.3">
      <c r="A1525" t="s">
        <v>2383</v>
      </c>
      <c r="B1525" t="s">
        <v>803</v>
      </c>
      <c r="C1525" t="s">
        <v>804</v>
      </c>
      <c r="F1525">
        <v>6.0493975000000004</v>
      </c>
      <c r="G1525" t="s">
        <v>805</v>
      </c>
      <c r="I1525" t="b">
        <v>1</v>
      </c>
      <c r="J1525">
        <v>25</v>
      </c>
      <c r="K1525" s="3">
        <v>29.746894836425799</v>
      </c>
      <c r="L1525">
        <v>744.59535672536083</v>
      </c>
      <c r="M1525">
        <v>1</v>
      </c>
      <c r="N1525">
        <v>3847.4168100000002</v>
      </c>
      <c r="O1525">
        <v>3847.4168100000002</v>
      </c>
      <c r="P1525">
        <v>3847.4168100000002</v>
      </c>
      <c r="R1525">
        <f t="shared" si="48"/>
        <v>1</v>
      </c>
      <c r="S1525" s="4">
        <f t="shared" si="47"/>
        <v>1</v>
      </c>
    </row>
    <row r="1526" spans="1:19" x14ac:dyDescent="0.3">
      <c r="A1526" t="s">
        <v>2384</v>
      </c>
      <c r="B1526" t="s">
        <v>803</v>
      </c>
      <c r="C1526" t="s">
        <v>807</v>
      </c>
      <c r="E1526" t="s">
        <v>942</v>
      </c>
      <c r="F1526">
        <v>12.795266</v>
      </c>
      <c r="G1526" t="s">
        <v>805</v>
      </c>
      <c r="I1526" t="b">
        <v>1</v>
      </c>
      <c r="J1526">
        <v>80</v>
      </c>
      <c r="K1526" s="3">
        <v>808.20665737154195</v>
      </c>
      <c r="L1526">
        <v>3215.8464066226402</v>
      </c>
      <c r="M1526">
        <v>0.63</v>
      </c>
      <c r="N1526">
        <v>12053.140572</v>
      </c>
      <c r="O1526">
        <v>12053.140572</v>
      </c>
      <c r="P1526">
        <v>12053.140572</v>
      </c>
      <c r="R1526">
        <f t="shared" si="48"/>
        <v>37.999999999999964</v>
      </c>
      <c r="S1526" s="4">
        <f t="shared" si="47"/>
        <v>0.63</v>
      </c>
    </row>
    <row r="1527" spans="1:19" x14ac:dyDescent="0.3">
      <c r="A1527" t="s">
        <v>2385</v>
      </c>
      <c r="B1527" t="s">
        <v>803</v>
      </c>
      <c r="C1527" t="s">
        <v>804</v>
      </c>
      <c r="F1527">
        <v>9.3913799999999998</v>
      </c>
      <c r="G1527" t="s">
        <v>805</v>
      </c>
      <c r="I1527" t="b">
        <v>1</v>
      </c>
      <c r="J1527">
        <v>25</v>
      </c>
      <c r="K1527" s="3">
        <v>29.577224731445298</v>
      </c>
      <c r="L1527">
        <v>1154.1482667853518</v>
      </c>
      <c r="M1527">
        <v>1</v>
      </c>
      <c r="N1527">
        <v>5972.9176799999996</v>
      </c>
      <c r="O1527">
        <v>5972.9176799999996</v>
      </c>
      <c r="P1527">
        <v>5972.9176799999996</v>
      </c>
      <c r="R1527">
        <f t="shared" si="48"/>
        <v>1</v>
      </c>
      <c r="S1527" s="4">
        <f t="shared" si="47"/>
        <v>1</v>
      </c>
    </row>
    <row r="1528" spans="1:19" x14ac:dyDescent="0.3">
      <c r="A1528" t="s">
        <v>2386</v>
      </c>
      <c r="B1528" t="s">
        <v>803</v>
      </c>
      <c r="C1528" t="s">
        <v>804</v>
      </c>
      <c r="F1528">
        <v>6.8182874</v>
      </c>
      <c r="G1528" t="s">
        <v>805</v>
      </c>
      <c r="I1528" t="b">
        <v>1</v>
      </c>
      <c r="J1528">
        <v>25</v>
      </c>
      <c r="K1528" s="3">
        <v>24.8171482086182</v>
      </c>
      <c r="L1528">
        <v>801.30908072392526</v>
      </c>
      <c r="M1528">
        <v>1</v>
      </c>
      <c r="N1528">
        <v>4336.4307864000002</v>
      </c>
      <c r="O1528">
        <v>4336.4307864000002</v>
      </c>
      <c r="P1528">
        <v>4336.4307864000002</v>
      </c>
      <c r="R1528">
        <f t="shared" si="48"/>
        <v>1</v>
      </c>
      <c r="S1528" s="4">
        <f t="shared" si="47"/>
        <v>1</v>
      </c>
    </row>
    <row r="1529" spans="1:19" x14ac:dyDescent="0.3">
      <c r="A1529" t="s">
        <v>2387</v>
      </c>
      <c r="B1529" t="s">
        <v>803</v>
      </c>
      <c r="C1529" t="s">
        <v>804</v>
      </c>
      <c r="F1529">
        <v>11.619548</v>
      </c>
      <c r="G1529" t="s">
        <v>805</v>
      </c>
      <c r="I1529" t="b">
        <v>1</v>
      </c>
      <c r="J1529">
        <v>25</v>
      </c>
      <c r="K1529" s="3">
        <v>32.043487548828097</v>
      </c>
      <c r="L1529">
        <v>1460.3119599213999</v>
      </c>
      <c r="M1529">
        <v>1</v>
      </c>
      <c r="N1529">
        <v>7390.0325279999997</v>
      </c>
      <c r="O1529">
        <v>7390.0325279999997</v>
      </c>
      <c r="P1529">
        <v>7390.0325279999997</v>
      </c>
      <c r="R1529">
        <f t="shared" si="48"/>
        <v>1</v>
      </c>
      <c r="S1529" s="4">
        <f t="shared" si="47"/>
        <v>1</v>
      </c>
    </row>
    <row r="1530" spans="1:19" x14ac:dyDescent="0.3">
      <c r="A1530" t="s">
        <v>2388</v>
      </c>
      <c r="B1530" t="s">
        <v>803</v>
      </c>
      <c r="C1530" t="s">
        <v>837</v>
      </c>
      <c r="E1530" t="s">
        <v>815</v>
      </c>
      <c r="F1530">
        <v>12.2033</v>
      </c>
      <c r="G1530" t="s">
        <v>805</v>
      </c>
      <c r="I1530" t="b">
        <v>1</v>
      </c>
      <c r="J1530">
        <v>40</v>
      </c>
      <c r="K1530" s="3">
        <v>133.070243263268</v>
      </c>
      <c r="L1530">
        <v>2201.6230559078945</v>
      </c>
      <c r="M1530">
        <v>0.7</v>
      </c>
      <c r="N1530">
        <v>8652.1396999999997</v>
      </c>
      <c r="O1530">
        <v>8652.1396999999997</v>
      </c>
      <c r="P1530">
        <v>8652.1396999999997</v>
      </c>
      <c r="R1530">
        <f t="shared" si="48"/>
        <v>4.7500000000000027</v>
      </c>
      <c r="S1530" s="4">
        <f t="shared" si="47"/>
        <v>0.7</v>
      </c>
    </row>
    <row r="1531" spans="1:19" x14ac:dyDescent="0.3">
      <c r="A1531" t="s">
        <v>2389</v>
      </c>
      <c r="B1531" t="s">
        <v>803</v>
      </c>
      <c r="C1531" t="s">
        <v>804</v>
      </c>
      <c r="F1531">
        <v>13.893287000000001</v>
      </c>
      <c r="G1531" t="s">
        <v>805</v>
      </c>
      <c r="I1531" t="b">
        <v>1</v>
      </c>
      <c r="J1531">
        <v>25</v>
      </c>
      <c r="K1531" s="3">
        <v>30.375108718872099</v>
      </c>
      <c r="L1531">
        <v>1719.9152976071036</v>
      </c>
      <c r="M1531">
        <v>1</v>
      </c>
      <c r="N1531">
        <v>8836.130532000001</v>
      </c>
      <c r="O1531">
        <v>8836.130532000001</v>
      </c>
      <c r="P1531">
        <v>8836.130532000001</v>
      </c>
      <c r="R1531">
        <f t="shared" si="48"/>
        <v>1</v>
      </c>
      <c r="S1531" s="4">
        <f t="shared" si="47"/>
        <v>1</v>
      </c>
    </row>
    <row r="1532" spans="1:19" x14ac:dyDescent="0.3">
      <c r="A1532" t="s">
        <v>2390</v>
      </c>
      <c r="B1532" t="s">
        <v>803</v>
      </c>
      <c r="C1532" t="s">
        <v>824</v>
      </c>
      <c r="F1532">
        <v>7.0252129999999999</v>
      </c>
      <c r="G1532" t="s">
        <v>805</v>
      </c>
      <c r="I1532" t="b">
        <v>1</v>
      </c>
      <c r="J1532">
        <v>25</v>
      </c>
      <c r="K1532" s="3">
        <v>33.835048675537102</v>
      </c>
      <c r="L1532">
        <v>897.11013403863808</v>
      </c>
      <c r="M1532">
        <v>1</v>
      </c>
      <c r="N1532">
        <v>4468.035468</v>
      </c>
      <c r="O1532">
        <v>4468.035468</v>
      </c>
      <c r="P1532">
        <v>4468.035468</v>
      </c>
      <c r="R1532">
        <f t="shared" si="48"/>
        <v>1</v>
      </c>
      <c r="S1532" s="4">
        <f t="shared" si="47"/>
        <v>1</v>
      </c>
    </row>
    <row r="1533" spans="1:19" x14ac:dyDescent="0.3">
      <c r="A1533" t="s">
        <v>2391</v>
      </c>
      <c r="B1533" t="s">
        <v>803</v>
      </c>
      <c r="C1533" t="s">
        <v>807</v>
      </c>
      <c r="E1533" t="s">
        <v>1051</v>
      </c>
      <c r="F1533">
        <v>23.237331000000001</v>
      </c>
      <c r="G1533" t="s">
        <v>805</v>
      </c>
      <c r="I1533" t="b">
        <v>1</v>
      </c>
      <c r="J1533">
        <v>32</v>
      </c>
      <c r="K1533" s="3">
        <v>48.861160278320298</v>
      </c>
      <c r="L1533">
        <v>3302.95693403221</v>
      </c>
      <c r="M1533">
        <v>1</v>
      </c>
      <c r="N1533">
        <v>15545.774439000001</v>
      </c>
      <c r="O1533">
        <v>15545.774439000001</v>
      </c>
      <c r="P1533">
        <v>15545.774439000001</v>
      </c>
      <c r="R1533">
        <f t="shared" si="48"/>
        <v>1</v>
      </c>
      <c r="S1533" s="4">
        <f t="shared" si="47"/>
        <v>1</v>
      </c>
    </row>
    <row r="1534" spans="1:19" x14ac:dyDescent="0.3">
      <c r="A1534" t="s">
        <v>2392</v>
      </c>
      <c r="B1534" t="s">
        <v>803</v>
      </c>
      <c r="C1534" t="s">
        <v>804</v>
      </c>
      <c r="F1534">
        <v>7.6408019999999999</v>
      </c>
      <c r="G1534" t="s">
        <v>805</v>
      </c>
      <c r="I1534" t="b">
        <v>1</v>
      </c>
      <c r="J1534">
        <v>25</v>
      </c>
      <c r="K1534" s="3">
        <v>28.977085113525401</v>
      </c>
      <c r="L1534">
        <v>933.83799562013644</v>
      </c>
      <c r="M1534">
        <v>1</v>
      </c>
      <c r="N1534">
        <v>4859.550072</v>
      </c>
      <c r="O1534">
        <v>4859.550072</v>
      </c>
      <c r="P1534">
        <v>4859.550072</v>
      </c>
      <c r="R1534">
        <f t="shared" si="48"/>
        <v>1</v>
      </c>
      <c r="S1534" s="4">
        <f t="shared" si="47"/>
        <v>1</v>
      </c>
    </row>
    <row r="1535" spans="1:19" x14ac:dyDescent="0.3">
      <c r="A1535" t="s">
        <v>2393</v>
      </c>
      <c r="B1535" t="s">
        <v>803</v>
      </c>
      <c r="C1535" t="s">
        <v>804</v>
      </c>
      <c r="F1535">
        <v>15.639294</v>
      </c>
      <c r="G1535" t="s">
        <v>805</v>
      </c>
      <c r="I1535" t="b">
        <v>1</v>
      </c>
      <c r="J1535">
        <v>25</v>
      </c>
      <c r="K1535" s="3">
        <v>30.752931594848601</v>
      </c>
      <c r="L1535">
        <v>1942.7288535129801</v>
      </c>
      <c r="M1535">
        <v>1</v>
      </c>
      <c r="N1535">
        <v>9946.5909840000004</v>
      </c>
      <c r="O1535">
        <v>9946.5909840000004</v>
      </c>
      <c r="P1535">
        <v>9946.5909840000004</v>
      </c>
      <c r="R1535">
        <f t="shared" si="48"/>
        <v>1</v>
      </c>
      <c r="S1535" s="4">
        <f t="shared" si="47"/>
        <v>1</v>
      </c>
    </row>
    <row r="1536" spans="1:19" x14ac:dyDescent="0.3">
      <c r="A1536" t="s">
        <v>2394</v>
      </c>
      <c r="B1536" t="s">
        <v>803</v>
      </c>
      <c r="C1536" t="s">
        <v>804</v>
      </c>
      <c r="F1536">
        <v>7.3078909999999997</v>
      </c>
      <c r="G1536" t="s">
        <v>805</v>
      </c>
      <c r="I1536" t="b">
        <v>1</v>
      </c>
      <c r="J1536">
        <v>25</v>
      </c>
      <c r="K1536" s="3">
        <v>32.096889495849602</v>
      </c>
      <c r="L1536">
        <v>918.87542669849586</v>
      </c>
      <c r="M1536">
        <v>1</v>
      </c>
      <c r="N1536">
        <v>4647.8186759999999</v>
      </c>
      <c r="O1536">
        <v>4647.8186759999999</v>
      </c>
      <c r="P1536">
        <v>4647.8186759999999</v>
      </c>
      <c r="R1536">
        <f t="shared" si="48"/>
        <v>1</v>
      </c>
      <c r="S1536" s="4">
        <f t="shared" si="47"/>
        <v>1</v>
      </c>
    </row>
    <row r="1537" spans="1:19" x14ac:dyDescent="0.3">
      <c r="A1537" t="s">
        <v>2395</v>
      </c>
      <c r="B1537" t="s">
        <v>803</v>
      </c>
      <c r="C1537" t="s">
        <v>804</v>
      </c>
      <c r="F1537">
        <v>6.5343910000000003</v>
      </c>
      <c r="G1537" t="s">
        <v>805</v>
      </c>
      <c r="I1537" t="b">
        <v>1</v>
      </c>
      <c r="J1537">
        <v>25</v>
      </c>
      <c r="K1537" s="3">
        <v>30.114316940307599</v>
      </c>
      <c r="L1537">
        <v>807.00017740948499</v>
      </c>
      <c r="M1537">
        <v>1</v>
      </c>
      <c r="N1537">
        <v>4155.872676</v>
      </c>
      <c r="O1537">
        <v>4155.872676</v>
      </c>
      <c r="P1537">
        <v>4155.872676</v>
      </c>
      <c r="R1537">
        <f t="shared" si="48"/>
        <v>1</v>
      </c>
      <c r="S1537" s="4">
        <f t="shared" si="47"/>
        <v>1</v>
      </c>
    </row>
    <row r="1538" spans="1:19" x14ac:dyDescent="0.3">
      <c r="A1538" t="s">
        <v>2396</v>
      </c>
      <c r="B1538" t="s">
        <v>803</v>
      </c>
      <c r="C1538" t="s">
        <v>807</v>
      </c>
      <c r="E1538" t="s">
        <v>1069</v>
      </c>
      <c r="F1538">
        <v>12.929126</v>
      </c>
      <c r="G1538" t="s">
        <v>805</v>
      </c>
      <c r="I1538" t="b">
        <v>1</v>
      </c>
      <c r="J1538">
        <v>50</v>
      </c>
      <c r="K1538" s="3">
        <v>255.61708778381299</v>
      </c>
      <c r="L1538">
        <v>2669.3021057062842</v>
      </c>
      <c r="M1538">
        <v>0.62</v>
      </c>
      <c r="N1538">
        <v>9864.9231380000001</v>
      </c>
      <c r="O1538">
        <v>9864.9231380000001</v>
      </c>
      <c r="P1538">
        <v>9864.9231380000001</v>
      </c>
      <c r="R1538">
        <f t="shared" si="48"/>
        <v>77</v>
      </c>
      <c r="S1538" s="4">
        <f t="shared" si="47"/>
        <v>0.6249350649350649</v>
      </c>
    </row>
    <row r="1539" spans="1:19" x14ac:dyDescent="0.3">
      <c r="A1539" t="s">
        <v>2397</v>
      </c>
      <c r="B1539" t="s">
        <v>803</v>
      </c>
      <c r="C1539" t="s">
        <v>804</v>
      </c>
      <c r="F1539">
        <v>5.0068400000000004</v>
      </c>
      <c r="G1539" t="s">
        <v>805</v>
      </c>
      <c r="I1539" t="b">
        <v>1</v>
      </c>
      <c r="J1539">
        <v>25</v>
      </c>
      <c r="K1539" s="3">
        <v>29.853578567504901</v>
      </c>
      <c r="L1539">
        <v>616.87395257742901</v>
      </c>
      <c r="M1539">
        <v>1</v>
      </c>
      <c r="N1539">
        <v>3184.3502400000002</v>
      </c>
      <c r="O1539">
        <v>3184.3502400000002</v>
      </c>
      <c r="P1539">
        <v>3184.3502400000002</v>
      </c>
      <c r="R1539">
        <f t="shared" si="48"/>
        <v>1</v>
      </c>
      <c r="S1539" s="4">
        <f t="shared" si="47"/>
        <v>1</v>
      </c>
    </row>
    <row r="1540" spans="1:19" x14ac:dyDescent="0.3">
      <c r="A1540" t="s">
        <v>2398</v>
      </c>
      <c r="B1540" t="s">
        <v>803</v>
      </c>
      <c r="C1540" t="s">
        <v>804</v>
      </c>
      <c r="F1540">
        <v>8.4616089999999993</v>
      </c>
      <c r="G1540" t="s">
        <v>805</v>
      </c>
      <c r="I1540" t="b">
        <v>1</v>
      </c>
      <c r="J1540">
        <v>20</v>
      </c>
      <c r="K1540" s="3">
        <v>24.141231536865199</v>
      </c>
      <c r="L1540">
        <v>990.68914033624503</v>
      </c>
      <c r="M1540">
        <v>1</v>
      </c>
      <c r="N1540">
        <v>5203.8895349999993</v>
      </c>
      <c r="O1540">
        <v>5203.8895349999993</v>
      </c>
      <c r="P1540">
        <v>5203.8895349999993</v>
      </c>
      <c r="R1540">
        <f t="shared" si="48"/>
        <v>1</v>
      </c>
      <c r="S1540" s="4">
        <f t="shared" ref="S1540:S1603" si="49">0.62+(1-0.62)/R1540</f>
        <v>1</v>
      </c>
    </row>
    <row r="1541" spans="1:19" x14ac:dyDescent="0.3">
      <c r="A1541" t="s">
        <v>2399</v>
      </c>
      <c r="B1541" t="s">
        <v>803</v>
      </c>
      <c r="C1541" t="s">
        <v>824</v>
      </c>
      <c r="F1541">
        <v>10.087901</v>
      </c>
      <c r="G1541" t="s">
        <v>805</v>
      </c>
      <c r="I1541" t="b">
        <v>1</v>
      </c>
      <c r="J1541">
        <v>25</v>
      </c>
      <c r="K1541" s="3">
        <v>41.569187164306598</v>
      </c>
      <c r="L1541">
        <v>1376.244551285693</v>
      </c>
      <c r="M1541">
        <v>1</v>
      </c>
      <c r="N1541">
        <v>6415.9050360000001</v>
      </c>
      <c r="O1541">
        <v>6415.9050360000001</v>
      </c>
      <c r="P1541">
        <v>6415.9050360000001</v>
      </c>
      <c r="R1541">
        <f t="shared" si="48"/>
        <v>1</v>
      </c>
      <c r="S1541" s="4">
        <f t="shared" si="49"/>
        <v>1</v>
      </c>
    </row>
    <row r="1542" spans="1:19" x14ac:dyDescent="0.3">
      <c r="A1542" t="s">
        <v>2400</v>
      </c>
      <c r="B1542" t="s">
        <v>803</v>
      </c>
      <c r="C1542" t="s">
        <v>804</v>
      </c>
      <c r="F1542">
        <v>7.9017042999999996</v>
      </c>
      <c r="G1542" t="s">
        <v>805</v>
      </c>
      <c r="I1542" t="b">
        <v>1</v>
      </c>
      <c r="J1542">
        <v>20</v>
      </c>
      <c r="K1542" s="3">
        <v>24.169652938842798</v>
      </c>
      <c r="L1542">
        <v>925.13523611859296</v>
      </c>
      <c r="M1542">
        <v>1</v>
      </c>
      <c r="N1542">
        <v>4859.5481444999996</v>
      </c>
      <c r="O1542">
        <v>4859.5481444999996</v>
      </c>
      <c r="P1542">
        <v>4859.5481444999996</v>
      </c>
      <c r="R1542">
        <f t="shared" si="48"/>
        <v>1</v>
      </c>
      <c r="S1542" s="4">
        <f t="shared" si="49"/>
        <v>1</v>
      </c>
    </row>
    <row r="1543" spans="1:19" x14ac:dyDescent="0.3">
      <c r="A1543" t="s">
        <v>2401</v>
      </c>
      <c r="B1543" t="s">
        <v>803</v>
      </c>
      <c r="C1543" t="s">
        <v>804</v>
      </c>
      <c r="F1543">
        <v>7.9016630000000001</v>
      </c>
      <c r="G1543" t="s">
        <v>805</v>
      </c>
      <c r="I1543" t="b">
        <v>1</v>
      </c>
      <c r="J1543">
        <v>25</v>
      </c>
      <c r="K1543" s="3">
        <v>27.886936187744102</v>
      </c>
      <c r="L1543">
        <v>956.00033278504304</v>
      </c>
      <c r="M1543">
        <v>1</v>
      </c>
      <c r="N1543">
        <v>5025.457668</v>
      </c>
      <c r="O1543">
        <v>5025.457668</v>
      </c>
      <c r="P1543">
        <v>5025.457668</v>
      </c>
      <c r="R1543">
        <f t="shared" si="48"/>
        <v>1</v>
      </c>
      <c r="S1543" s="4">
        <f t="shared" si="49"/>
        <v>1</v>
      </c>
    </row>
    <row r="1544" spans="1:19" x14ac:dyDescent="0.3">
      <c r="A1544" t="s">
        <v>2402</v>
      </c>
      <c r="B1544" t="s">
        <v>803</v>
      </c>
      <c r="C1544" t="s">
        <v>804</v>
      </c>
      <c r="F1544">
        <v>6.2801204000000004</v>
      </c>
      <c r="G1544" t="s">
        <v>805</v>
      </c>
      <c r="I1544" t="b">
        <v>1</v>
      </c>
      <c r="J1544">
        <v>25</v>
      </c>
      <c r="K1544" s="3">
        <v>36.865135192871101</v>
      </c>
      <c r="L1544">
        <v>823.43407579751329</v>
      </c>
      <c r="M1544">
        <v>1</v>
      </c>
      <c r="N1544">
        <v>3994.1565744000004</v>
      </c>
      <c r="O1544">
        <v>3994.1565744000004</v>
      </c>
      <c r="P1544">
        <v>3994.1565744000004</v>
      </c>
      <c r="R1544">
        <f t="shared" si="48"/>
        <v>1</v>
      </c>
      <c r="S1544" s="4">
        <f t="shared" si="49"/>
        <v>1</v>
      </c>
    </row>
    <row r="1545" spans="1:19" x14ac:dyDescent="0.3">
      <c r="A1545" t="s">
        <v>2403</v>
      </c>
      <c r="B1545" t="s">
        <v>803</v>
      </c>
      <c r="C1545" t="s">
        <v>807</v>
      </c>
      <c r="E1545" t="s">
        <v>1083</v>
      </c>
      <c r="F1545">
        <v>5.4306416999999998</v>
      </c>
      <c r="G1545" t="s">
        <v>805</v>
      </c>
      <c r="I1545" t="b">
        <v>1</v>
      </c>
      <c r="J1545">
        <v>32</v>
      </c>
      <c r="K1545" s="3">
        <v>47.9715535354335</v>
      </c>
      <c r="L1545">
        <v>768.93092538102519</v>
      </c>
      <c r="M1545">
        <v>0.81</v>
      </c>
      <c r="N1545">
        <v>3633.0992972999998</v>
      </c>
      <c r="O1545">
        <v>3633.0992972999998</v>
      </c>
      <c r="P1545">
        <v>3633.0992972999998</v>
      </c>
      <c r="R1545">
        <f t="shared" si="48"/>
        <v>1.9999999999999993</v>
      </c>
      <c r="S1545" s="4">
        <f t="shared" si="49"/>
        <v>0.81</v>
      </c>
    </row>
    <row r="1546" spans="1:19" x14ac:dyDescent="0.3">
      <c r="A1546" t="s">
        <v>2404</v>
      </c>
      <c r="B1546" t="s">
        <v>803</v>
      </c>
      <c r="C1546" t="s">
        <v>807</v>
      </c>
      <c r="E1546" t="s">
        <v>885</v>
      </c>
      <c r="F1546">
        <v>0.30890820000000002</v>
      </c>
      <c r="G1546" t="s">
        <v>805</v>
      </c>
      <c r="I1546" t="b">
        <v>1</v>
      </c>
      <c r="J1546">
        <v>125</v>
      </c>
      <c r="K1546" s="3">
        <v>1612.7049583053399</v>
      </c>
      <c r="L1546">
        <v>86.030403107906821</v>
      </c>
      <c r="M1546">
        <v>0.63</v>
      </c>
      <c r="N1546">
        <v>386.4441582</v>
      </c>
      <c r="O1546">
        <v>386.4441582</v>
      </c>
      <c r="P1546">
        <v>386.4441582</v>
      </c>
      <c r="R1546">
        <f t="shared" si="48"/>
        <v>37.999999999999964</v>
      </c>
      <c r="S1546" s="4">
        <f t="shared" si="49"/>
        <v>0.63</v>
      </c>
    </row>
    <row r="1547" spans="1:19" x14ac:dyDescent="0.3">
      <c r="A1547" t="s">
        <v>2405</v>
      </c>
      <c r="B1547" t="s">
        <v>803</v>
      </c>
      <c r="C1547" t="s">
        <v>819</v>
      </c>
      <c r="E1547" t="s">
        <v>820</v>
      </c>
      <c r="F1547">
        <v>13.727662</v>
      </c>
      <c r="G1547" t="s">
        <v>805</v>
      </c>
      <c r="I1547" t="b">
        <v>1</v>
      </c>
      <c r="J1547">
        <v>300</v>
      </c>
      <c r="K1547" s="3">
        <v>14973.370473556501</v>
      </c>
      <c r="L1547">
        <v>5053.6020332070611</v>
      </c>
      <c r="M1547">
        <v>0.62</v>
      </c>
      <c r="N1547">
        <v>37558.883232</v>
      </c>
      <c r="O1547">
        <v>37558.883232</v>
      </c>
      <c r="P1547">
        <v>37558.883232</v>
      </c>
      <c r="R1547">
        <f t="shared" si="48"/>
        <v>77</v>
      </c>
      <c r="S1547" s="4">
        <f t="shared" si="49"/>
        <v>0.6249350649350649</v>
      </c>
    </row>
    <row r="1548" spans="1:19" x14ac:dyDescent="0.3">
      <c r="A1548" t="s">
        <v>2406</v>
      </c>
      <c r="B1548" t="s">
        <v>803</v>
      </c>
      <c r="C1548" t="s">
        <v>804</v>
      </c>
      <c r="F1548">
        <v>12.474762999999999</v>
      </c>
      <c r="G1548" t="s">
        <v>805</v>
      </c>
      <c r="I1548" t="b">
        <v>1</v>
      </c>
      <c r="J1548">
        <v>32</v>
      </c>
      <c r="K1548" s="3">
        <v>52.325710296630902</v>
      </c>
      <c r="L1548">
        <v>1799.8334118456701</v>
      </c>
      <c r="M1548">
        <v>1</v>
      </c>
      <c r="N1548">
        <v>8345.6164470000003</v>
      </c>
      <c r="O1548">
        <v>8345.6164470000003</v>
      </c>
      <c r="P1548">
        <v>8345.6164470000003</v>
      </c>
      <c r="R1548">
        <f t="shared" si="48"/>
        <v>1</v>
      </c>
      <c r="S1548" s="4">
        <f t="shared" si="49"/>
        <v>1</v>
      </c>
    </row>
    <row r="1549" spans="1:19" x14ac:dyDescent="0.3">
      <c r="A1549" t="s">
        <v>2407</v>
      </c>
      <c r="B1549" t="s">
        <v>803</v>
      </c>
      <c r="C1549" t="s">
        <v>804</v>
      </c>
      <c r="F1549">
        <v>7.3666710000000002</v>
      </c>
      <c r="G1549" t="s">
        <v>805</v>
      </c>
      <c r="I1549" t="b">
        <v>1</v>
      </c>
      <c r="J1549">
        <v>50</v>
      </c>
      <c r="K1549" s="3">
        <v>224.21113586425801</v>
      </c>
      <c r="L1549">
        <v>1475.8543619455158</v>
      </c>
      <c r="M1549">
        <v>1</v>
      </c>
      <c r="N1549">
        <v>5620.7699730000004</v>
      </c>
      <c r="O1549">
        <v>5620.7699730000004</v>
      </c>
      <c r="P1549">
        <v>5620.7699730000004</v>
      </c>
      <c r="R1549">
        <f t="shared" si="48"/>
        <v>1</v>
      </c>
      <c r="S1549" s="4">
        <f t="shared" si="49"/>
        <v>1</v>
      </c>
    </row>
    <row r="1550" spans="1:19" x14ac:dyDescent="0.3">
      <c r="A1550" t="s">
        <v>2408</v>
      </c>
      <c r="B1550" t="s">
        <v>803</v>
      </c>
      <c r="C1550" t="s">
        <v>804</v>
      </c>
      <c r="F1550">
        <v>7.8581849125507963</v>
      </c>
      <c r="G1550" t="s">
        <v>805</v>
      </c>
      <c r="I1550" t="b">
        <v>1</v>
      </c>
      <c r="J1550">
        <v>32</v>
      </c>
      <c r="K1550" s="3">
        <v>77.361976623535199</v>
      </c>
      <c r="L1550">
        <v>1255.1637889402641</v>
      </c>
      <c r="M1550">
        <v>1</v>
      </c>
      <c r="N1550">
        <v>5257.125706496483</v>
      </c>
      <c r="O1550">
        <v>5257.125706496483</v>
      </c>
      <c r="P1550">
        <v>5257.125706496483</v>
      </c>
      <c r="R1550">
        <f t="shared" si="48"/>
        <v>1</v>
      </c>
      <c r="S1550" s="4">
        <f t="shared" si="49"/>
        <v>1</v>
      </c>
    </row>
    <row r="1551" spans="1:19" x14ac:dyDescent="0.3">
      <c r="A1551" t="s">
        <v>2409</v>
      </c>
      <c r="B1551" t="s">
        <v>803</v>
      </c>
      <c r="C1551" t="s">
        <v>837</v>
      </c>
      <c r="E1551" t="s">
        <v>815</v>
      </c>
      <c r="F1551">
        <v>19.814302000000001</v>
      </c>
      <c r="G1551" t="s">
        <v>805</v>
      </c>
      <c r="I1551" t="b">
        <v>1</v>
      </c>
      <c r="J1551">
        <v>32</v>
      </c>
      <c r="K1551" s="3">
        <v>77.2914719581604</v>
      </c>
      <c r="L1551">
        <v>3164.0156846749801</v>
      </c>
      <c r="M1551">
        <v>0.75</v>
      </c>
      <c r="N1551">
        <v>13255.768038</v>
      </c>
      <c r="O1551">
        <v>13255.768038</v>
      </c>
      <c r="P1551">
        <v>13255.768038</v>
      </c>
      <c r="R1551">
        <f t="shared" si="48"/>
        <v>2.9230769230769229</v>
      </c>
      <c r="S1551" s="4">
        <f t="shared" si="49"/>
        <v>0.75</v>
      </c>
    </row>
    <row r="1552" spans="1:19" x14ac:dyDescent="0.3">
      <c r="A1552" t="s">
        <v>2410</v>
      </c>
      <c r="B1552" t="s">
        <v>803</v>
      </c>
      <c r="C1552" t="s">
        <v>807</v>
      </c>
      <c r="E1552" t="s">
        <v>815</v>
      </c>
      <c r="F1552">
        <v>3.2281241000000001</v>
      </c>
      <c r="G1552" t="s">
        <v>805</v>
      </c>
      <c r="I1552" t="b">
        <v>1</v>
      </c>
      <c r="J1552">
        <v>150</v>
      </c>
      <c r="K1552" s="3">
        <v>3367.1277700805699</v>
      </c>
      <c r="L1552">
        <v>992.88238328917043</v>
      </c>
      <c r="M1552">
        <v>0.62</v>
      </c>
      <c r="N1552">
        <v>4642.0424558000004</v>
      </c>
      <c r="O1552">
        <v>4642.0424558000004</v>
      </c>
      <c r="P1552">
        <v>4642.0424558000004</v>
      </c>
      <c r="R1552">
        <f t="shared" si="48"/>
        <v>77</v>
      </c>
      <c r="S1552" s="4">
        <f t="shared" si="49"/>
        <v>0.6249350649350649</v>
      </c>
    </row>
    <row r="1553" spans="1:19" x14ac:dyDescent="0.3">
      <c r="A1553" t="s">
        <v>2411</v>
      </c>
      <c r="B1553" t="s">
        <v>803</v>
      </c>
      <c r="C1553" t="s">
        <v>807</v>
      </c>
      <c r="E1553" t="s">
        <v>841</v>
      </c>
      <c r="F1553">
        <v>6.8267699999999998</v>
      </c>
      <c r="G1553" t="s">
        <v>805</v>
      </c>
      <c r="I1553" t="b">
        <v>1</v>
      </c>
      <c r="J1553">
        <v>50</v>
      </c>
      <c r="K1553" s="3">
        <v>206.61978893278899</v>
      </c>
      <c r="L1553">
        <v>1344.3088391271999</v>
      </c>
      <c r="M1553">
        <v>0.65</v>
      </c>
      <c r="N1553">
        <v>5208.8255099999997</v>
      </c>
      <c r="O1553">
        <v>5208.8255099999997</v>
      </c>
      <c r="P1553">
        <v>5208.8255099999997</v>
      </c>
      <c r="R1553">
        <f t="shared" si="48"/>
        <v>12.666666666666655</v>
      </c>
      <c r="S1553" s="4">
        <f t="shared" si="49"/>
        <v>0.65</v>
      </c>
    </row>
    <row r="1554" spans="1:19" x14ac:dyDescent="0.3">
      <c r="A1554" t="s">
        <v>2412</v>
      </c>
      <c r="B1554" t="s">
        <v>803</v>
      </c>
      <c r="C1554" t="s">
        <v>819</v>
      </c>
      <c r="E1554" t="s">
        <v>1071</v>
      </c>
      <c r="F1554">
        <v>35.14255</v>
      </c>
      <c r="G1554" t="s">
        <v>805</v>
      </c>
      <c r="I1554" t="b">
        <v>1</v>
      </c>
      <c r="J1554">
        <v>50</v>
      </c>
      <c r="K1554" s="3">
        <v>152.849563903816</v>
      </c>
      <c r="L1554">
        <v>6552.28563618933</v>
      </c>
      <c r="M1554">
        <v>0.68</v>
      </c>
      <c r="N1554">
        <v>26813.765650000001</v>
      </c>
      <c r="O1554">
        <v>26813.765650000001</v>
      </c>
      <c r="P1554">
        <v>26813.765650000001</v>
      </c>
      <c r="R1554">
        <f t="shared" si="48"/>
        <v>6.3333333333333277</v>
      </c>
      <c r="S1554" s="4">
        <f t="shared" si="49"/>
        <v>0.68</v>
      </c>
    </row>
    <row r="1555" spans="1:19" x14ac:dyDescent="0.3">
      <c r="A1555" t="s">
        <v>2413</v>
      </c>
      <c r="B1555" t="s">
        <v>803</v>
      </c>
      <c r="C1555" t="s">
        <v>807</v>
      </c>
      <c r="E1555" t="s">
        <v>808</v>
      </c>
      <c r="F1555">
        <v>15.201682999999999</v>
      </c>
      <c r="G1555" t="s">
        <v>805</v>
      </c>
      <c r="I1555" t="b">
        <v>1</v>
      </c>
      <c r="J1555">
        <v>50</v>
      </c>
      <c r="K1555" s="3">
        <v>169.15828348160699</v>
      </c>
      <c r="L1555">
        <v>2882.6025994292768</v>
      </c>
      <c r="M1555">
        <v>0.67</v>
      </c>
      <c r="N1555">
        <v>11598.884129</v>
      </c>
      <c r="O1555">
        <v>11598.884129</v>
      </c>
      <c r="P1555">
        <v>11598.884129</v>
      </c>
      <c r="R1555">
        <f t="shared" si="48"/>
        <v>7.5999999999999934</v>
      </c>
      <c r="S1555" s="4">
        <f t="shared" si="49"/>
        <v>0.67</v>
      </c>
    </row>
    <row r="1556" spans="1:19" x14ac:dyDescent="0.3">
      <c r="A1556" t="s">
        <v>2414</v>
      </c>
      <c r="B1556" t="s">
        <v>803</v>
      </c>
      <c r="C1556" t="s">
        <v>804</v>
      </c>
      <c r="F1556">
        <v>4.2604309999999996</v>
      </c>
      <c r="G1556" t="s">
        <v>805</v>
      </c>
      <c r="I1556" t="b">
        <v>1</v>
      </c>
      <c r="J1556">
        <v>32</v>
      </c>
      <c r="K1556" s="3">
        <v>59.8574028015137</v>
      </c>
      <c r="L1556">
        <v>634.48680924424502</v>
      </c>
      <c r="M1556">
        <v>1</v>
      </c>
      <c r="N1556">
        <v>2850.2283389999998</v>
      </c>
      <c r="O1556">
        <v>2850.2283389999998</v>
      </c>
      <c r="P1556">
        <v>2850.2283389999998</v>
      </c>
      <c r="R1556">
        <f t="shared" ref="R1556:R1619" si="50">IF(M1556=0.62,77,(1-0.62)/(M1556-0.62))</f>
        <v>1</v>
      </c>
      <c r="S1556" s="4">
        <f t="shared" si="49"/>
        <v>1</v>
      </c>
    </row>
    <row r="1557" spans="1:19" x14ac:dyDescent="0.3">
      <c r="A1557" t="s">
        <v>2415</v>
      </c>
      <c r="B1557" t="s">
        <v>803</v>
      </c>
      <c r="C1557" t="s">
        <v>837</v>
      </c>
      <c r="E1557" t="s">
        <v>838</v>
      </c>
      <c r="F1557">
        <v>7.8668284000000002</v>
      </c>
      <c r="G1557" t="s">
        <v>805</v>
      </c>
      <c r="I1557" t="b">
        <v>1</v>
      </c>
      <c r="J1557">
        <v>50</v>
      </c>
      <c r="K1557" s="3">
        <v>159.91999145509899</v>
      </c>
      <c r="L1557">
        <v>1477.5895386416228</v>
      </c>
      <c r="M1557">
        <v>0.72</v>
      </c>
      <c r="N1557">
        <v>6002.3900691999997</v>
      </c>
      <c r="O1557">
        <v>6002.3900691999997</v>
      </c>
      <c r="P1557">
        <v>6002.3900691999997</v>
      </c>
      <c r="R1557">
        <f t="shared" si="50"/>
        <v>3.8000000000000007</v>
      </c>
      <c r="S1557" s="4">
        <f t="shared" si="49"/>
        <v>0.72</v>
      </c>
    </row>
    <row r="1558" spans="1:19" x14ac:dyDescent="0.3">
      <c r="A1558" t="s">
        <v>2416</v>
      </c>
      <c r="B1558" t="s">
        <v>803</v>
      </c>
      <c r="C1558" t="s">
        <v>804</v>
      </c>
      <c r="F1558">
        <v>6.4202256000000002</v>
      </c>
      <c r="G1558" t="s">
        <v>805</v>
      </c>
      <c r="I1558" t="b">
        <v>1</v>
      </c>
      <c r="J1558">
        <v>25</v>
      </c>
      <c r="K1558" s="3">
        <v>30.240777969360401</v>
      </c>
      <c r="L1558">
        <v>793.81679685429867</v>
      </c>
      <c r="M1558">
        <v>1</v>
      </c>
      <c r="N1558">
        <v>4083.2634816</v>
      </c>
      <c r="O1558">
        <v>4083.2634816</v>
      </c>
      <c r="P1558">
        <v>4083.2634816</v>
      </c>
      <c r="R1558">
        <f t="shared" si="50"/>
        <v>1</v>
      </c>
      <c r="S1558" s="4">
        <f t="shared" si="49"/>
        <v>1</v>
      </c>
    </row>
    <row r="1559" spans="1:19" x14ac:dyDescent="0.3">
      <c r="A1559" t="s">
        <v>2417</v>
      </c>
      <c r="B1559" t="s">
        <v>803</v>
      </c>
      <c r="C1559" t="s">
        <v>807</v>
      </c>
      <c r="E1559" t="s">
        <v>822</v>
      </c>
      <c r="F1559">
        <v>11.309537000000001</v>
      </c>
      <c r="G1559" t="s">
        <v>805</v>
      </c>
      <c r="I1559" t="b">
        <v>1</v>
      </c>
      <c r="J1559">
        <v>65</v>
      </c>
      <c r="K1559" s="3">
        <v>496.27267456054699</v>
      </c>
      <c r="L1559">
        <v>2627.9764969975286</v>
      </c>
      <c r="M1559">
        <v>0.64</v>
      </c>
      <c r="N1559">
        <v>9601.7969130000001</v>
      </c>
      <c r="O1559">
        <v>9601.7969130000001</v>
      </c>
      <c r="P1559">
        <v>9601.7969130000001</v>
      </c>
      <c r="R1559">
        <f t="shared" si="50"/>
        <v>18.999999999999982</v>
      </c>
      <c r="S1559" s="4">
        <f t="shared" si="49"/>
        <v>0.64</v>
      </c>
    </row>
    <row r="1560" spans="1:19" x14ac:dyDescent="0.3">
      <c r="A1560" t="s">
        <v>2418</v>
      </c>
      <c r="B1560" t="s">
        <v>803</v>
      </c>
      <c r="C1560" t="s">
        <v>824</v>
      </c>
      <c r="F1560">
        <v>16.283280000000001</v>
      </c>
      <c r="G1560" t="s">
        <v>805</v>
      </c>
      <c r="I1560" t="b">
        <v>1</v>
      </c>
      <c r="J1560">
        <v>100</v>
      </c>
      <c r="K1560" s="3">
        <v>1443.93188476562</v>
      </c>
      <c r="L1560">
        <v>4469.7443460659679</v>
      </c>
      <c r="M1560">
        <v>1</v>
      </c>
      <c r="N1560">
        <v>17488.242720000002</v>
      </c>
      <c r="O1560">
        <v>17488.242720000002</v>
      </c>
      <c r="P1560">
        <v>17488.242720000002</v>
      </c>
      <c r="R1560">
        <f t="shared" si="50"/>
        <v>1</v>
      </c>
      <c r="S1560" s="4">
        <f t="shared" si="49"/>
        <v>1</v>
      </c>
    </row>
    <row r="1561" spans="1:19" x14ac:dyDescent="0.3">
      <c r="A1561" t="s">
        <v>2419</v>
      </c>
      <c r="B1561" t="s">
        <v>803</v>
      </c>
      <c r="C1561" t="s">
        <v>804</v>
      </c>
      <c r="F1561">
        <v>6.7040319999999998</v>
      </c>
      <c r="G1561" t="s">
        <v>805</v>
      </c>
      <c r="I1561" t="b">
        <v>1</v>
      </c>
      <c r="J1561">
        <v>25</v>
      </c>
      <c r="K1561" s="3">
        <v>30.249208450317401</v>
      </c>
      <c r="L1561">
        <v>828.97127977201819</v>
      </c>
      <c r="M1561">
        <v>1</v>
      </c>
      <c r="N1561">
        <v>4263.7643520000001</v>
      </c>
      <c r="O1561">
        <v>4263.7643520000001</v>
      </c>
      <c r="P1561">
        <v>4263.7643520000001</v>
      </c>
      <c r="R1561">
        <f t="shared" si="50"/>
        <v>1</v>
      </c>
      <c r="S1561" s="4">
        <f t="shared" si="49"/>
        <v>1</v>
      </c>
    </row>
    <row r="1562" spans="1:19" x14ac:dyDescent="0.3">
      <c r="A1562" t="s">
        <v>2420</v>
      </c>
      <c r="B1562" t="s">
        <v>803</v>
      </c>
      <c r="C1562" t="s">
        <v>807</v>
      </c>
      <c r="E1562" t="s">
        <v>1013</v>
      </c>
      <c r="F1562">
        <v>11.988429</v>
      </c>
      <c r="G1562" t="s">
        <v>805</v>
      </c>
      <c r="I1562" t="b">
        <v>1</v>
      </c>
      <c r="J1562">
        <v>40</v>
      </c>
      <c r="K1562" s="3">
        <v>142.443563156121</v>
      </c>
      <c r="L1562">
        <v>2201.2030589678502</v>
      </c>
      <c r="M1562">
        <v>0.67</v>
      </c>
      <c r="N1562">
        <v>8499.7961610000002</v>
      </c>
      <c r="O1562">
        <v>8499.7961610000002</v>
      </c>
      <c r="P1562">
        <v>8499.7961610000002</v>
      </c>
      <c r="R1562">
        <f t="shared" si="50"/>
        <v>7.5999999999999934</v>
      </c>
      <c r="S1562" s="4">
        <f t="shared" si="49"/>
        <v>0.67</v>
      </c>
    </row>
    <row r="1563" spans="1:19" x14ac:dyDescent="0.3">
      <c r="A1563" t="s">
        <v>2421</v>
      </c>
      <c r="B1563" t="s">
        <v>803</v>
      </c>
      <c r="C1563" t="s">
        <v>804</v>
      </c>
      <c r="F1563">
        <v>4.3446325999999997</v>
      </c>
      <c r="G1563" t="s">
        <v>805</v>
      </c>
      <c r="I1563" t="b">
        <v>1</v>
      </c>
      <c r="J1563">
        <v>32</v>
      </c>
      <c r="K1563" s="3">
        <v>46.544322967529297</v>
      </c>
      <c r="L1563">
        <v>611.3353398879392</v>
      </c>
      <c r="M1563">
        <v>1</v>
      </c>
      <c r="N1563">
        <v>2906.5592093999999</v>
      </c>
      <c r="O1563">
        <v>2906.5592093999999</v>
      </c>
      <c r="P1563">
        <v>2906.5592093999999</v>
      </c>
      <c r="R1563">
        <f t="shared" si="50"/>
        <v>1</v>
      </c>
      <c r="S1563" s="4">
        <f t="shared" si="49"/>
        <v>1</v>
      </c>
    </row>
    <row r="1564" spans="1:19" x14ac:dyDescent="0.3">
      <c r="A1564" t="s">
        <v>2422</v>
      </c>
      <c r="B1564" t="s">
        <v>803</v>
      </c>
      <c r="C1564" t="s">
        <v>807</v>
      </c>
      <c r="E1564" t="s">
        <v>1013</v>
      </c>
      <c r="F1564">
        <v>6.6458279999999998</v>
      </c>
      <c r="G1564" t="s">
        <v>805</v>
      </c>
      <c r="I1564" t="b">
        <v>1</v>
      </c>
      <c r="J1564">
        <v>40</v>
      </c>
      <c r="K1564" s="3">
        <v>123.328467807791</v>
      </c>
      <c r="L1564">
        <v>1176.8953706043535</v>
      </c>
      <c r="M1564">
        <v>0.67</v>
      </c>
      <c r="N1564">
        <v>4711.8920520000001</v>
      </c>
      <c r="O1564">
        <v>4711.8920520000001</v>
      </c>
      <c r="P1564">
        <v>4711.8920520000001</v>
      </c>
      <c r="R1564">
        <f t="shared" si="50"/>
        <v>7.5999999999999934</v>
      </c>
      <c r="S1564" s="4">
        <f t="shared" si="49"/>
        <v>0.67</v>
      </c>
    </row>
    <row r="1565" spans="1:19" x14ac:dyDescent="0.3">
      <c r="A1565" t="s">
        <v>2423</v>
      </c>
      <c r="B1565" t="s">
        <v>803</v>
      </c>
      <c r="C1565" t="s">
        <v>804</v>
      </c>
      <c r="F1565">
        <v>13.352382</v>
      </c>
      <c r="G1565" t="s">
        <v>805</v>
      </c>
      <c r="I1565" t="b">
        <v>1</v>
      </c>
      <c r="J1565">
        <v>32</v>
      </c>
      <c r="K1565" s="3">
        <v>56.369106292724602</v>
      </c>
      <c r="L1565">
        <v>1959.7691253571543</v>
      </c>
      <c r="M1565">
        <v>1</v>
      </c>
      <c r="N1565">
        <v>8932.7435580000001</v>
      </c>
      <c r="O1565">
        <v>8932.7435580000001</v>
      </c>
      <c r="P1565">
        <v>8932.7435580000001</v>
      </c>
      <c r="R1565">
        <f t="shared" si="50"/>
        <v>1</v>
      </c>
      <c r="S1565" s="4">
        <f t="shared" si="49"/>
        <v>1</v>
      </c>
    </row>
    <row r="1566" spans="1:19" x14ac:dyDescent="0.3">
      <c r="A1566" t="s">
        <v>2424</v>
      </c>
      <c r="B1566" t="s">
        <v>803</v>
      </c>
      <c r="C1566" t="s">
        <v>837</v>
      </c>
      <c r="E1566" t="s">
        <v>838</v>
      </c>
      <c r="F1566">
        <v>28.262848000000002</v>
      </c>
      <c r="G1566" t="s">
        <v>805</v>
      </c>
      <c r="I1566" t="b">
        <v>1</v>
      </c>
      <c r="J1566">
        <v>50</v>
      </c>
      <c r="K1566" s="3">
        <v>179.67261161806499</v>
      </c>
      <c r="L1566">
        <v>5417.1665658580841</v>
      </c>
      <c r="M1566">
        <v>0.7</v>
      </c>
      <c r="N1566">
        <v>21564.553024000001</v>
      </c>
      <c r="O1566">
        <v>21564.553024000001</v>
      </c>
      <c r="P1566">
        <v>21564.553024000001</v>
      </c>
      <c r="R1566">
        <f t="shared" si="50"/>
        <v>4.7500000000000027</v>
      </c>
      <c r="S1566" s="4">
        <f t="shared" si="49"/>
        <v>0.7</v>
      </c>
    </row>
    <row r="1567" spans="1:19" x14ac:dyDescent="0.3">
      <c r="A1567" t="s">
        <v>2425</v>
      </c>
      <c r="B1567" t="s">
        <v>803</v>
      </c>
      <c r="C1567" t="s">
        <v>824</v>
      </c>
      <c r="E1567" t="s">
        <v>1065</v>
      </c>
      <c r="F1567">
        <v>9.4116569999999999</v>
      </c>
      <c r="G1567" t="s">
        <v>805</v>
      </c>
      <c r="I1567" t="b">
        <v>1</v>
      </c>
      <c r="J1567">
        <v>125</v>
      </c>
      <c r="K1567" s="3">
        <v>1811.5505821991001</v>
      </c>
      <c r="L1567">
        <v>2658.6741259114674</v>
      </c>
      <c r="M1567">
        <v>0.62</v>
      </c>
      <c r="N1567">
        <v>11773.982907</v>
      </c>
      <c r="O1567">
        <v>11773.982907</v>
      </c>
      <c r="P1567">
        <v>11773.982907</v>
      </c>
      <c r="R1567">
        <f t="shared" si="50"/>
        <v>77</v>
      </c>
      <c r="S1567" s="4">
        <f t="shared" si="49"/>
        <v>0.6249350649350649</v>
      </c>
    </row>
    <row r="1568" spans="1:19" x14ac:dyDescent="0.3">
      <c r="A1568" t="s">
        <v>2426</v>
      </c>
      <c r="B1568" t="s">
        <v>803</v>
      </c>
      <c r="C1568" t="s">
        <v>807</v>
      </c>
      <c r="E1568" t="s">
        <v>852</v>
      </c>
      <c r="F1568">
        <v>6.3660579999999998</v>
      </c>
      <c r="G1568" t="s">
        <v>805</v>
      </c>
      <c r="I1568" t="b">
        <v>1</v>
      </c>
      <c r="J1568">
        <v>65</v>
      </c>
      <c r="K1568" s="3">
        <v>382.313770408626</v>
      </c>
      <c r="L1568">
        <v>1402.6355581198093</v>
      </c>
      <c r="M1568">
        <v>0.66</v>
      </c>
      <c r="N1568">
        <v>5404.7832419999995</v>
      </c>
      <c r="O1568">
        <v>5404.7832419999995</v>
      </c>
      <c r="P1568">
        <v>5404.7832419999995</v>
      </c>
      <c r="R1568">
        <f t="shared" si="50"/>
        <v>9.4999999999999911</v>
      </c>
      <c r="S1568" s="4">
        <f t="shared" si="49"/>
        <v>0.66</v>
      </c>
    </row>
    <row r="1569" spans="1:19" x14ac:dyDescent="0.3">
      <c r="A1569" t="s">
        <v>2427</v>
      </c>
      <c r="B1569" t="s">
        <v>803</v>
      </c>
      <c r="C1569" t="s">
        <v>804</v>
      </c>
      <c r="F1569">
        <v>23.132402088980587</v>
      </c>
      <c r="G1569" t="s">
        <v>805</v>
      </c>
      <c r="I1569" t="b">
        <v>1</v>
      </c>
      <c r="J1569">
        <v>65</v>
      </c>
      <c r="K1569" s="3">
        <v>308.08245849609398</v>
      </c>
      <c r="L1569">
        <v>4915.3812266247178</v>
      </c>
      <c r="M1569">
        <v>1</v>
      </c>
      <c r="N1569">
        <v>19639.40937354452</v>
      </c>
      <c r="O1569">
        <v>19639.40937354452</v>
      </c>
      <c r="P1569">
        <v>19639.40937354452</v>
      </c>
      <c r="R1569">
        <f t="shared" si="50"/>
        <v>1</v>
      </c>
      <c r="S1569" s="4">
        <f t="shared" si="49"/>
        <v>1</v>
      </c>
    </row>
    <row r="1570" spans="1:19" x14ac:dyDescent="0.3">
      <c r="A1570" t="s">
        <v>2428</v>
      </c>
      <c r="B1570" t="s">
        <v>803</v>
      </c>
      <c r="C1570" t="s">
        <v>807</v>
      </c>
      <c r="E1570" t="s">
        <v>822</v>
      </c>
      <c r="F1570">
        <v>1.9667403000000001</v>
      </c>
      <c r="G1570" t="s">
        <v>805</v>
      </c>
      <c r="I1570" t="b">
        <v>1</v>
      </c>
      <c r="J1570">
        <v>80</v>
      </c>
      <c r="K1570" s="3">
        <v>537.060017089844</v>
      </c>
      <c r="L1570">
        <v>462.67826736088227</v>
      </c>
      <c r="M1570">
        <v>0.64</v>
      </c>
      <c r="N1570">
        <v>1852.6693626000001</v>
      </c>
      <c r="O1570">
        <v>1852.6693626000001</v>
      </c>
      <c r="P1570">
        <v>1852.6693626000001</v>
      </c>
      <c r="R1570">
        <f t="shared" si="50"/>
        <v>18.999999999999982</v>
      </c>
      <c r="S1570" s="4">
        <f t="shared" si="49"/>
        <v>0.64</v>
      </c>
    </row>
    <row r="1571" spans="1:19" x14ac:dyDescent="0.3">
      <c r="A1571" t="s">
        <v>2429</v>
      </c>
      <c r="B1571" t="s">
        <v>803</v>
      </c>
      <c r="C1571" t="s">
        <v>804</v>
      </c>
      <c r="F1571">
        <v>5.1424640000000004</v>
      </c>
      <c r="G1571" t="s">
        <v>805</v>
      </c>
      <c r="I1571" t="b">
        <v>1</v>
      </c>
      <c r="J1571">
        <v>50</v>
      </c>
      <c r="K1571" s="3">
        <v>155.636795043945</v>
      </c>
      <c r="L1571">
        <v>961.59667317881883</v>
      </c>
      <c r="M1571">
        <v>1</v>
      </c>
      <c r="N1571">
        <v>3923.7000320000002</v>
      </c>
      <c r="O1571">
        <v>3923.7000320000002</v>
      </c>
      <c r="P1571">
        <v>3923.7000320000002</v>
      </c>
      <c r="R1571">
        <f t="shared" si="50"/>
        <v>1</v>
      </c>
      <c r="S1571" s="4">
        <f t="shared" si="49"/>
        <v>1</v>
      </c>
    </row>
    <row r="1572" spans="1:19" x14ac:dyDescent="0.3">
      <c r="A1572" t="s">
        <v>2430</v>
      </c>
      <c r="B1572" t="s">
        <v>803</v>
      </c>
      <c r="C1572" t="s">
        <v>819</v>
      </c>
      <c r="E1572" t="s">
        <v>820</v>
      </c>
      <c r="F1572">
        <v>41.638140647338268</v>
      </c>
      <c r="G1572" t="s">
        <v>805</v>
      </c>
      <c r="I1572" t="b">
        <v>1</v>
      </c>
      <c r="J1572">
        <v>250</v>
      </c>
      <c r="K1572" s="3">
        <v>12541.7527990341</v>
      </c>
      <c r="L1572">
        <v>15001.081768777418</v>
      </c>
      <c r="M1572">
        <v>0.62</v>
      </c>
      <c r="N1572">
        <v>94726.769972694558</v>
      </c>
      <c r="O1572">
        <v>94726.769972694558</v>
      </c>
      <c r="P1572">
        <v>94726.769972694558</v>
      </c>
      <c r="R1572">
        <f t="shared" si="50"/>
        <v>77</v>
      </c>
      <c r="S1572" s="4">
        <f t="shared" si="49"/>
        <v>0.6249350649350649</v>
      </c>
    </row>
    <row r="1573" spans="1:19" x14ac:dyDescent="0.3">
      <c r="A1573" t="s">
        <v>2431</v>
      </c>
      <c r="B1573" t="s">
        <v>803</v>
      </c>
      <c r="C1573" t="s">
        <v>824</v>
      </c>
      <c r="E1573" t="s">
        <v>1121</v>
      </c>
      <c r="F1573">
        <v>19.194500000000001</v>
      </c>
      <c r="G1573" t="s">
        <v>805</v>
      </c>
      <c r="I1573" t="b">
        <v>1</v>
      </c>
      <c r="J1573">
        <v>40</v>
      </c>
      <c r="K1573" s="3">
        <v>129.15743385313499</v>
      </c>
      <c r="L1573">
        <v>3437.2917257237768</v>
      </c>
      <c r="M1573">
        <v>0.68</v>
      </c>
      <c r="N1573">
        <v>13608.900500000002</v>
      </c>
      <c r="O1573">
        <v>13608.900500000002</v>
      </c>
      <c r="P1573">
        <v>13608.900500000002</v>
      </c>
      <c r="R1573">
        <f t="shared" si="50"/>
        <v>6.3333333333333277</v>
      </c>
      <c r="S1573" s="4">
        <f t="shared" si="49"/>
        <v>0.68</v>
      </c>
    </row>
    <row r="1574" spans="1:19" x14ac:dyDescent="0.3">
      <c r="A1574" t="s">
        <v>2432</v>
      </c>
      <c r="B1574" t="s">
        <v>803</v>
      </c>
      <c r="C1574" t="s">
        <v>807</v>
      </c>
      <c r="E1574" t="s">
        <v>876</v>
      </c>
      <c r="F1574">
        <v>16.234055999999999</v>
      </c>
      <c r="G1574" t="s">
        <v>805</v>
      </c>
      <c r="I1574" t="b">
        <v>1</v>
      </c>
      <c r="J1574">
        <v>50</v>
      </c>
      <c r="K1574" s="3">
        <v>153.76810152053801</v>
      </c>
      <c r="L1574">
        <v>3029.7230890791175</v>
      </c>
      <c r="M1574">
        <v>0.67</v>
      </c>
      <c r="N1574">
        <v>12386.584728</v>
      </c>
      <c r="O1574">
        <v>12386.584728</v>
      </c>
      <c r="P1574">
        <v>12386.584728</v>
      </c>
      <c r="R1574">
        <f t="shared" si="50"/>
        <v>7.5999999999999934</v>
      </c>
      <c r="S1574" s="4">
        <f t="shared" si="49"/>
        <v>0.67</v>
      </c>
    </row>
    <row r="1575" spans="1:19" x14ac:dyDescent="0.3">
      <c r="A1575" t="s">
        <v>2433</v>
      </c>
      <c r="B1575" t="s">
        <v>803</v>
      </c>
      <c r="C1575" t="s">
        <v>807</v>
      </c>
      <c r="E1575" t="s">
        <v>822</v>
      </c>
      <c r="F1575">
        <v>16.710225999999999</v>
      </c>
      <c r="G1575" t="s">
        <v>805</v>
      </c>
      <c r="R1575">
        <f t="shared" si="50"/>
        <v>-0.61290322580645162</v>
      </c>
      <c r="S1575" s="4">
        <f t="shared" si="49"/>
        <v>0</v>
      </c>
    </row>
    <row r="1576" spans="1:19" x14ac:dyDescent="0.3">
      <c r="A1576" t="s">
        <v>2434</v>
      </c>
      <c r="B1576" t="s">
        <v>803</v>
      </c>
      <c r="C1576" t="s">
        <v>804</v>
      </c>
      <c r="F1576">
        <v>6.3084759999999998</v>
      </c>
      <c r="G1576" t="s">
        <v>805</v>
      </c>
      <c r="I1576" t="b">
        <v>1</v>
      </c>
      <c r="J1576">
        <v>25</v>
      </c>
      <c r="K1576" s="3">
        <v>42.834552764892599</v>
      </c>
      <c r="L1576">
        <v>869.64238996895494</v>
      </c>
      <c r="M1576">
        <v>1</v>
      </c>
      <c r="N1576">
        <v>4012.190736</v>
      </c>
      <c r="O1576">
        <v>4012.190736</v>
      </c>
      <c r="P1576">
        <v>4012.190736</v>
      </c>
      <c r="R1576">
        <f t="shared" si="50"/>
        <v>1</v>
      </c>
      <c r="S1576" s="4">
        <f t="shared" si="49"/>
        <v>1</v>
      </c>
    </row>
    <row r="1577" spans="1:19" x14ac:dyDescent="0.3">
      <c r="A1577" t="s">
        <v>2435</v>
      </c>
      <c r="B1577" t="s">
        <v>803</v>
      </c>
      <c r="C1577" t="s">
        <v>847</v>
      </c>
      <c r="E1577" t="s">
        <v>959</v>
      </c>
      <c r="F1577">
        <v>5.6302056</v>
      </c>
      <c r="G1577" t="s">
        <v>805</v>
      </c>
      <c r="I1577" t="b">
        <v>1</v>
      </c>
      <c r="J1577">
        <v>125</v>
      </c>
      <c r="K1577" s="3">
        <v>1638.30223846436</v>
      </c>
      <c r="L1577">
        <v>1570.8937639130597</v>
      </c>
      <c r="M1577">
        <v>0.75</v>
      </c>
      <c r="N1577">
        <v>7043.3872056</v>
      </c>
      <c r="O1577">
        <v>7043.3872056</v>
      </c>
      <c r="P1577">
        <v>7043.3872056</v>
      </c>
      <c r="R1577">
        <f t="shared" si="50"/>
        <v>2.9230769230769229</v>
      </c>
      <c r="S1577" s="4">
        <f t="shared" si="49"/>
        <v>0.75</v>
      </c>
    </row>
    <row r="1578" spans="1:19" x14ac:dyDescent="0.3">
      <c r="A1578" t="s">
        <v>2436</v>
      </c>
      <c r="B1578" t="s">
        <v>803</v>
      </c>
      <c r="C1578" t="s">
        <v>807</v>
      </c>
      <c r="E1578" t="s">
        <v>885</v>
      </c>
      <c r="F1578">
        <v>5.5191983999999996</v>
      </c>
      <c r="G1578" t="s">
        <v>805</v>
      </c>
      <c r="I1578" t="b">
        <v>1</v>
      </c>
      <c r="J1578">
        <v>125</v>
      </c>
      <c r="K1578" s="3">
        <v>2267.9622657775799</v>
      </c>
      <c r="L1578">
        <v>1609.6384037226458</v>
      </c>
      <c r="M1578">
        <v>0.62</v>
      </c>
      <c r="N1578">
        <v>6904.5171983999999</v>
      </c>
      <c r="O1578">
        <v>6904.5171983999999</v>
      </c>
      <c r="P1578">
        <v>6904.5171983999999</v>
      </c>
      <c r="R1578">
        <f t="shared" si="50"/>
        <v>77</v>
      </c>
      <c r="S1578" s="4">
        <f t="shared" si="49"/>
        <v>0.6249350649350649</v>
      </c>
    </row>
    <row r="1579" spans="1:19" x14ac:dyDescent="0.3">
      <c r="A1579" t="s">
        <v>2437</v>
      </c>
      <c r="B1579" t="s">
        <v>803</v>
      </c>
      <c r="C1579" t="s">
        <v>807</v>
      </c>
      <c r="E1579" t="s">
        <v>942</v>
      </c>
      <c r="F1579">
        <v>2.7155368000000002</v>
      </c>
      <c r="G1579" t="s">
        <v>805</v>
      </c>
      <c r="I1579" t="b">
        <v>1</v>
      </c>
      <c r="J1579">
        <v>65</v>
      </c>
      <c r="K1579" s="3">
        <v>440.45857543946499</v>
      </c>
      <c r="L1579">
        <v>614.99398902233008</v>
      </c>
      <c r="M1579">
        <v>0.64</v>
      </c>
      <c r="N1579">
        <v>2305.4907432</v>
      </c>
      <c r="O1579">
        <v>2305.4907432</v>
      </c>
      <c r="P1579">
        <v>2305.4907432</v>
      </c>
      <c r="R1579">
        <f t="shared" si="50"/>
        <v>18.999999999999982</v>
      </c>
      <c r="S1579" s="4">
        <f t="shared" si="49"/>
        <v>0.64</v>
      </c>
    </row>
    <row r="1580" spans="1:19" x14ac:dyDescent="0.3">
      <c r="A1580" t="s">
        <v>2438</v>
      </c>
      <c r="B1580" t="s">
        <v>803</v>
      </c>
      <c r="C1580" t="s">
        <v>804</v>
      </c>
      <c r="F1580">
        <v>7.0088277000000003</v>
      </c>
      <c r="G1580" t="s">
        <v>805</v>
      </c>
      <c r="I1580" t="b">
        <v>1</v>
      </c>
      <c r="J1580">
        <v>25</v>
      </c>
      <c r="K1580" s="3">
        <v>28.4731540679932</v>
      </c>
      <c r="L1580">
        <v>852.61461221295485</v>
      </c>
      <c r="M1580">
        <v>1</v>
      </c>
      <c r="N1580">
        <v>4457.6144172000004</v>
      </c>
      <c r="O1580">
        <v>4457.6144172000004</v>
      </c>
      <c r="P1580">
        <v>4457.6144172000004</v>
      </c>
      <c r="R1580">
        <f t="shared" si="50"/>
        <v>1</v>
      </c>
      <c r="S1580" s="4">
        <f t="shared" si="49"/>
        <v>1</v>
      </c>
    </row>
    <row r="1581" spans="1:19" x14ac:dyDescent="0.3">
      <c r="A1581" t="s">
        <v>2439</v>
      </c>
      <c r="B1581" t="s">
        <v>803</v>
      </c>
      <c r="C1581" t="s">
        <v>804</v>
      </c>
      <c r="F1581">
        <v>6.8637790000000001</v>
      </c>
      <c r="G1581" t="s">
        <v>805</v>
      </c>
      <c r="I1581" t="b">
        <v>1</v>
      </c>
      <c r="J1581">
        <v>25</v>
      </c>
      <c r="K1581" s="3">
        <v>29.893373489379901</v>
      </c>
      <c r="L1581">
        <v>845.9686276085763</v>
      </c>
      <c r="M1581">
        <v>1</v>
      </c>
      <c r="N1581">
        <v>4365.3634439999996</v>
      </c>
      <c r="O1581">
        <v>4365.3634439999996</v>
      </c>
      <c r="P1581">
        <v>4365.3634439999996</v>
      </c>
      <c r="R1581">
        <f t="shared" si="50"/>
        <v>1</v>
      </c>
      <c r="S1581" s="4">
        <f t="shared" si="49"/>
        <v>1</v>
      </c>
    </row>
    <row r="1582" spans="1:19" x14ac:dyDescent="0.3">
      <c r="A1582" t="s">
        <v>2440</v>
      </c>
      <c r="B1582" t="s">
        <v>803</v>
      </c>
      <c r="C1582" t="s">
        <v>804</v>
      </c>
      <c r="F1582">
        <v>5.2731690000000002</v>
      </c>
      <c r="G1582" t="s">
        <v>805</v>
      </c>
      <c r="I1582" t="b">
        <v>1</v>
      </c>
      <c r="J1582">
        <v>25</v>
      </c>
      <c r="K1582" s="3">
        <v>29.110630035400401</v>
      </c>
      <c r="L1582">
        <v>645.26691562676854</v>
      </c>
      <c r="M1582">
        <v>1</v>
      </c>
      <c r="N1582">
        <v>3353.7354840000003</v>
      </c>
      <c r="O1582">
        <v>3353.7354840000003</v>
      </c>
      <c r="P1582">
        <v>3353.7354840000003</v>
      </c>
      <c r="R1582">
        <f t="shared" si="50"/>
        <v>1</v>
      </c>
      <c r="S1582" s="4">
        <f t="shared" si="49"/>
        <v>1</v>
      </c>
    </row>
    <row r="1583" spans="1:19" x14ac:dyDescent="0.3">
      <c r="A1583" t="s">
        <v>2441</v>
      </c>
      <c r="B1583" t="s">
        <v>803</v>
      </c>
      <c r="C1583" t="s">
        <v>819</v>
      </c>
      <c r="E1583" t="s">
        <v>820</v>
      </c>
      <c r="F1583">
        <v>11.774400999999999</v>
      </c>
      <c r="G1583" t="s">
        <v>805</v>
      </c>
      <c r="I1583" t="b">
        <v>1</v>
      </c>
      <c r="J1583">
        <v>300</v>
      </c>
      <c r="K1583" s="3">
        <v>16982.7230595779</v>
      </c>
      <c r="L1583">
        <v>4387.9685059236763</v>
      </c>
      <c r="M1583">
        <v>0.62</v>
      </c>
      <c r="N1583">
        <v>32214.761135999997</v>
      </c>
      <c r="O1583">
        <v>32214.761135999997</v>
      </c>
      <c r="P1583">
        <v>32214.761135999997</v>
      </c>
      <c r="R1583">
        <f t="shared" si="50"/>
        <v>77</v>
      </c>
      <c r="S1583" s="4">
        <f t="shared" si="49"/>
        <v>0.6249350649350649</v>
      </c>
    </row>
    <row r="1584" spans="1:19" x14ac:dyDescent="0.3">
      <c r="A1584" t="s">
        <v>2442</v>
      </c>
      <c r="B1584" t="s">
        <v>803</v>
      </c>
      <c r="C1584" t="s">
        <v>819</v>
      </c>
      <c r="E1584" t="s">
        <v>820</v>
      </c>
      <c r="F1584">
        <v>58.843052</v>
      </c>
      <c r="G1584" t="s">
        <v>805</v>
      </c>
      <c r="I1584" t="b">
        <v>1</v>
      </c>
      <c r="J1584">
        <v>80</v>
      </c>
      <c r="K1584" s="3">
        <v>550.92281446454604</v>
      </c>
      <c r="L1584">
        <v>13891.280768293282</v>
      </c>
      <c r="M1584">
        <v>0.65</v>
      </c>
      <c r="N1584">
        <v>55430.154984000001</v>
      </c>
      <c r="O1584">
        <v>55430.154984000001</v>
      </c>
      <c r="P1584">
        <v>55430.154984000001</v>
      </c>
      <c r="R1584">
        <f t="shared" si="50"/>
        <v>12.666666666666655</v>
      </c>
      <c r="S1584" s="4">
        <f t="shared" si="49"/>
        <v>0.65</v>
      </c>
    </row>
    <row r="1585" spans="1:19" x14ac:dyDescent="0.3">
      <c r="A1585" t="s">
        <v>2443</v>
      </c>
      <c r="B1585" t="s">
        <v>803</v>
      </c>
      <c r="C1585" t="s">
        <v>1086</v>
      </c>
      <c r="F1585">
        <v>54.818817000000003</v>
      </c>
      <c r="G1585" t="s">
        <v>805</v>
      </c>
      <c r="R1585">
        <f t="shared" si="50"/>
        <v>-0.61290322580645162</v>
      </c>
      <c r="S1585" s="4">
        <f t="shared" si="49"/>
        <v>0</v>
      </c>
    </row>
    <row r="1586" spans="1:19" x14ac:dyDescent="0.3">
      <c r="A1586" t="s">
        <v>2444</v>
      </c>
      <c r="B1586" t="s">
        <v>803</v>
      </c>
      <c r="C1586" t="s">
        <v>804</v>
      </c>
      <c r="F1586">
        <v>5.3373765999999998</v>
      </c>
      <c r="G1586" t="s">
        <v>805</v>
      </c>
      <c r="I1586" t="b">
        <v>1</v>
      </c>
      <c r="J1586">
        <v>25</v>
      </c>
      <c r="K1586" s="3">
        <v>27.9819850921631</v>
      </c>
      <c r="L1586">
        <v>646.32683257237932</v>
      </c>
      <c r="M1586">
        <v>1</v>
      </c>
      <c r="N1586">
        <v>3394.5715175999999</v>
      </c>
      <c r="O1586">
        <v>3394.5715175999999</v>
      </c>
      <c r="P1586">
        <v>3394.5715175999999</v>
      </c>
      <c r="R1586">
        <f t="shared" si="50"/>
        <v>1</v>
      </c>
      <c r="S1586" s="4">
        <f t="shared" si="49"/>
        <v>1</v>
      </c>
    </row>
    <row r="1587" spans="1:19" x14ac:dyDescent="0.3">
      <c r="A1587" t="s">
        <v>2445</v>
      </c>
      <c r="B1587" t="s">
        <v>803</v>
      </c>
      <c r="C1587" t="s">
        <v>807</v>
      </c>
      <c r="E1587" t="s">
        <v>876</v>
      </c>
      <c r="F1587">
        <v>5.71767</v>
      </c>
      <c r="G1587" t="s">
        <v>805</v>
      </c>
      <c r="I1587" t="b">
        <v>1</v>
      </c>
      <c r="J1587">
        <v>50</v>
      </c>
      <c r="K1587" s="3">
        <v>202.88792800904801</v>
      </c>
      <c r="L1587">
        <v>1121.7537180716506</v>
      </c>
      <c r="M1587">
        <v>1</v>
      </c>
      <c r="N1587">
        <v>4362.5822099999996</v>
      </c>
      <c r="O1587">
        <v>4362.5822099999996</v>
      </c>
      <c r="P1587">
        <v>4362.5822099999996</v>
      </c>
      <c r="R1587">
        <f t="shared" si="50"/>
        <v>1</v>
      </c>
      <c r="S1587" s="4">
        <f t="shared" si="49"/>
        <v>1</v>
      </c>
    </row>
    <row r="1588" spans="1:19" x14ac:dyDescent="0.3">
      <c r="A1588" t="s">
        <v>2446</v>
      </c>
      <c r="B1588" t="s">
        <v>803</v>
      </c>
      <c r="C1588" t="s">
        <v>807</v>
      </c>
      <c r="E1588" t="s">
        <v>1051</v>
      </c>
      <c r="F1588">
        <v>48.235039999999998</v>
      </c>
      <c r="G1588" t="s">
        <v>805</v>
      </c>
      <c r="R1588">
        <f t="shared" si="50"/>
        <v>-0.61290322580645162</v>
      </c>
      <c r="S1588" s="4">
        <f t="shared" si="49"/>
        <v>0</v>
      </c>
    </row>
    <row r="1589" spans="1:19" x14ac:dyDescent="0.3">
      <c r="A1589" t="s">
        <v>2447</v>
      </c>
      <c r="B1589" t="s">
        <v>803</v>
      </c>
      <c r="C1589" t="s">
        <v>804</v>
      </c>
      <c r="F1589">
        <v>7.1125927000000004</v>
      </c>
      <c r="G1589" t="s">
        <v>805</v>
      </c>
      <c r="I1589" t="b">
        <v>1</v>
      </c>
      <c r="J1589">
        <v>25</v>
      </c>
      <c r="K1589" s="3">
        <v>31.0389080047607</v>
      </c>
      <c r="L1589">
        <v>885.82848139058365</v>
      </c>
      <c r="M1589">
        <v>1</v>
      </c>
      <c r="N1589">
        <v>4523.6089572000001</v>
      </c>
      <c r="O1589">
        <v>4523.6089572000001</v>
      </c>
      <c r="P1589">
        <v>4523.6089572000001</v>
      </c>
      <c r="R1589">
        <f t="shared" si="50"/>
        <v>1</v>
      </c>
      <c r="S1589" s="4">
        <f t="shared" si="49"/>
        <v>1</v>
      </c>
    </row>
    <row r="1590" spans="1:19" x14ac:dyDescent="0.3">
      <c r="A1590" t="s">
        <v>2448</v>
      </c>
      <c r="B1590" t="s">
        <v>803</v>
      </c>
      <c r="C1590" t="s">
        <v>807</v>
      </c>
      <c r="E1590" t="s">
        <v>942</v>
      </c>
      <c r="F1590">
        <v>16.541385999999999</v>
      </c>
      <c r="G1590" t="s">
        <v>805</v>
      </c>
      <c r="I1590" t="b">
        <v>1</v>
      </c>
      <c r="J1590">
        <v>65</v>
      </c>
      <c r="K1590" s="3">
        <v>332.36037521361101</v>
      </c>
      <c r="L1590">
        <v>3557.2840873601858</v>
      </c>
      <c r="M1590">
        <v>0.65</v>
      </c>
      <c r="N1590">
        <v>14043.636714</v>
      </c>
      <c r="O1590">
        <v>14043.636714</v>
      </c>
      <c r="P1590">
        <v>14043.636714</v>
      </c>
      <c r="R1590">
        <f t="shared" si="50"/>
        <v>12.666666666666655</v>
      </c>
      <c r="S1590" s="4">
        <f t="shared" si="49"/>
        <v>0.65</v>
      </c>
    </row>
    <row r="1591" spans="1:19" x14ac:dyDescent="0.3">
      <c r="A1591" t="s">
        <v>2449</v>
      </c>
      <c r="B1591" t="s">
        <v>803</v>
      </c>
      <c r="C1591" t="s">
        <v>807</v>
      </c>
      <c r="E1591" t="s">
        <v>822</v>
      </c>
      <c r="F1591">
        <v>1.6947331000000001</v>
      </c>
      <c r="G1591" t="s">
        <v>805</v>
      </c>
      <c r="I1591" t="b">
        <v>1</v>
      </c>
      <c r="J1591">
        <v>40</v>
      </c>
      <c r="K1591" s="3">
        <v>130.95709781646701</v>
      </c>
      <c r="L1591">
        <v>304.52832221807233</v>
      </c>
      <c r="M1591">
        <v>0.67</v>
      </c>
      <c r="N1591">
        <v>1201.5657679000001</v>
      </c>
      <c r="O1591">
        <v>1201.5657679000001</v>
      </c>
      <c r="P1591">
        <v>1201.5657679000001</v>
      </c>
      <c r="R1591">
        <f t="shared" si="50"/>
        <v>7.5999999999999934</v>
      </c>
      <c r="S1591" s="4">
        <f t="shared" si="49"/>
        <v>0.67</v>
      </c>
    </row>
    <row r="1592" spans="1:19" x14ac:dyDescent="0.3">
      <c r="A1592" t="s">
        <v>2450</v>
      </c>
      <c r="B1592" t="s">
        <v>803</v>
      </c>
      <c r="C1592" t="s">
        <v>819</v>
      </c>
      <c r="E1592" t="s">
        <v>874</v>
      </c>
      <c r="F1592">
        <v>9.114249555998347</v>
      </c>
      <c r="G1592" t="s">
        <v>805</v>
      </c>
      <c r="I1592" t="b">
        <v>1</v>
      </c>
      <c r="J1592">
        <v>100</v>
      </c>
      <c r="K1592" s="3">
        <v>1375.77182945251</v>
      </c>
      <c r="L1592">
        <v>2480.2613640707391</v>
      </c>
      <c r="M1592">
        <v>0.63</v>
      </c>
      <c r="N1592">
        <v>9788.7040231422252</v>
      </c>
      <c r="O1592">
        <v>9788.7040231422252</v>
      </c>
      <c r="P1592">
        <v>9788.7040231422252</v>
      </c>
      <c r="R1592">
        <f t="shared" si="50"/>
        <v>37.999999999999964</v>
      </c>
      <c r="S1592" s="4">
        <f t="shared" si="49"/>
        <v>0.63</v>
      </c>
    </row>
    <row r="1593" spans="1:19" x14ac:dyDescent="0.3">
      <c r="A1593" t="s">
        <v>2451</v>
      </c>
      <c r="B1593" t="s">
        <v>803</v>
      </c>
      <c r="C1593" t="s">
        <v>804</v>
      </c>
      <c r="F1593">
        <v>3.4255692999999998</v>
      </c>
      <c r="G1593" t="s">
        <v>805</v>
      </c>
      <c r="I1593" t="b">
        <v>1</v>
      </c>
      <c r="J1593">
        <v>25</v>
      </c>
      <c r="K1593" s="3">
        <v>42.837669372558601</v>
      </c>
      <c r="L1593">
        <v>472.23707692308278</v>
      </c>
      <c r="M1593">
        <v>1</v>
      </c>
      <c r="N1593">
        <v>2178.6620748</v>
      </c>
      <c r="O1593">
        <v>2178.6620748</v>
      </c>
      <c r="P1593">
        <v>2178.6620748</v>
      </c>
      <c r="R1593">
        <f t="shared" si="50"/>
        <v>1</v>
      </c>
      <c r="S1593" s="4">
        <f t="shared" si="49"/>
        <v>1</v>
      </c>
    </row>
    <row r="1594" spans="1:19" x14ac:dyDescent="0.3">
      <c r="A1594" t="s">
        <v>2452</v>
      </c>
      <c r="B1594" t="s">
        <v>803</v>
      </c>
      <c r="C1594" t="s">
        <v>807</v>
      </c>
      <c r="E1594" t="s">
        <v>852</v>
      </c>
      <c r="F1594">
        <v>13.418585999999999</v>
      </c>
      <c r="G1594" t="s">
        <v>805</v>
      </c>
      <c r="I1594" t="b">
        <v>1</v>
      </c>
      <c r="J1594">
        <v>100</v>
      </c>
      <c r="K1594" s="3">
        <v>1107.5017184829901</v>
      </c>
      <c r="L1594">
        <v>3526.4871504594321</v>
      </c>
      <c r="M1594">
        <v>0.63</v>
      </c>
      <c r="N1594">
        <v>14411.561363999999</v>
      </c>
      <c r="O1594">
        <v>14411.561363999999</v>
      </c>
      <c r="P1594">
        <v>14411.561363999999</v>
      </c>
      <c r="R1594">
        <f t="shared" si="50"/>
        <v>37.999999999999964</v>
      </c>
      <c r="S1594" s="4">
        <f t="shared" si="49"/>
        <v>0.63</v>
      </c>
    </row>
    <row r="1595" spans="1:19" x14ac:dyDescent="0.3">
      <c r="A1595" t="s">
        <v>2453</v>
      </c>
      <c r="B1595" t="s">
        <v>803</v>
      </c>
      <c r="C1595" t="s">
        <v>804</v>
      </c>
      <c r="F1595">
        <v>6.7106019999999997</v>
      </c>
      <c r="G1595" t="s">
        <v>805</v>
      </c>
      <c r="I1595" t="b">
        <v>1</v>
      </c>
      <c r="J1595">
        <v>25</v>
      </c>
      <c r="K1595" s="3">
        <v>35.011020660400398</v>
      </c>
      <c r="L1595">
        <v>865.83889520809555</v>
      </c>
      <c r="M1595">
        <v>1</v>
      </c>
      <c r="N1595">
        <v>4267.9428719999996</v>
      </c>
      <c r="O1595">
        <v>4267.9428719999996</v>
      </c>
      <c r="P1595">
        <v>4267.9428719999996</v>
      </c>
      <c r="R1595">
        <f t="shared" si="50"/>
        <v>1</v>
      </c>
      <c r="S1595" s="4">
        <f t="shared" si="49"/>
        <v>1</v>
      </c>
    </row>
    <row r="1596" spans="1:19" x14ac:dyDescent="0.3">
      <c r="A1596" t="s">
        <v>2454</v>
      </c>
      <c r="B1596" t="s">
        <v>803</v>
      </c>
      <c r="C1596" t="s">
        <v>847</v>
      </c>
      <c r="E1596" t="s">
        <v>900</v>
      </c>
      <c r="F1596">
        <v>43.589950000000002</v>
      </c>
      <c r="G1596" t="s">
        <v>805</v>
      </c>
      <c r="R1596">
        <f t="shared" si="50"/>
        <v>-0.61290322580645162</v>
      </c>
      <c r="S1596" s="4">
        <f t="shared" si="49"/>
        <v>0</v>
      </c>
    </row>
    <row r="1597" spans="1:19" x14ac:dyDescent="0.3">
      <c r="A1597" t="s">
        <v>2455</v>
      </c>
      <c r="B1597" t="s">
        <v>803</v>
      </c>
      <c r="C1597" t="s">
        <v>847</v>
      </c>
      <c r="E1597" t="s">
        <v>1274</v>
      </c>
      <c r="F1597">
        <v>40.328279999999999</v>
      </c>
      <c r="G1597" t="s">
        <v>805</v>
      </c>
      <c r="I1597" t="b">
        <v>1</v>
      </c>
      <c r="J1597">
        <v>40</v>
      </c>
      <c r="K1597" s="3">
        <v>125.37628173828099</v>
      </c>
      <c r="L1597">
        <v>7169.8293078482066</v>
      </c>
      <c r="M1597">
        <v>1</v>
      </c>
      <c r="N1597">
        <v>28592.750520000001</v>
      </c>
      <c r="O1597">
        <v>28592.750520000001</v>
      </c>
      <c r="P1597">
        <v>28592.750520000001</v>
      </c>
      <c r="R1597">
        <f t="shared" si="50"/>
        <v>1</v>
      </c>
      <c r="S1597" s="4">
        <f t="shared" si="49"/>
        <v>1</v>
      </c>
    </row>
    <row r="1598" spans="1:19" x14ac:dyDescent="0.3">
      <c r="A1598" t="s">
        <v>2456</v>
      </c>
      <c r="B1598" t="s">
        <v>803</v>
      </c>
      <c r="C1598" t="s">
        <v>807</v>
      </c>
      <c r="E1598" t="s">
        <v>815</v>
      </c>
      <c r="F1598">
        <v>1.7939176999999999</v>
      </c>
      <c r="G1598" t="s">
        <v>805</v>
      </c>
      <c r="I1598" t="b">
        <v>1</v>
      </c>
      <c r="J1598">
        <v>100</v>
      </c>
      <c r="K1598" s="3">
        <v>986.506839981079</v>
      </c>
      <c r="L1598">
        <v>463.90875132788494</v>
      </c>
      <c r="M1598">
        <v>0.63</v>
      </c>
      <c r="N1598">
        <v>1926.6676098</v>
      </c>
      <c r="O1598">
        <v>1926.6676098</v>
      </c>
      <c r="P1598">
        <v>1926.6676098</v>
      </c>
      <c r="R1598">
        <f t="shared" si="50"/>
        <v>37.999999999999964</v>
      </c>
      <c r="S1598" s="4">
        <f t="shared" si="49"/>
        <v>0.63</v>
      </c>
    </row>
    <row r="1599" spans="1:19" x14ac:dyDescent="0.3">
      <c r="A1599" t="s">
        <v>2457</v>
      </c>
      <c r="B1599" t="s">
        <v>803</v>
      </c>
      <c r="C1599" t="s">
        <v>807</v>
      </c>
      <c r="E1599" t="s">
        <v>815</v>
      </c>
      <c r="F1599">
        <v>24.197009999999999</v>
      </c>
      <c r="G1599" t="s">
        <v>805</v>
      </c>
      <c r="I1599" t="b">
        <v>1</v>
      </c>
      <c r="J1599">
        <v>100</v>
      </c>
      <c r="K1599" s="3">
        <v>1012.15002742767</v>
      </c>
      <c r="L1599">
        <v>6278.9343084663087</v>
      </c>
      <c r="M1599">
        <v>0.63</v>
      </c>
      <c r="N1599">
        <v>25987.588739999999</v>
      </c>
      <c r="O1599">
        <v>25987.588739999999</v>
      </c>
      <c r="P1599">
        <v>25987.588739999999</v>
      </c>
      <c r="R1599">
        <f t="shared" si="50"/>
        <v>37.999999999999964</v>
      </c>
      <c r="S1599" s="4">
        <f t="shared" si="49"/>
        <v>0.63</v>
      </c>
    </row>
    <row r="1600" spans="1:19" x14ac:dyDescent="0.3">
      <c r="A1600" t="s">
        <v>2458</v>
      </c>
      <c r="B1600" t="s">
        <v>803</v>
      </c>
      <c r="C1600" t="s">
        <v>807</v>
      </c>
      <c r="E1600" t="s">
        <v>813</v>
      </c>
      <c r="F1600">
        <v>1.3498492</v>
      </c>
      <c r="G1600" t="s">
        <v>805</v>
      </c>
      <c r="I1600" t="b">
        <v>1</v>
      </c>
      <c r="J1600">
        <v>32</v>
      </c>
      <c r="K1600" s="3">
        <v>56.369106292724602</v>
      </c>
      <c r="L1600">
        <v>198.12141279721132</v>
      </c>
      <c r="M1600">
        <v>1</v>
      </c>
      <c r="N1600">
        <v>903.04911479999998</v>
      </c>
      <c r="O1600">
        <v>903.04911479999998</v>
      </c>
      <c r="P1600">
        <v>903.04911479999998</v>
      </c>
      <c r="R1600">
        <f t="shared" si="50"/>
        <v>1</v>
      </c>
      <c r="S1600" s="4">
        <f t="shared" si="49"/>
        <v>1</v>
      </c>
    </row>
    <row r="1601" spans="1:19" x14ac:dyDescent="0.3">
      <c r="A1601" t="s">
        <v>2459</v>
      </c>
      <c r="B1601" t="s">
        <v>803</v>
      </c>
      <c r="C1601" t="s">
        <v>807</v>
      </c>
      <c r="E1601" t="s">
        <v>1083</v>
      </c>
      <c r="F1601">
        <v>4.0486445</v>
      </c>
      <c r="G1601" t="s">
        <v>805</v>
      </c>
      <c r="I1601" t="b">
        <v>1</v>
      </c>
      <c r="J1601">
        <v>25</v>
      </c>
      <c r="K1601" s="3">
        <v>29.612522125244102</v>
      </c>
      <c r="L1601">
        <v>497.71709237360125</v>
      </c>
      <c r="M1601">
        <v>1</v>
      </c>
      <c r="N1601">
        <v>2574.9379020000001</v>
      </c>
      <c r="O1601">
        <v>2574.9379020000001</v>
      </c>
      <c r="P1601">
        <v>2574.9379020000001</v>
      </c>
      <c r="R1601">
        <f t="shared" si="50"/>
        <v>1</v>
      </c>
      <c r="S1601" s="4">
        <f t="shared" si="49"/>
        <v>1</v>
      </c>
    </row>
    <row r="1602" spans="1:19" x14ac:dyDescent="0.3">
      <c r="A1602" t="s">
        <v>2460</v>
      </c>
      <c r="B1602" t="s">
        <v>803</v>
      </c>
      <c r="C1602" t="s">
        <v>807</v>
      </c>
      <c r="E1602" t="s">
        <v>885</v>
      </c>
      <c r="F1602">
        <v>11.488395000000001</v>
      </c>
      <c r="G1602" t="s">
        <v>805</v>
      </c>
      <c r="I1602" t="b">
        <v>1</v>
      </c>
      <c r="J1602">
        <v>125</v>
      </c>
      <c r="K1602" s="3">
        <v>2033.0746506119001</v>
      </c>
      <c r="L1602">
        <v>3296.3811576484095</v>
      </c>
      <c r="M1602">
        <v>0.62</v>
      </c>
      <c r="N1602">
        <v>14371.982145</v>
      </c>
      <c r="O1602">
        <v>14371.982145</v>
      </c>
      <c r="P1602">
        <v>14371.982145</v>
      </c>
      <c r="R1602">
        <f t="shared" si="50"/>
        <v>77</v>
      </c>
      <c r="S1602" s="4">
        <f t="shared" si="49"/>
        <v>0.6249350649350649</v>
      </c>
    </row>
    <row r="1603" spans="1:19" x14ac:dyDescent="0.3">
      <c r="A1603" t="s">
        <v>2461</v>
      </c>
      <c r="B1603" t="s">
        <v>803</v>
      </c>
      <c r="C1603" t="s">
        <v>804</v>
      </c>
      <c r="F1603">
        <v>6.4373636000000003</v>
      </c>
      <c r="G1603" t="s">
        <v>805</v>
      </c>
      <c r="I1603" t="b">
        <v>1</v>
      </c>
      <c r="J1603">
        <v>25</v>
      </c>
      <c r="K1603" s="3">
        <v>32.878551483154297</v>
      </c>
      <c r="L1603">
        <v>815.09510517722595</v>
      </c>
      <c r="M1603">
        <v>1</v>
      </c>
      <c r="N1603">
        <v>4094.1632496000002</v>
      </c>
      <c r="O1603">
        <v>4094.1632496000002</v>
      </c>
      <c r="P1603">
        <v>4094.1632496000002</v>
      </c>
      <c r="R1603">
        <f t="shared" si="50"/>
        <v>1</v>
      </c>
      <c r="S1603" s="4">
        <f t="shared" si="49"/>
        <v>1</v>
      </c>
    </row>
    <row r="1604" spans="1:19" x14ac:dyDescent="0.3">
      <c r="A1604" t="s">
        <v>2462</v>
      </c>
      <c r="B1604" t="s">
        <v>803</v>
      </c>
      <c r="C1604" t="s">
        <v>804</v>
      </c>
      <c r="F1604">
        <v>8.4641099999999998</v>
      </c>
      <c r="G1604" t="s">
        <v>805</v>
      </c>
      <c r="I1604" t="b">
        <v>1</v>
      </c>
      <c r="J1604">
        <v>25</v>
      </c>
      <c r="K1604" s="3">
        <v>29.612531661987301</v>
      </c>
      <c r="L1604">
        <v>1040.5291419077912</v>
      </c>
      <c r="M1604">
        <v>1</v>
      </c>
      <c r="N1604">
        <v>5383.1739600000001</v>
      </c>
      <c r="O1604">
        <v>5383.1739600000001</v>
      </c>
      <c r="P1604">
        <v>5383.1739600000001</v>
      </c>
      <c r="R1604">
        <f t="shared" si="50"/>
        <v>1</v>
      </c>
      <c r="S1604" s="4">
        <f t="shared" ref="S1604:S1667" si="51">0.62+(1-0.62)/R1604</f>
        <v>1</v>
      </c>
    </row>
    <row r="1605" spans="1:19" x14ac:dyDescent="0.3">
      <c r="A1605" t="s">
        <v>2463</v>
      </c>
      <c r="B1605" t="s">
        <v>803</v>
      </c>
      <c r="C1605" t="s">
        <v>807</v>
      </c>
      <c r="E1605" t="s">
        <v>876</v>
      </c>
      <c r="F1605">
        <v>12.622833999999999</v>
      </c>
      <c r="G1605" t="s">
        <v>805</v>
      </c>
      <c r="I1605" t="b">
        <v>1</v>
      </c>
      <c r="J1605">
        <v>65</v>
      </c>
      <c r="K1605" s="3">
        <v>322.87390110018902</v>
      </c>
      <c r="L1605">
        <v>2701.9363029466554</v>
      </c>
      <c r="M1605">
        <v>0.62</v>
      </c>
      <c r="N1605">
        <v>10716.786065999999</v>
      </c>
      <c r="O1605">
        <v>10716.786065999999</v>
      </c>
      <c r="P1605">
        <v>10716.786065999999</v>
      </c>
      <c r="R1605">
        <f t="shared" si="50"/>
        <v>77</v>
      </c>
      <c r="S1605" s="4">
        <f t="shared" si="51"/>
        <v>0.6249350649350649</v>
      </c>
    </row>
    <row r="1606" spans="1:19" x14ac:dyDescent="0.3">
      <c r="A1606" t="s">
        <v>2464</v>
      </c>
      <c r="B1606" t="s">
        <v>803</v>
      </c>
      <c r="C1606" t="s">
        <v>807</v>
      </c>
      <c r="E1606" t="s">
        <v>942</v>
      </c>
      <c r="F1606">
        <v>11.090173999999999</v>
      </c>
      <c r="G1606" t="s">
        <v>805</v>
      </c>
      <c r="I1606" t="b">
        <v>1</v>
      </c>
      <c r="J1606">
        <v>65</v>
      </c>
      <c r="K1606" s="3">
        <v>380.46813476563</v>
      </c>
      <c r="L1606">
        <v>2441.3393715638226</v>
      </c>
      <c r="M1606">
        <v>0.64</v>
      </c>
      <c r="N1606">
        <v>9415.5577259999991</v>
      </c>
      <c r="O1606">
        <v>9415.5577259999991</v>
      </c>
      <c r="P1606">
        <v>9415.5577259999991</v>
      </c>
      <c r="R1606">
        <f t="shared" si="50"/>
        <v>18.999999999999982</v>
      </c>
      <c r="S1606" s="4">
        <f t="shared" si="51"/>
        <v>0.64</v>
      </c>
    </row>
    <row r="1607" spans="1:19" x14ac:dyDescent="0.3">
      <c r="A1607" t="s">
        <v>2465</v>
      </c>
      <c r="B1607" t="s">
        <v>803</v>
      </c>
      <c r="C1607" t="s">
        <v>804</v>
      </c>
      <c r="F1607">
        <v>4.2347260000000002</v>
      </c>
      <c r="G1607" t="s">
        <v>805</v>
      </c>
      <c r="I1607" t="b">
        <v>1</v>
      </c>
      <c r="J1607">
        <v>25</v>
      </c>
      <c r="K1607" s="3">
        <v>28.5337829589844</v>
      </c>
      <c r="L1607">
        <v>515.43850632514773</v>
      </c>
      <c r="M1607">
        <v>1</v>
      </c>
      <c r="N1607">
        <v>2693.2857360000003</v>
      </c>
      <c r="O1607">
        <v>2693.2857360000003</v>
      </c>
      <c r="P1607">
        <v>2693.2857360000003</v>
      </c>
      <c r="R1607">
        <f t="shared" si="50"/>
        <v>1</v>
      </c>
      <c r="S1607" s="4">
        <f t="shared" si="51"/>
        <v>1</v>
      </c>
    </row>
    <row r="1608" spans="1:19" x14ac:dyDescent="0.3">
      <c r="A1608" t="s">
        <v>2466</v>
      </c>
      <c r="B1608" t="s">
        <v>803</v>
      </c>
      <c r="C1608" t="s">
        <v>807</v>
      </c>
      <c r="E1608" t="s">
        <v>876</v>
      </c>
      <c r="F1608">
        <v>1.4015694000000001</v>
      </c>
      <c r="G1608" t="s">
        <v>805</v>
      </c>
      <c r="I1608" t="b">
        <v>1</v>
      </c>
      <c r="J1608">
        <v>32</v>
      </c>
      <c r="K1608" s="3">
        <v>70.603303985595701</v>
      </c>
      <c r="L1608">
        <v>218.023095018449</v>
      </c>
      <c r="M1608">
        <v>0.72</v>
      </c>
      <c r="N1608">
        <v>937.64992860000007</v>
      </c>
      <c r="O1608">
        <v>937.64992860000007</v>
      </c>
      <c r="P1608">
        <v>937.64992860000007</v>
      </c>
      <c r="R1608">
        <f t="shared" si="50"/>
        <v>3.8000000000000007</v>
      </c>
      <c r="S1608" s="4">
        <f t="shared" si="51"/>
        <v>0.72</v>
      </c>
    </row>
    <row r="1609" spans="1:19" x14ac:dyDescent="0.3">
      <c r="A1609" t="s">
        <v>2467</v>
      </c>
      <c r="B1609" t="s">
        <v>803</v>
      </c>
      <c r="C1609" t="s">
        <v>807</v>
      </c>
      <c r="E1609" t="s">
        <v>885</v>
      </c>
      <c r="F1609">
        <v>1.8360908</v>
      </c>
      <c r="G1609" t="s">
        <v>805</v>
      </c>
      <c r="I1609" t="b">
        <v>1</v>
      </c>
      <c r="J1609">
        <v>125</v>
      </c>
      <c r="K1609" s="3">
        <v>2285.5244367599398</v>
      </c>
      <c r="L1609">
        <v>536.13085624672499</v>
      </c>
      <c r="M1609">
        <v>0.62</v>
      </c>
      <c r="N1609">
        <v>2296.9495907999999</v>
      </c>
      <c r="O1609">
        <v>2296.9495907999999</v>
      </c>
      <c r="P1609">
        <v>2296.9495907999999</v>
      </c>
      <c r="R1609">
        <f t="shared" si="50"/>
        <v>77</v>
      </c>
      <c r="S1609" s="4">
        <f t="shared" si="51"/>
        <v>0.6249350649350649</v>
      </c>
    </row>
    <row r="1610" spans="1:19" x14ac:dyDescent="0.3">
      <c r="A1610" t="s">
        <v>2468</v>
      </c>
      <c r="B1610" t="s">
        <v>803</v>
      </c>
      <c r="C1610" t="s">
        <v>837</v>
      </c>
      <c r="E1610" t="s">
        <v>815</v>
      </c>
      <c r="F1610">
        <v>6.7320256000000001</v>
      </c>
      <c r="G1610" t="s">
        <v>805</v>
      </c>
      <c r="R1610">
        <f t="shared" si="50"/>
        <v>-0.61290322580645162</v>
      </c>
      <c r="S1610" s="4">
        <f t="shared" si="51"/>
        <v>0</v>
      </c>
    </row>
    <row r="1611" spans="1:19" x14ac:dyDescent="0.3">
      <c r="A1611" t="s">
        <v>2469</v>
      </c>
      <c r="B1611" t="s">
        <v>803</v>
      </c>
      <c r="C1611" t="s">
        <v>807</v>
      </c>
      <c r="E1611" t="s">
        <v>852</v>
      </c>
      <c r="F1611">
        <v>6.6219353999999999</v>
      </c>
      <c r="G1611" t="s">
        <v>805</v>
      </c>
      <c r="I1611" t="b">
        <v>1</v>
      </c>
      <c r="J1611">
        <v>100</v>
      </c>
      <c r="K1611" s="3">
        <v>1092.25177425385</v>
      </c>
      <c r="L1611">
        <v>1736.7756894238994</v>
      </c>
      <c r="M1611">
        <v>0.63</v>
      </c>
      <c r="N1611">
        <v>7111.9586196</v>
      </c>
      <c r="O1611">
        <v>7111.9586196</v>
      </c>
      <c r="P1611">
        <v>7111.9586196</v>
      </c>
      <c r="R1611">
        <f t="shared" si="50"/>
        <v>37.999999999999964</v>
      </c>
      <c r="S1611" s="4">
        <f t="shared" si="51"/>
        <v>0.63</v>
      </c>
    </row>
    <row r="1612" spans="1:19" x14ac:dyDescent="0.3">
      <c r="A1612" t="s">
        <v>2470</v>
      </c>
      <c r="B1612" t="s">
        <v>803</v>
      </c>
      <c r="C1612" t="s">
        <v>807</v>
      </c>
      <c r="E1612" t="s">
        <v>813</v>
      </c>
      <c r="F1612">
        <v>9.0443300000000004</v>
      </c>
      <c r="G1612" t="s">
        <v>805</v>
      </c>
      <c r="I1612" t="b">
        <v>1</v>
      </c>
      <c r="J1612">
        <v>100</v>
      </c>
      <c r="K1612" s="3">
        <v>1379.8038051796</v>
      </c>
      <c r="L1612">
        <v>2462.5015680867259</v>
      </c>
      <c r="M1612">
        <v>0.63</v>
      </c>
      <c r="N1612">
        <v>9713.6104200000009</v>
      </c>
      <c r="O1612">
        <v>9713.6104200000009</v>
      </c>
      <c r="P1612">
        <v>9713.6104200000009</v>
      </c>
      <c r="R1612">
        <f t="shared" si="50"/>
        <v>37.999999999999964</v>
      </c>
      <c r="S1612" s="4">
        <f t="shared" si="51"/>
        <v>0.63</v>
      </c>
    </row>
    <row r="1613" spans="1:19" x14ac:dyDescent="0.3">
      <c r="A1613" t="s">
        <v>2471</v>
      </c>
      <c r="B1613" t="s">
        <v>803</v>
      </c>
      <c r="C1613" t="s">
        <v>804</v>
      </c>
      <c r="F1613">
        <v>8.0146029999999993</v>
      </c>
      <c r="G1613" t="s">
        <v>805</v>
      </c>
      <c r="I1613" t="b">
        <v>1</v>
      </c>
      <c r="J1613">
        <v>25</v>
      </c>
      <c r="K1613" s="3">
        <v>34.7193412780762</v>
      </c>
      <c r="L1613">
        <v>1031.45061885479</v>
      </c>
      <c r="M1613">
        <v>1</v>
      </c>
      <c r="N1613">
        <v>5097.2875079999994</v>
      </c>
      <c r="O1613">
        <v>5097.2875079999994</v>
      </c>
      <c r="P1613">
        <v>5097.2875079999994</v>
      </c>
      <c r="R1613">
        <f t="shared" si="50"/>
        <v>1</v>
      </c>
      <c r="S1613" s="4">
        <f t="shared" si="51"/>
        <v>1</v>
      </c>
    </row>
    <row r="1614" spans="1:19" x14ac:dyDescent="0.3">
      <c r="A1614" t="s">
        <v>2472</v>
      </c>
      <c r="B1614" t="s">
        <v>803</v>
      </c>
      <c r="C1614" t="s">
        <v>807</v>
      </c>
      <c r="E1614" t="s">
        <v>876</v>
      </c>
      <c r="F1614">
        <v>9.6083449999999999</v>
      </c>
      <c r="G1614" t="s">
        <v>805</v>
      </c>
      <c r="I1614" t="b">
        <v>1</v>
      </c>
      <c r="J1614">
        <v>40</v>
      </c>
      <c r="K1614" s="3">
        <v>91.892219543471995</v>
      </c>
      <c r="L1614">
        <v>1598.4502209174818</v>
      </c>
      <c r="M1614">
        <v>1</v>
      </c>
      <c r="N1614">
        <v>6812.316605</v>
      </c>
      <c r="O1614">
        <v>6812.316605</v>
      </c>
      <c r="P1614">
        <v>6812.316605</v>
      </c>
      <c r="R1614">
        <f t="shared" si="50"/>
        <v>1</v>
      </c>
      <c r="S1614" s="4">
        <f t="shared" si="51"/>
        <v>1</v>
      </c>
    </row>
    <row r="1615" spans="1:19" x14ac:dyDescent="0.3">
      <c r="A1615" t="s">
        <v>2473</v>
      </c>
      <c r="B1615" t="s">
        <v>803</v>
      </c>
      <c r="C1615" t="s">
        <v>807</v>
      </c>
      <c r="E1615" t="s">
        <v>815</v>
      </c>
      <c r="F1615">
        <v>15.483821000000001</v>
      </c>
      <c r="G1615" t="s">
        <v>805</v>
      </c>
      <c r="I1615" t="b">
        <v>1</v>
      </c>
      <c r="J1615">
        <v>100</v>
      </c>
      <c r="K1615" s="3">
        <v>1151.35895204544</v>
      </c>
      <c r="L1615">
        <v>4092.8454274179949</v>
      </c>
      <c r="M1615">
        <v>0.63</v>
      </c>
      <c r="N1615">
        <v>16629.623754</v>
      </c>
      <c r="O1615">
        <v>16629.623754</v>
      </c>
      <c r="P1615">
        <v>16629.623754</v>
      </c>
      <c r="R1615">
        <f t="shared" si="50"/>
        <v>37.999999999999964</v>
      </c>
      <c r="S1615" s="4">
        <f t="shared" si="51"/>
        <v>0.63</v>
      </c>
    </row>
    <row r="1616" spans="1:19" x14ac:dyDescent="0.3">
      <c r="A1616" t="s">
        <v>2474</v>
      </c>
      <c r="B1616" t="s">
        <v>803</v>
      </c>
      <c r="C1616" t="s">
        <v>824</v>
      </c>
      <c r="E1616" t="s">
        <v>857</v>
      </c>
      <c r="F1616">
        <v>16.986792000000001</v>
      </c>
      <c r="G1616" t="s">
        <v>805</v>
      </c>
      <c r="I1616" t="b">
        <v>1</v>
      </c>
      <c r="J1616">
        <v>25</v>
      </c>
      <c r="K1616" s="3">
        <v>29.705659866333001</v>
      </c>
      <c r="L1616">
        <v>2090.0437433564935</v>
      </c>
      <c r="M1616">
        <v>1</v>
      </c>
      <c r="N1616">
        <v>10803.599712000001</v>
      </c>
      <c r="O1616">
        <v>10803.599712000001</v>
      </c>
      <c r="P1616">
        <v>10803.599712000001</v>
      </c>
      <c r="R1616">
        <f t="shared" si="50"/>
        <v>1</v>
      </c>
      <c r="S1616" s="4">
        <f t="shared" si="51"/>
        <v>1</v>
      </c>
    </row>
    <row r="1617" spans="1:19" x14ac:dyDescent="0.3">
      <c r="A1617" t="s">
        <v>2475</v>
      </c>
      <c r="B1617" t="s">
        <v>803</v>
      </c>
      <c r="C1617" t="s">
        <v>824</v>
      </c>
      <c r="E1617" t="s">
        <v>1065</v>
      </c>
      <c r="F1617">
        <v>10.358755</v>
      </c>
      <c r="G1617" t="s">
        <v>805</v>
      </c>
      <c r="I1617" t="b">
        <v>1</v>
      </c>
      <c r="J1617">
        <v>125</v>
      </c>
      <c r="K1617" s="3">
        <v>1754.6047491455099</v>
      </c>
      <c r="L1617">
        <v>2914.383495075127</v>
      </c>
      <c r="M1617">
        <v>0.62</v>
      </c>
      <c r="N1617">
        <v>12958.802505</v>
      </c>
      <c r="O1617">
        <v>12958.802505</v>
      </c>
      <c r="P1617">
        <v>12958.802505</v>
      </c>
      <c r="R1617">
        <f t="shared" si="50"/>
        <v>77</v>
      </c>
      <c r="S1617" s="4">
        <f t="shared" si="51"/>
        <v>0.6249350649350649</v>
      </c>
    </row>
    <row r="1618" spans="1:19" x14ac:dyDescent="0.3">
      <c r="A1618" t="s">
        <v>2476</v>
      </c>
      <c r="B1618" t="s">
        <v>803</v>
      </c>
      <c r="C1618" t="s">
        <v>804</v>
      </c>
      <c r="F1618">
        <v>7.0124680000000001</v>
      </c>
      <c r="G1618" t="s">
        <v>805</v>
      </c>
      <c r="I1618" t="b">
        <v>1</v>
      </c>
      <c r="J1618">
        <v>32</v>
      </c>
      <c r="K1618" s="3">
        <v>49.262264251708999</v>
      </c>
      <c r="L1618">
        <v>998.48865077548908</v>
      </c>
      <c r="M1618">
        <v>1</v>
      </c>
      <c r="N1618">
        <v>4691.3410919999997</v>
      </c>
      <c r="O1618">
        <v>4691.3410919999997</v>
      </c>
      <c r="P1618">
        <v>4691.3410919999997</v>
      </c>
      <c r="R1618">
        <f t="shared" si="50"/>
        <v>1</v>
      </c>
      <c r="S1618" s="4">
        <f t="shared" si="51"/>
        <v>1</v>
      </c>
    </row>
    <row r="1619" spans="1:19" x14ac:dyDescent="0.3">
      <c r="A1619" t="s">
        <v>2477</v>
      </c>
      <c r="B1619" t="s">
        <v>803</v>
      </c>
      <c r="C1619" t="s">
        <v>804</v>
      </c>
      <c r="F1619">
        <v>14.340976</v>
      </c>
      <c r="G1619" t="s">
        <v>805</v>
      </c>
      <c r="I1619" t="b">
        <v>1</v>
      </c>
      <c r="J1619">
        <v>25</v>
      </c>
      <c r="K1619" s="3">
        <v>39.872934722923702</v>
      </c>
      <c r="L1619">
        <v>1929.0238795078549</v>
      </c>
      <c r="M1619">
        <v>0.81</v>
      </c>
      <c r="N1619">
        <v>9120.8607360000005</v>
      </c>
      <c r="O1619">
        <v>9120.8607360000005</v>
      </c>
      <c r="P1619">
        <v>9120.8607360000005</v>
      </c>
      <c r="R1619">
        <f t="shared" si="50"/>
        <v>1.9999999999999993</v>
      </c>
      <c r="S1619" s="4">
        <f t="shared" si="51"/>
        <v>0.81</v>
      </c>
    </row>
    <row r="1620" spans="1:19" x14ac:dyDescent="0.3">
      <c r="A1620" t="s">
        <v>2478</v>
      </c>
      <c r="B1620" t="s">
        <v>803</v>
      </c>
      <c r="C1620" t="s">
        <v>804</v>
      </c>
      <c r="F1620">
        <v>9.6333350000000006</v>
      </c>
      <c r="G1620" t="s">
        <v>805</v>
      </c>
      <c r="I1620" t="b">
        <v>1</v>
      </c>
      <c r="J1620">
        <v>20</v>
      </c>
      <c r="K1620" s="3">
        <v>24.2018222808838</v>
      </c>
      <c r="L1620">
        <v>1127.8753685878255</v>
      </c>
      <c r="M1620">
        <v>1</v>
      </c>
      <c r="N1620">
        <v>5924.5010250000005</v>
      </c>
      <c r="O1620">
        <v>5924.5010250000005</v>
      </c>
      <c r="P1620">
        <v>5924.5010250000005</v>
      </c>
      <c r="R1620">
        <f t="shared" ref="R1620:R1683" si="52">IF(M1620=0.62,77,(1-0.62)/(M1620-0.62))</f>
        <v>1</v>
      </c>
      <c r="S1620" s="4">
        <f t="shared" si="51"/>
        <v>1</v>
      </c>
    </row>
    <row r="1621" spans="1:19" x14ac:dyDescent="0.3">
      <c r="A1621" t="s">
        <v>2479</v>
      </c>
      <c r="B1621" t="s">
        <v>803</v>
      </c>
      <c r="C1621" t="s">
        <v>824</v>
      </c>
      <c r="F1621">
        <v>41.968913999999998</v>
      </c>
      <c r="G1621" t="s">
        <v>805</v>
      </c>
      <c r="R1621">
        <f t="shared" si="52"/>
        <v>-0.61290322580645162</v>
      </c>
      <c r="S1621" s="4">
        <f t="shared" si="51"/>
        <v>0</v>
      </c>
    </row>
    <row r="1622" spans="1:19" x14ac:dyDescent="0.3">
      <c r="A1622" t="s">
        <v>2480</v>
      </c>
      <c r="B1622" t="s">
        <v>803</v>
      </c>
      <c r="C1622" t="s">
        <v>807</v>
      </c>
      <c r="E1622" t="s">
        <v>822</v>
      </c>
      <c r="F1622">
        <v>8.8554659999999998</v>
      </c>
      <c r="G1622" t="s">
        <v>805</v>
      </c>
      <c r="I1622" t="b">
        <v>1</v>
      </c>
      <c r="J1622">
        <v>50</v>
      </c>
      <c r="K1622" s="3">
        <v>227.53754158021201</v>
      </c>
      <c r="L1622">
        <v>1779.8576160703319</v>
      </c>
      <c r="M1622">
        <v>0.7</v>
      </c>
      <c r="N1622">
        <v>6756.720558</v>
      </c>
      <c r="O1622">
        <v>6756.720558</v>
      </c>
      <c r="P1622">
        <v>6756.720558</v>
      </c>
      <c r="R1622">
        <f t="shared" si="52"/>
        <v>4.7500000000000027</v>
      </c>
      <c r="S1622" s="4">
        <f t="shared" si="51"/>
        <v>0.7</v>
      </c>
    </row>
    <row r="1623" spans="1:19" x14ac:dyDescent="0.3">
      <c r="A1623" t="s">
        <v>2481</v>
      </c>
      <c r="B1623" t="s">
        <v>803</v>
      </c>
      <c r="C1623" t="s">
        <v>819</v>
      </c>
      <c r="E1623" t="s">
        <v>820</v>
      </c>
      <c r="F1623">
        <v>2.1697369551866625</v>
      </c>
      <c r="G1623" t="s">
        <v>805</v>
      </c>
      <c r="I1623" t="b">
        <v>1</v>
      </c>
      <c r="J1623">
        <v>250</v>
      </c>
      <c r="K1623" s="3">
        <v>12955.3639936447</v>
      </c>
      <c r="L1623">
        <v>785.00146093172827</v>
      </c>
      <c r="M1623">
        <v>0.62</v>
      </c>
      <c r="N1623">
        <v>4936.1515730496576</v>
      </c>
      <c r="O1623">
        <v>4936.1515730496576</v>
      </c>
      <c r="P1623">
        <v>4936.1515730496576</v>
      </c>
      <c r="R1623">
        <f t="shared" si="52"/>
        <v>77</v>
      </c>
      <c r="S1623" s="4">
        <f t="shared" si="51"/>
        <v>0.6249350649350649</v>
      </c>
    </row>
    <row r="1624" spans="1:19" x14ac:dyDescent="0.3">
      <c r="A1624" t="s">
        <v>2482</v>
      </c>
      <c r="B1624" t="s">
        <v>803</v>
      </c>
      <c r="C1624" t="s">
        <v>807</v>
      </c>
      <c r="E1624" t="s">
        <v>815</v>
      </c>
      <c r="F1624">
        <v>5.8625059999999998</v>
      </c>
      <c r="G1624" t="s">
        <v>805</v>
      </c>
      <c r="I1624" t="b">
        <v>1</v>
      </c>
      <c r="J1624">
        <v>32</v>
      </c>
      <c r="K1624" s="3">
        <v>51.041633605957003</v>
      </c>
      <c r="L1624">
        <v>841.18523377599502</v>
      </c>
      <c r="M1624">
        <v>1</v>
      </c>
      <c r="N1624">
        <v>3922.0165139999999</v>
      </c>
      <c r="O1624">
        <v>3922.0165139999999</v>
      </c>
      <c r="P1624">
        <v>3922.0165139999999</v>
      </c>
      <c r="R1624">
        <f t="shared" si="52"/>
        <v>1</v>
      </c>
      <c r="S1624" s="4">
        <f t="shared" si="51"/>
        <v>1</v>
      </c>
    </row>
    <row r="1625" spans="1:19" x14ac:dyDescent="0.3">
      <c r="A1625" t="s">
        <v>2483</v>
      </c>
      <c r="B1625" t="s">
        <v>803</v>
      </c>
      <c r="C1625" t="s">
        <v>807</v>
      </c>
      <c r="E1625" t="s">
        <v>822</v>
      </c>
      <c r="F1625">
        <v>11.873775500000001</v>
      </c>
      <c r="G1625" t="s">
        <v>805</v>
      </c>
      <c r="I1625" t="b">
        <v>1</v>
      </c>
      <c r="J1625">
        <v>40</v>
      </c>
      <c r="K1625" s="3">
        <v>133.857605972269</v>
      </c>
      <c r="L1625">
        <v>2145.3630656209425</v>
      </c>
      <c r="M1625">
        <v>0.68</v>
      </c>
      <c r="N1625">
        <v>8418.5068295000001</v>
      </c>
      <c r="O1625">
        <v>8418.5068295000001</v>
      </c>
      <c r="P1625">
        <v>8418.5068295000001</v>
      </c>
      <c r="R1625">
        <f t="shared" si="52"/>
        <v>6.3333333333333277</v>
      </c>
      <c r="S1625" s="4">
        <f t="shared" si="51"/>
        <v>0.68</v>
      </c>
    </row>
    <row r="1626" spans="1:19" x14ac:dyDescent="0.3">
      <c r="A1626" t="s">
        <v>2484</v>
      </c>
      <c r="B1626" t="s">
        <v>803</v>
      </c>
      <c r="C1626" t="s">
        <v>804</v>
      </c>
      <c r="F1626">
        <v>15.210414999999999</v>
      </c>
      <c r="G1626" t="s">
        <v>805</v>
      </c>
      <c r="I1626" t="b">
        <v>1</v>
      </c>
      <c r="J1626">
        <v>25</v>
      </c>
      <c r="K1626" s="3">
        <v>29.468441009521499</v>
      </c>
      <c r="L1626">
        <v>1867.4082619791159</v>
      </c>
      <c r="M1626">
        <v>1</v>
      </c>
      <c r="N1626">
        <v>9673.8239400000002</v>
      </c>
      <c r="O1626">
        <v>9673.8239400000002</v>
      </c>
      <c r="P1626">
        <v>9673.8239400000002</v>
      </c>
      <c r="R1626">
        <f t="shared" si="52"/>
        <v>1</v>
      </c>
      <c r="S1626" s="4">
        <f t="shared" si="51"/>
        <v>1</v>
      </c>
    </row>
    <row r="1627" spans="1:19" x14ac:dyDescent="0.3">
      <c r="A1627" t="s">
        <v>2485</v>
      </c>
      <c r="B1627" t="s">
        <v>803</v>
      </c>
      <c r="C1627" t="s">
        <v>804</v>
      </c>
      <c r="F1627">
        <v>6.1147603999999998</v>
      </c>
      <c r="G1627" t="s">
        <v>805</v>
      </c>
      <c r="I1627" t="b">
        <v>1</v>
      </c>
      <c r="J1627">
        <v>25</v>
      </c>
      <c r="K1627" s="3">
        <v>32.319660186767599</v>
      </c>
      <c r="L1627">
        <v>770.39124537125269</v>
      </c>
      <c r="M1627">
        <v>1</v>
      </c>
      <c r="N1627">
        <v>3888.9876144</v>
      </c>
      <c r="O1627">
        <v>3888.9876144</v>
      </c>
      <c r="P1627">
        <v>3888.9876144</v>
      </c>
      <c r="R1627">
        <f t="shared" si="52"/>
        <v>1</v>
      </c>
      <c r="S1627" s="4">
        <f t="shared" si="51"/>
        <v>1</v>
      </c>
    </row>
    <row r="1628" spans="1:19" x14ac:dyDescent="0.3">
      <c r="A1628" t="s">
        <v>2486</v>
      </c>
      <c r="B1628" t="s">
        <v>803</v>
      </c>
      <c r="C1628" t="s">
        <v>824</v>
      </c>
      <c r="F1628">
        <v>74.365560000000002</v>
      </c>
      <c r="G1628" t="s">
        <v>805</v>
      </c>
      <c r="I1628" t="b">
        <v>1</v>
      </c>
      <c r="J1628">
        <v>32</v>
      </c>
      <c r="K1628" s="3">
        <v>72.980804443359403</v>
      </c>
      <c r="L1628">
        <v>11677.138471985818</v>
      </c>
      <c r="M1628">
        <v>1</v>
      </c>
      <c r="N1628">
        <v>49750.559639999999</v>
      </c>
      <c r="O1628">
        <v>49750.559639999999</v>
      </c>
      <c r="P1628">
        <v>49750.559639999999</v>
      </c>
      <c r="R1628">
        <f t="shared" si="52"/>
        <v>1</v>
      </c>
      <c r="S1628" s="4">
        <f t="shared" si="51"/>
        <v>1</v>
      </c>
    </row>
    <row r="1629" spans="1:19" x14ac:dyDescent="0.3">
      <c r="A1629" t="s">
        <v>2487</v>
      </c>
      <c r="B1629" t="s">
        <v>803</v>
      </c>
      <c r="C1629" t="s">
        <v>804</v>
      </c>
      <c r="F1629">
        <v>4.7132649999999998</v>
      </c>
      <c r="G1629" t="s">
        <v>805</v>
      </c>
      <c r="I1629" t="b">
        <v>1</v>
      </c>
      <c r="J1629">
        <v>40</v>
      </c>
      <c r="K1629" s="3">
        <v>109.076133728027</v>
      </c>
      <c r="L1629">
        <v>811.73930939820389</v>
      </c>
      <c r="M1629">
        <v>1</v>
      </c>
      <c r="N1629">
        <v>3341.7048849999996</v>
      </c>
      <c r="O1629">
        <v>3341.7048849999996</v>
      </c>
      <c r="P1629">
        <v>3341.7048849999996</v>
      </c>
      <c r="R1629">
        <f t="shared" si="52"/>
        <v>1</v>
      </c>
      <c r="S1629" s="4">
        <f t="shared" si="51"/>
        <v>1</v>
      </c>
    </row>
    <row r="1630" spans="1:19" x14ac:dyDescent="0.3">
      <c r="A1630" t="s">
        <v>2488</v>
      </c>
      <c r="B1630" t="s">
        <v>803</v>
      </c>
      <c r="C1630" t="s">
        <v>804</v>
      </c>
      <c r="F1630">
        <v>6.4070834999999997</v>
      </c>
      <c r="G1630" t="s">
        <v>805</v>
      </c>
      <c r="I1630" t="b">
        <v>1</v>
      </c>
      <c r="J1630">
        <v>25</v>
      </c>
      <c r="K1630" s="3">
        <v>31.291458129882798</v>
      </c>
      <c r="L1630">
        <v>799.78752249882291</v>
      </c>
      <c r="M1630">
        <v>1</v>
      </c>
      <c r="N1630">
        <v>4074.9051059999997</v>
      </c>
      <c r="O1630">
        <v>4074.9051059999997</v>
      </c>
      <c r="P1630">
        <v>4074.9051059999997</v>
      </c>
      <c r="R1630">
        <f t="shared" si="52"/>
        <v>1</v>
      </c>
      <c r="S1630" s="4">
        <f t="shared" si="51"/>
        <v>1</v>
      </c>
    </row>
    <row r="1631" spans="1:19" x14ac:dyDescent="0.3">
      <c r="A1631" t="s">
        <v>2489</v>
      </c>
      <c r="B1631" t="s">
        <v>803</v>
      </c>
      <c r="C1631" t="s">
        <v>804</v>
      </c>
      <c r="F1631">
        <v>6.3836560000000002</v>
      </c>
      <c r="G1631" t="s">
        <v>805</v>
      </c>
      <c r="I1631" t="b">
        <v>1</v>
      </c>
      <c r="J1631">
        <v>25</v>
      </c>
      <c r="K1631" s="3">
        <v>38.708225250244098</v>
      </c>
      <c r="L1631">
        <v>850.28489655856458</v>
      </c>
      <c r="M1631">
        <v>1</v>
      </c>
      <c r="N1631">
        <v>4060.005216</v>
      </c>
      <c r="O1631">
        <v>4060.005216</v>
      </c>
      <c r="P1631">
        <v>4060.005216</v>
      </c>
      <c r="R1631">
        <f t="shared" si="52"/>
        <v>1</v>
      </c>
      <c r="S1631" s="4">
        <f t="shared" si="51"/>
        <v>1</v>
      </c>
    </row>
    <row r="1632" spans="1:19" x14ac:dyDescent="0.3">
      <c r="A1632" t="s">
        <v>2490</v>
      </c>
      <c r="B1632" t="s">
        <v>803</v>
      </c>
      <c r="C1632" t="s">
        <v>807</v>
      </c>
      <c r="E1632" t="s">
        <v>808</v>
      </c>
      <c r="F1632">
        <v>12.340631999999999</v>
      </c>
      <c r="G1632" t="s">
        <v>805</v>
      </c>
      <c r="I1632" t="b">
        <v>1</v>
      </c>
      <c r="J1632">
        <v>65</v>
      </c>
      <c r="K1632" s="3">
        <v>484.29151113511801</v>
      </c>
      <c r="L1632">
        <v>2851.9517270211918</v>
      </c>
      <c r="M1632">
        <v>0.63</v>
      </c>
      <c r="N1632">
        <v>10477.196567999999</v>
      </c>
      <c r="O1632">
        <v>10477.196567999999</v>
      </c>
      <c r="P1632">
        <v>10477.196567999999</v>
      </c>
      <c r="R1632">
        <f t="shared" si="52"/>
        <v>37.999999999999964</v>
      </c>
      <c r="S1632" s="4">
        <f t="shared" si="51"/>
        <v>0.63</v>
      </c>
    </row>
    <row r="1633" spans="1:19" x14ac:dyDescent="0.3">
      <c r="A1633" t="s">
        <v>2491</v>
      </c>
      <c r="B1633" t="s">
        <v>803</v>
      </c>
      <c r="C1633" t="s">
        <v>804</v>
      </c>
      <c r="F1633">
        <v>5.5344977000000002</v>
      </c>
      <c r="G1633" t="s">
        <v>805</v>
      </c>
      <c r="I1633" t="b">
        <v>1</v>
      </c>
      <c r="J1633">
        <v>25</v>
      </c>
      <c r="K1633" s="3">
        <v>29.458311080932599</v>
      </c>
      <c r="L1633">
        <v>679.41634351661685</v>
      </c>
      <c r="M1633">
        <v>1</v>
      </c>
      <c r="N1633">
        <v>3519.9405372000001</v>
      </c>
      <c r="O1633">
        <v>3519.9405372000001</v>
      </c>
      <c r="P1633">
        <v>3519.9405372000001</v>
      </c>
      <c r="R1633">
        <f t="shared" si="52"/>
        <v>1</v>
      </c>
      <c r="S1633" s="4">
        <f t="shared" si="51"/>
        <v>1</v>
      </c>
    </row>
    <row r="1634" spans="1:19" x14ac:dyDescent="0.3">
      <c r="A1634" t="s">
        <v>2492</v>
      </c>
      <c r="B1634" t="s">
        <v>803</v>
      </c>
      <c r="C1634" t="s">
        <v>807</v>
      </c>
      <c r="E1634" t="s">
        <v>813</v>
      </c>
      <c r="F1634">
        <v>33.107880000000002</v>
      </c>
      <c r="G1634" t="s">
        <v>805</v>
      </c>
      <c r="I1634" t="b">
        <v>1</v>
      </c>
      <c r="J1634">
        <v>100</v>
      </c>
      <c r="K1634" s="3">
        <v>1271.9563795280401</v>
      </c>
      <c r="L1634">
        <v>8890.190701744601</v>
      </c>
      <c r="M1634">
        <v>0.63</v>
      </c>
      <c r="N1634">
        <v>35557.863120000002</v>
      </c>
      <c r="O1634">
        <v>35557.863120000002</v>
      </c>
      <c r="P1634">
        <v>35557.863120000002</v>
      </c>
      <c r="R1634">
        <f t="shared" si="52"/>
        <v>37.999999999999964</v>
      </c>
      <c r="S1634" s="4">
        <f t="shared" si="51"/>
        <v>0.63</v>
      </c>
    </row>
    <row r="1635" spans="1:19" x14ac:dyDescent="0.3">
      <c r="A1635" t="s">
        <v>2493</v>
      </c>
      <c r="B1635" t="s">
        <v>803</v>
      </c>
      <c r="C1635" t="s">
        <v>807</v>
      </c>
      <c r="E1635" t="s">
        <v>813</v>
      </c>
      <c r="F1635">
        <v>11.995896999999999</v>
      </c>
      <c r="G1635" t="s">
        <v>805</v>
      </c>
      <c r="I1635" t="b">
        <v>1</v>
      </c>
      <c r="J1635">
        <v>40</v>
      </c>
      <c r="K1635" s="3">
        <v>102.500323104858</v>
      </c>
      <c r="L1635">
        <v>2039.0685942770931</v>
      </c>
      <c r="M1635">
        <v>0.68</v>
      </c>
      <c r="N1635">
        <v>8505.0909730000003</v>
      </c>
      <c r="O1635">
        <v>8505.0909730000003</v>
      </c>
      <c r="P1635">
        <v>8505.0909730000003</v>
      </c>
      <c r="R1635">
        <f t="shared" si="52"/>
        <v>6.3333333333333277</v>
      </c>
      <c r="S1635" s="4">
        <f t="shared" si="51"/>
        <v>0.68</v>
      </c>
    </row>
    <row r="1636" spans="1:19" x14ac:dyDescent="0.3">
      <c r="A1636" t="s">
        <v>2494</v>
      </c>
      <c r="B1636" t="s">
        <v>803</v>
      </c>
      <c r="C1636" t="s">
        <v>804</v>
      </c>
      <c r="F1636">
        <v>6.8478874999999997</v>
      </c>
      <c r="G1636" t="s">
        <v>805</v>
      </c>
      <c r="I1636" t="b">
        <v>1</v>
      </c>
      <c r="J1636">
        <v>25</v>
      </c>
      <c r="K1636" s="3">
        <v>27.868846893310501</v>
      </c>
      <c r="L1636">
        <v>828.36718256149641</v>
      </c>
      <c r="M1636">
        <v>1</v>
      </c>
      <c r="N1636">
        <v>4355.2564499999999</v>
      </c>
      <c r="O1636">
        <v>4355.2564499999999</v>
      </c>
      <c r="P1636">
        <v>4355.2564499999999</v>
      </c>
      <c r="R1636">
        <f t="shared" si="52"/>
        <v>1</v>
      </c>
      <c r="S1636" s="4">
        <f t="shared" si="51"/>
        <v>1</v>
      </c>
    </row>
    <row r="1637" spans="1:19" x14ac:dyDescent="0.3">
      <c r="A1637" t="s">
        <v>2495</v>
      </c>
      <c r="B1637" t="s">
        <v>803</v>
      </c>
      <c r="C1637" t="s">
        <v>819</v>
      </c>
      <c r="E1637" t="s">
        <v>820</v>
      </c>
      <c r="F1637">
        <v>14.993135000000001</v>
      </c>
      <c r="G1637" t="s">
        <v>805</v>
      </c>
      <c r="I1637" t="b">
        <v>1</v>
      </c>
      <c r="J1637">
        <v>300</v>
      </c>
      <c r="K1637" s="3">
        <v>15035.532864532501</v>
      </c>
      <c r="L1637">
        <v>5521.56872849724</v>
      </c>
      <c r="M1637">
        <v>0.62</v>
      </c>
      <c r="N1637">
        <v>41021.217360000002</v>
      </c>
      <c r="O1637">
        <v>41021.217360000002</v>
      </c>
      <c r="P1637">
        <v>41021.217360000002</v>
      </c>
      <c r="R1637">
        <f t="shared" si="52"/>
        <v>77</v>
      </c>
      <c r="S1637" s="4">
        <f t="shared" si="51"/>
        <v>0.6249350649350649</v>
      </c>
    </row>
    <row r="1638" spans="1:19" x14ac:dyDescent="0.3">
      <c r="A1638" t="s">
        <v>2496</v>
      </c>
      <c r="B1638" t="s">
        <v>803</v>
      </c>
      <c r="C1638" t="s">
        <v>807</v>
      </c>
      <c r="E1638" t="s">
        <v>822</v>
      </c>
      <c r="F1638">
        <v>9.0842949999999991</v>
      </c>
      <c r="G1638" t="s">
        <v>805</v>
      </c>
      <c r="I1638" t="b">
        <v>1</v>
      </c>
      <c r="J1638">
        <v>20</v>
      </c>
      <c r="K1638" s="3">
        <v>1</v>
      </c>
      <c r="L1638">
        <v>1063.5935085290337</v>
      </c>
      <c r="M1638">
        <v>1</v>
      </c>
      <c r="N1638">
        <v>5586.8414249999996</v>
      </c>
      <c r="O1638">
        <v>5586.8414249999996</v>
      </c>
      <c r="P1638">
        <v>5586.8414249999996</v>
      </c>
      <c r="R1638">
        <f t="shared" si="52"/>
        <v>1</v>
      </c>
      <c r="S1638" s="4">
        <f t="shared" si="51"/>
        <v>1</v>
      </c>
    </row>
    <row r="1639" spans="1:19" x14ac:dyDescent="0.3">
      <c r="A1639" t="s">
        <v>2497</v>
      </c>
      <c r="B1639" t="s">
        <v>803</v>
      </c>
      <c r="C1639" t="s">
        <v>804</v>
      </c>
      <c r="F1639">
        <v>9.7824545000000001</v>
      </c>
      <c r="G1639" t="s">
        <v>805</v>
      </c>
      <c r="I1639" t="b">
        <v>1</v>
      </c>
      <c r="J1639">
        <v>25</v>
      </c>
      <c r="K1639" s="3">
        <v>28.135194778442401</v>
      </c>
      <c r="L1639">
        <v>1186.2923166336332</v>
      </c>
      <c r="M1639">
        <v>1</v>
      </c>
      <c r="N1639">
        <v>6221.6410619999997</v>
      </c>
      <c r="O1639">
        <v>6221.6410619999997</v>
      </c>
      <c r="P1639">
        <v>6221.6410619999997</v>
      </c>
      <c r="R1639">
        <f t="shared" si="52"/>
        <v>1</v>
      </c>
      <c r="S1639" s="4">
        <f t="shared" si="51"/>
        <v>1</v>
      </c>
    </row>
    <row r="1640" spans="1:19" x14ac:dyDescent="0.3">
      <c r="A1640" t="s">
        <v>2498</v>
      </c>
      <c r="B1640" t="s">
        <v>803</v>
      </c>
      <c r="C1640" t="s">
        <v>1086</v>
      </c>
      <c r="F1640">
        <v>108.27462</v>
      </c>
      <c r="G1640" t="s">
        <v>805</v>
      </c>
      <c r="I1640" t="b">
        <v>1</v>
      </c>
      <c r="J1640">
        <v>100</v>
      </c>
      <c r="K1640" s="3">
        <v>1443.93188476562</v>
      </c>
      <c r="L1640">
        <v>29721.276706378638</v>
      </c>
      <c r="M1640">
        <v>1</v>
      </c>
      <c r="N1640">
        <v>116286.94188</v>
      </c>
      <c r="O1640">
        <v>116286.94188</v>
      </c>
      <c r="P1640">
        <v>116286.94188</v>
      </c>
      <c r="R1640">
        <f t="shared" si="52"/>
        <v>1</v>
      </c>
      <c r="S1640" s="4">
        <f t="shared" si="51"/>
        <v>1</v>
      </c>
    </row>
    <row r="1641" spans="1:19" x14ac:dyDescent="0.3">
      <c r="A1641" t="s">
        <v>2499</v>
      </c>
      <c r="B1641" t="s">
        <v>803</v>
      </c>
      <c r="C1641" t="s">
        <v>807</v>
      </c>
      <c r="E1641" t="s">
        <v>838</v>
      </c>
      <c r="F1641">
        <v>3.7457457000000001</v>
      </c>
      <c r="G1641" t="s">
        <v>805</v>
      </c>
      <c r="I1641" t="b">
        <v>1</v>
      </c>
      <c r="J1641">
        <v>250</v>
      </c>
      <c r="K1641" s="3">
        <v>8973.9338476943994</v>
      </c>
      <c r="L1641">
        <v>1300.2779284650151</v>
      </c>
      <c r="M1641">
        <v>0.62</v>
      </c>
      <c r="N1641">
        <v>8521.5714674999999</v>
      </c>
      <c r="O1641">
        <v>8521.5714674999999</v>
      </c>
      <c r="P1641">
        <v>8521.5714674999999</v>
      </c>
      <c r="R1641">
        <f t="shared" si="52"/>
        <v>77</v>
      </c>
      <c r="S1641" s="4">
        <f t="shared" si="51"/>
        <v>0.6249350649350649</v>
      </c>
    </row>
    <row r="1642" spans="1:19" x14ac:dyDescent="0.3">
      <c r="A1642" t="s">
        <v>2500</v>
      </c>
      <c r="B1642" t="s">
        <v>803</v>
      </c>
      <c r="C1642" t="s">
        <v>807</v>
      </c>
      <c r="E1642" t="s">
        <v>1069</v>
      </c>
      <c r="F1642">
        <v>20.652591999999999</v>
      </c>
      <c r="G1642" t="s">
        <v>805</v>
      </c>
      <c r="I1642" t="b">
        <v>1</v>
      </c>
      <c r="J1642">
        <v>65</v>
      </c>
      <c r="K1642" s="3">
        <v>383.19631866455097</v>
      </c>
      <c r="L1642">
        <v>4552.3174502311404</v>
      </c>
      <c r="M1642">
        <v>0.62</v>
      </c>
      <c r="N1642">
        <v>17534.050607999998</v>
      </c>
      <c r="O1642">
        <v>17534.050607999998</v>
      </c>
      <c r="P1642">
        <v>17534.050607999998</v>
      </c>
      <c r="R1642">
        <f t="shared" si="52"/>
        <v>77</v>
      </c>
      <c r="S1642" s="4">
        <f t="shared" si="51"/>
        <v>0.6249350649350649</v>
      </c>
    </row>
    <row r="1643" spans="1:19" x14ac:dyDescent="0.3">
      <c r="A1643" t="s">
        <v>2501</v>
      </c>
      <c r="B1643" t="s">
        <v>803</v>
      </c>
      <c r="C1643" t="s">
        <v>804</v>
      </c>
      <c r="F1643">
        <v>6.1099873000000002</v>
      </c>
      <c r="G1643" t="s">
        <v>805</v>
      </c>
      <c r="I1643" t="b">
        <v>1</v>
      </c>
      <c r="J1643">
        <v>25</v>
      </c>
      <c r="K1643" s="3">
        <v>29.204534530639599</v>
      </c>
      <c r="L1643">
        <v>748.31404375185878</v>
      </c>
      <c r="M1643">
        <v>1</v>
      </c>
      <c r="N1643">
        <v>3885.9519227999999</v>
      </c>
      <c r="O1643">
        <v>3885.9519227999999</v>
      </c>
      <c r="P1643">
        <v>3885.9519227999999</v>
      </c>
      <c r="R1643">
        <f t="shared" si="52"/>
        <v>1</v>
      </c>
      <c r="S1643" s="4">
        <f t="shared" si="51"/>
        <v>1</v>
      </c>
    </row>
    <row r="1644" spans="1:19" x14ac:dyDescent="0.3">
      <c r="A1644" t="s">
        <v>2502</v>
      </c>
      <c r="B1644" t="s">
        <v>803</v>
      </c>
      <c r="C1644" t="s">
        <v>804</v>
      </c>
      <c r="F1644">
        <v>3.0187857</v>
      </c>
      <c r="G1644" t="s">
        <v>805</v>
      </c>
      <c r="I1644" t="b">
        <v>1</v>
      </c>
      <c r="J1644">
        <v>25</v>
      </c>
      <c r="K1644" s="3">
        <v>30.95774269104</v>
      </c>
      <c r="L1644">
        <v>375.69422231143932</v>
      </c>
      <c r="M1644">
        <v>1</v>
      </c>
      <c r="N1644">
        <v>1919.9477052</v>
      </c>
      <c r="O1644">
        <v>1919.9477052</v>
      </c>
      <c r="P1644">
        <v>1919.9477052</v>
      </c>
      <c r="R1644">
        <f t="shared" si="52"/>
        <v>1</v>
      </c>
      <c r="S1644" s="4">
        <f t="shared" si="51"/>
        <v>1</v>
      </c>
    </row>
    <row r="1645" spans="1:19" x14ac:dyDescent="0.3">
      <c r="A1645" t="s">
        <v>2503</v>
      </c>
      <c r="B1645" t="s">
        <v>803</v>
      </c>
      <c r="C1645" t="s">
        <v>807</v>
      </c>
      <c r="E1645" t="s">
        <v>876</v>
      </c>
      <c r="F1645">
        <v>18.295688999999999</v>
      </c>
      <c r="G1645" t="s">
        <v>805</v>
      </c>
      <c r="I1645" t="b">
        <v>1</v>
      </c>
      <c r="J1645">
        <v>100</v>
      </c>
      <c r="K1645" s="3">
        <v>1061.6458825683801</v>
      </c>
      <c r="L1645">
        <v>4779.0611502942338</v>
      </c>
      <c r="M1645">
        <v>0.64</v>
      </c>
      <c r="N1645">
        <v>19649.569985999999</v>
      </c>
      <c r="O1645">
        <v>19649.569985999999</v>
      </c>
      <c r="P1645">
        <v>19649.569985999999</v>
      </c>
      <c r="R1645">
        <f t="shared" si="52"/>
        <v>18.999999999999982</v>
      </c>
      <c r="S1645" s="4">
        <f t="shared" si="51"/>
        <v>0.64</v>
      </c>
    </row>
    <row r="1646" spans="1:19" x14ac:dyDescent="0.3">
      <c r="A1646" t="s">
        <v>2504</v>
      </c>
      <c r="B1646" t="s">
        <v>803</v>
      </c>
      <c r="C1646" t="s">
        <v>804</v>
      </c>
      <c r="F1646">
        <v>9.8168140000000008</v>
      </c>
      <c r="G1646" t="s">
        <v>805</v>
      </c>
      <c r="I1646" t="b">
        <v>1</v>
      </c>
      <c r="J1646">
        <v>25</v>
      </c>
      <c r="K1646" s="3">
        <v>28.112321853637699</v>
      </c>
      <c r="L1646">
        <v>1190.2056487430816</v>
      </c>
      <c r="M1646">
        <v>1</v>
      </c>
      <c r="N1646">
        <v>6243.4937040000004</v>
      </c>
      <c r="O1646">
        <v>6243.4937040000004</v>
      </c>
      <c r="P1646">
        <v>6243.4937040000004</v>
      </c>
      <c r="R1646">
        <f t="shared" si="52"/>
        <v>1</v>
      </c>
      <c r="S1646" s="4">
        <f t="shared" si="51"/>
        <v>1</v>
      </c>
    </row>
    <row r="1647" spans="1:19" x14ac:dyDescent="0.3">
      <c r="A1647" t="s">
        <v>2505</v>
      </c>
      <c r="B1647" t="s">
        <v>803</v>
      </c>
      <c r="C1647" t="s">
        <v>807</v>
      </c>
      <c r="E1647" t="s">
        <v>1069</v>
      </c>
      <c r="F1647">
        <v>12.522012999999999</v>
      </c>
      <c r="G1647" t="s">
        <v>805</v>
      </c>
      <c r="I1647" t="b">
        <v>1</v>
      </c>
      <c r="J1647">
        <v>20</v>
      </c>
      <c r="K1647" s="3">
        <v>1</v>
      </c>
      <c r="L1647">
        <v>1466.0831402454646</v>
      </c>
      <c r="M1647">
        <v>1</v>
      </c>
      <c r="N1647">
        <v>7701.0379949999997</v>
      </c>
      <c r="O1647">
        <v>7701.0379949999997</v>
      </c>
      <c r="P1647">
        <v>7701.0379949999997</v>
      </c>
      <c r="R1647">
        <f t="shared" si="52"/>
        <v>1</v>
      </c>
      <c r="S1647" s="4">
        <f t="shared" si="51"/>
        <v>1</v>
      </c>
    </row>
    <row r="1648" spans="1:19" x14ac:dyDescent="0.3">
      <c r="A1648" t="s">
        <v>2506</v>
      </c>
      <c r="B1648" t="s">
        <v>803</v>
      </c>
      <c r="C1648" t="s">
        <v>824</v>
      </c>
      <c r="E1648" t="s">
        <v>1065</v>
      </c>
      <c r="F1648">
        <v>34.005470000000003</v>
      </c>
      <c r="G1648" t="s">
        <v>805</v>
      </c>
      <c r="I1648" t="b">
        <v>1</v>
      </c>
      <c r="J1648">
        <v>125</v>
      </c>
      <c r="K1648" s="3">
        <v>1716.6840592193601</v>
      </c>
      <c r="L1648">
        <v>9541.3984448232186</v>
      </c>
      <c r="M1648">
        <v>0.62</v>
      </c>
      <c r="N1648">
        <v>42540.842970000005</v>
      </c>
      <c r="O1648">
        <v>42540.842970000005</v>
      </c>
      <c r="P1648">
        <v>42540.842970000005</v>
      </c>
      <c r="R1648">
        <f t="shared" si="52"/>
        <v>77</v>
      </c>
      <c r="S1648" s="4">
        <f t="shared" si="51"/>
        <v>0.6249350649350649</v>
      </c>
    </row>
    <row r="1649" spans="1:19" x14ac:dyDescent="0.3">
      <c r="A1649" t="s">
        <v>2507</v>
      </c>
      <c r="B1649" t="s">
        <v>803</v>
      </c>
      <c r="C1649" t="s">
        <v>824</v>
      </c>
      <c r="F1649">
        <v>20.674828000000002</v>
      </c>
      <c r="G1649" t="s">
        <v>805</v>
      </c>
      <c r="I1649" t="b">
        <v>1</v>
      </c>
      <c r="J1649">
        <v>40</v>
      </c>
      <c r="K1649" s="3">
        <v>96.221087265003007</v>
      </c>
      <c r="L1649">
        <v>3470.0174621232827</v>
      </c>
      <c r="M1649">
        <v>0.81</v>
      </c>
      <c r="N1649">
        <v>14658.453052000001</v>
      </c>
      <c r="O1649">
        <v>14658.453052000001</v>
      </c>
      <c r="P1649">
        <v>14658.453052000001</v>
      </c>
      <c r="R1649">
        <f t="shared" si="52"/>
        <v>1.9999999999999993</v>
      </c>
      <c r="S1649" s="4">
        <f t="shared" si="51"/>
        <v>0.81</v>
      </c>
    </row>
    <row r="1650" spans="1:19" x14ac:dyDescent="0.3">
      <c r="A1650" t="s">
        <v>2508</v>
      </c>
      <c r="B1650" t="s">
        <v>803</v>
      </c>
      <c r="C1650" t="s">
        <v>893</v>
      </c>
      <c r="E1650" t="s">
        <v>924</v>
      </c>
      <c r="F1650">
        <v>9.287642</v>
      </c>
      <c r="G1650" t="s">
        <v>805</v>
      </c>
      <c r="I1650" t="b">
        <v>1</v>
      </c>
      <c r="J1650">
        <v>32</v>
      </c>
      <c r="K1650" s="3">
        <v>48.976008968369598</v>
      </c>
      <c r="L1650">
        <v>1320.8047207832619</v>
      </c>
      <c r="M1650">
        <v>0.81</v>
      </c>
      <c r="N1650">
        <v>6213.4324980000001</v>
      </c>
      <c r="O1650">
        <v>6213.4324980000001</v>
      </c>
      <c r="P1650">
        <v>6213.4324980000001</v>
      </c>
      <c r="R1650">
        <f t="shared" si="52"/>
        <v>1.9999999999999993</v>
      </c>
      <c r="S1650" s="4">
        <f t="shared" si="51"/>
        <v>0.81</v>
      </c>
    </row>
    <row r="1651" spans="1:19" x14ac:dyDescent="0.3">
      <c r="A1651" t="s">
        <v>2509</v>
      </c>
      <c r="B1651" t="s">
        <v>803</v>
      </c>
      <c r="C1651" t="s">
        <v>807</v>
      </c>
      <c r="E1651" t="s">
        <v>885</v>
      </c>
      <c r="F1651">
        <v>4.4087389999999997</v>
      </c>
      <c r="G1651" t="s">
        <v>805</v>
      </c>
      <c r="I1651" t="b">
        <v>1</v>
      </c>
      <c r="J1651">
        <v>125</v>
      </c>
      <c r="K1651" s="3">
        <v>2397.1456045150999</v>
      </c>
      <c r="L1651">
        <v>1297.2056766022977</v>
      </c>
      <c r="M1651">
        <v>0.62</v>
      </c>
      <c r="N1651">
        <v>5515.3324889999994</v>
      </c>
      <c r="O1651">
        <v>5515.3324889999994</v>
      </c>
      <c r="P1651">
        <v>5515.3324889999994</v>
      </c>
      <c r="R1651">
        <f t="shared" si="52"/>
        <v>77</v>
      </c>
      <c r="S1651" s="4">
        <f t="shared" si="51"/>
        <v>0.6249350649350649</v>
      </c>
    </row>
    <row r="1652" spans="1:19" x14ac:dyDescent="0.3">
      <c r="A1652" t="s">
        <v>2510</v>
      </c>
      <c r="B1652" t="s">
        <v>803</v>
      </c>
      <c r="C1652" t="s">
        <v>1035</v>
      </c>
      <c r="F1652">
        <v>17.978632000000001</v>
      </c>
      <c r="G1652" t="s">
        <v>805</v>
      </c>
      <c r="I1652" t="b">
        <v>1</v>
      </c>
      <c r="J1652">
        <v>40</v>
      </c>
      <c r="K1652" s="3">
        <v>118.75292015075701</v>
      </c>
      <c r="L1652">
        <v>3155.726316989671</v>
      </c>
      <c r="M1652">
        <v>0.81</v>
      </c>
      <c r="N1652">
        <v>12746.850088000001</v>
      </c>
      <c r="O1652">
        <v>12746.850088000001</v>
      </c>
      <c r="P1652">
        <v>12746.850088000001</v>
      </c>
      <c r="R1652">
        <f t="shared" si="52"/>
        <v>1.9999999999999993</v>
      </c>
      <c r="S1652" s="4">
        <f t="shared" si="51"/>
        <v>0.81</v>
      </c>
    </row>
    <row r="1653" spans="1:19" x14ac:dyDescent="0.3">
      <c r="A1653" t="s">
        <v>2511</v>
      </c>
      <c r="B1653" t="s">
        <v>803</v>
      </c>
      <c r="C1653" t="s">
        <v>819</v>
      </c>
      <c r="E1653" t="s">
        <v>874</v>
      </c>
      <c r="F1653">
        <v>24.635919999999999</v>
      </c>
      <c r="G1653" t="s">
        <v>805</v>
      </c>
      <c r="I1653" t="b">
        <v>1</v>
      </c>
      <c r="J1653">
        <v>100</v>
      </c>
      <c r="K1653" s="3">
        <v>1100.2793571853599</v>
      </c>
      <c r="L1653">
        <v>6468.2876443602381</v>
      </c>
      <c r="M1653">
        <v>0.63</v>
      </c>
      <c r="N1653">
        <v>26458.978079999997</v>
      </c>
      <c r="O1653">
        <v>26458.978079999997</v>
      </c>
      <c r="P1653">
        <v>26458.978079999997</v>
      </c>
      <c r="R1653">
        <f t="shared" si="52"/>
        <v>37.999999999999964</v>
      </c>
      <c r="S1653" s="4">
        <f t="shared" si="51"/>
        <v>0.63</v>
      </c>
    </row>
    <row r="1654" spans="1:19" x14ac:dyDescent="0.3">
      <c r="A1654" t="s">
        <v>2512</v>
      </c>
      <c r="B1654" t="s">
        <v>803</v>
      </c>
      <c r="C1654" t="s">
        <v>1086</v>
      </c>
      <c r="F1654">
        <v>32.281253999999997</v>
      </c>
      <c r="G1654" t="s">
        <v>805</v>
      </c>
      <c r="I1654" t="b">
        <v>1</v>
      </c>
      <c r="J1654">
        <v>80</v>
      </c>
      <c r="K1654" s="3">
        <v>667.49029541015602</v>
      </c>
      <c r="L1654">
        <v>7843.8975139586064</v>
      </c>
      <c r="M1654">
        <v>1</v>
      </c>
      <c r="N1654">
        <v>30408.941267999999</v>
      </c>
      <c r="O1654">
        <v>30408.941267999999</v>
      </c>
      <c r="P1654">
        <v>30408.941267999999</v>
      </c>
      <c r="R1654">
        <f t="shared" si="52"/>
        <v>1</v>
      </c>
      <c r="S1654" s="4">
        <f t="shared" si="51"/>
        <v>1</v>
      </c>
    </row>
    <row r="1655" spans="1:19" x14ac:dyDescent="0.3">
      <c r="A1655" t="s">
        <v>2513</v>
      </c>
      <c r="B1655" t="s">
        <v>803</v>
      </c>
      <c r="C1655" t="s">
        <v>804</v>
      </c>
      <c r="F1655">
        <v>11.096475999999999</v>
      </c>
      <c r="G1655" t="s">
        <v>805</v>
      </c>
      <c r="I1655" t="b">
        <v>1</v>
      </c>
      <c r="J1655">
        <v>25</v>
      </c>
      <c r="K1655" s="3">
        <v>29.512880325317401</v>
      </c>
      <c r="L1655">
        <v>1362.8894432015416</v>
      </c>
      <c r="M1655">
        <v>1</v>
      </c>
      <c r="N1655">
        <v>7057.3587359999992</v>
      </c>
      <c r="O1655">
        <v>7057.3587359999992</v>
      </c>
      <c r="P1655">
        <v>7057.3587359999992</v>
      </c>
      <c r="R1655">
        <f t="shared" si="52"/>
        <v>1</v>
      </c>
      <c r="S1655" s="4">
        <f t="shared" si="51"/>
        <v>1</v>
      </c>
    </row>
    <row r="1656" spans="1:19" x14ac:dyDescent="0.3">
      <c r="A1656" t="s">
        <v>2514</v>
      </c>
      <c r="B1656" t="s">
        <v>803</v>
      </c>
      <c r="C1656" t="s">
        <v>804</v>
      </c>
      <c r="F1656">
        <v>2.9128861000000001</v>
      </c>
      <c r="G1656" t="s">
        <v>805</v>
      </c>
      <c r="I1656" t="b">
        <v>1</v>
      </c>
      <c r="J1656">
        <v>25</v>
      </c>
      <c r="K1656" s="3">
        <v>29.145370483398398</v>
      </c>
      <c r="L1656">
        <v>356.55810088125912</v>
      </c>
      <c r="M1656">
        <v>1</v>
      </c>
      <c r="N1656">
        <v>1852.5955596000001</v>
      </c>
      <c r="O1656">
        <v>1852.5955596000001</v>
      </c>
      <c r="P1656">
        <v>1852.5955596000001</v>
      </c>
      <c r="R1656">
        <f t="shared" si="52"/>
        <v>1</v>
      </c>
      <c r="S1656" s="4">
        <f t="shared" si="51"/>
        <v>1</v>
      </c>
    </row>
    <row r="1657" spans="1:19" x14ac:dyDescent="0.3">
      <c r="A1657" t="s">
        <v>2515</v>
      </c>
      <c r="B1657" t="s">
        <v>803</v>
      </c>
      <c r="C1657" t="s">
        <v>807</v>
      </c>
      <c r="E1657" t="s">
        <v>876</v>
      </c>
      <c r="F1657">
        <v>4.1814413000000004</v>
      </c>
      <c r="G1657" t="s">
        <v>805</v>
      </c>
      <c r="I1657" t="b">
        <v>1</v>
      </c>
      <c r="J1657">
        <v>40</v>
      </c>
      <c r="K1657" s="3">
        <v>86.108682403564501</v>
      </c>
      <c r="L1657">
        <v>687.37483749571129</v>
      </c>
      <c r="M1657">
        <v>0.72</v>
      </c>
      <c r="N1657">
        <v>2964.6418817000003</v>
      </c>
      <c r="O1657">
        <v>2964.6418817000003</v>
      </c>
      <c r="P1657">
        <v>2964.6418817000003</v>
      </c>
      <c r="R1657">
        <f t="shared" si="52"/>
        <v>3.8000000000000007</v>
      </c>
      <c r="S1657" s="4">
        <f t="shared" si="51"/>
        <v>0.72</v>
      </c>
    </row>
    <row r="1658" spans="1:19" x14ac:dyDescent="0.3">
      <c r="A1658" t="s">
        <v>2516</v>
      </c>
      <c r="B1658" t="s">
        <v>803</v>
      </c>
      <c r="C1658" t="s">
        <v>804</v>
      </c>
      <c r="F1658">
        <v>4.2519590000000003</v>
      </c>
      <c r="G1658" t="s">
        <v>805</v>
      </c>
      <c r="I1658" t="b">
        <v>1</v>
      </c>
      <c r="J1658">
        <v>25</v>
      </c>
      <c r="K1658" s="3">
        <v>33.9260444641113</v>
      </c>
      <c r="L1658">
        <v>543.40593530983347</v>
      </c>
      <c r="M1658">
        <v>1</v>
      </c>
      <c r="N1658">
        <v>2704.2459240000003</v>
      </c>
      <c r="O1658">
        <v>2704.2459240000003</v>
      </c>
      <c r="P1658">
        <v>2704.2459240000003</v>
      </c>
      <c r="R1658">
        <f t="shared" si="52"/>
        <v>1</v>
      </c>
      <c r="S1658" s="4">
        <f t="shared" si="51"/>
        <v>1</v>
      </c>
    </row>
    <row r="1659" spans="1:19" x14ac:dyDescent="0.3">
      <c r="A1659" t="s">
        <v>2517</v>
      </c>
      <c r="B1659" t="s">
        <v>803</v>
      </c>
      <c r="C1659" t="s">
        <v>807</v>
      </c>
      <c r="E1659" t="s">
        <v>1083</v>
      </c>
      <c r="F1659">
        <v>17.643643999999998</v>
      </c>
      <c r="G1659" t="s">
        <v>805</v>
      </c>
      <c r="I1659" t="b">
        <v>1</v>
      </c>
      <c r="J1659">
        <v>32</v>
      </c>
      <c r="K1659" s="3">
        <v>80.873268585186494</v>
      </c>
      <c r="L1659">
        <v>2856.3934937463328</v>
      </c>
      <c r="M1659">
        <v>0.72</v>
      </c>
      <c r="N1659">
        <v>11803.597835999999</v>
      </c>
      <c r="O1659">
        <v>11803.597835999999</v>
      </c>
      <c r="P1659">
        <v>11803.597835999999</v>
      </c>
      <c r="R1659">
        <f t="shared" si="52"/>
        <v>3.8000000000000007</v>
      </c>
      <c r="S1659" s="4">
        <f t="shared" si="51"/>
        <v>0.72</v>
      </c>
    </row>
    <row r="1660" spans="1:19" x14ac:dyDescent="0.3">
      <c r="A1660" t="s">
        <v>2518</v>
      </c>
      <c r="B1660" t="s">
        <v>803</v>
      </c>
      <c r="C1660" t="s">
        <v>804</v>
      </c>
      <c r="F1660">
        <v>3.9103808</v>
      </c>
      <c r="G1660" t="s">
        <v>805</v>
      </c>
      <c r="I1660" t="b">
        <v>1</v>
      </c>
      <c r="J1660">
        <v>25</v>
      </c>
      <c r="K1660" s="3">
        <v>29.962917327880898</v>
      </c>
      <c r="L1660">
        <v>482.2657549559105</v>
      </c>
      <c r="M1660">
        <v>1</v>
      </c>
      <c r="N1660">
        <v>2487.0021888000001</v>
      </c>
      <c r="O1660">
        <v>2487.0021888000001</v>
      </c>
      <c r="P1660">
        <v>2487.0021888000001</v>
      </c>
      <c r="R1660">
        <f t="shared" si="52"/>
        <v>1</v>
      </c>
      <c r="S1660" s="4">
        <f t="shared" si="51"/>
        <v>1</v>
      </c>
    </row>
    <row r="1661" spans="1:19" x14ac:dyDescent="0.3">
      <c r="A1661" t="s">
        <v>2519</v>
      </c>
      <c r="B1661" t="s">
        <v>803</v>
      </c>
      <c r="C1661" t="s">
        <v>824</v>
      </c>
      <c r="F1661">
        <v>17.926463999999999</v>
      </c>
      <c r="G1661" t="s">
        <v>805</v>
      </c>
      <c r="I1661" t="b">
        <v>1</v>
      </c>
      <c r="J1661">
        <v>50</v>
      </c>
      <c r="K1661" s="3">
        <v>158.09614562988301</v>
      </c>
      <c r="L1661">
        <v>3360.6784034905172</v>
      </c>
      <c r="M1661">
        <v>1</v>
      </c>
      <c r="N1661">
        <v>13677.892032</v>
      </c>
      <c r="O1661">
        <v>13677.892032</v>
      </c>
      <c r="P1661">
        <v>13677.892032</v>
      </c>
      <c r="R1661">
        <f t="shared" si="52"/>
        <v>1</v>
      </c>
      <c r="S1661" s="4">
        <f t="shared" si="51"/>
        <v>1</v>
      </c>
    </row>
    <row r="1662" spans="1:19" x14ac:dyDescent="0.3">
      <c r="A1662" t="s">
        <v>2520</v>
      </c>
      <c r="B1662" t="s">
        <v>803</v>
      </c>
      <c r="C1662" t="s">
        <v>804</v>
      </c>
      <c r="F1662">
        <v>4.7869429999999999</v>
      </c>
      <c r="G1662" t="s">
        <v>805</v>
      </c>
      <c r="I1662" t="b">
        <v>1</v>
      </c>
      <c r="J1662">
        <v>25</v>
      </c>
      <c r="K1662" s="3">
        <v>24.88063621521</v>
      </c>
      <c r="L1662">
        <v>562.92126615222776</v>
      </c>
      <c r="M1662">
        <v>1</v>
      </c>
      <c r="N1662">
        <v>3044.4957479999998</v>
      </c>
      <c r="O1662">
        <v>3044.4957479999998</v>
      </c>
      <c r="P1662">
        <v>3044.4957479999998</v>
      </c>
      <c r="R1662">
        <f t="shared" si="52"/>
        <v>1</v>
      </c>
      <c r="S1662" s="4">
        <f t="shared" si="51"/>
        <v>1</v>
      </c>
    </row>
    <row r="1663" spans="1:19" x14ac:dyDescent="0.3">
      <c r="A1663" t="s">
        <v>2521</v>
      </c>
      <c r="B1663" t="s">
        <v>803</v>
      </c>
      <c r="C1663" t="s">
        <v>804</v>
      </c>
      <c r="F1663">
        <v>6.2170142999999998</v>
      </c>
      <c r="G1663" t="s">
        <v>805</v>
      </c>
      <c r="I1663" t="b">
        <v>1</v>
      </c>
      <c r="J1663">
        <v>25</v>
      </c>
      <c r="K1663" s="3">
        <v>33.764877319335902</v>
      </c>
      <c r="L1663">
        <v>793.41202144991735</v>
      </c>
      <c r="M1663">
        <v>1</v>
      </c>
      <c r="N1663">
        <v>3954.0210947999999</v>
      </c>
      <c r="O1663">
        <v>3954.0210947999999</v>
      </c>
      <c r="P1663">
        <v>3954.0210947999999</v>
      </c>
      <c r="R1663">
        <f t="shared" si="52"/>
        <v>1</v>
      </c>
      <c r="S1663" s="4">
        <f t="shared" si="51"/>
        <v>1</v>
      </c>
    </row>
    <row r="1664" spans="1:19" x14ac:dyDescent="0.3">
      <c r="A1664" t="s">
        <v>2522</v>
      </c>
      <c r="B1664" t="s">
        <v>803</v>
      </c>
      <c r="C1664" t="s">
        <v>804</v>
      </c>
      <c r="F1664">
        <v>11.761477374404722</v>
      </c>
      <c r="G1664" t="s">
        <v>805</v>
      </c>
      <c r="I1664" t="b">
        <v>1</v>
      </c>
      <c r="J1664">
        <v>32</v>
      </c>
      <c r="K1664" s="3">
        <v>55.349098205566399</v>
      </c>
      <c r="L1664">
        <v>1718.864494569006</v>
      </c>
      <c r="M1664">
        <v>1</v>
      </c>
      <c r="N1664">
        <v>7868.4283634767589</v>
      </c>
      <c r="O1664">
        <v>7868.4283634767589</v>
      </c>
      <c r="P1664">
        <v>7868.4283634767589</v>
      </c>
      <c r="R1664">
        <f t="shared" si="52"/>
        <v>1</v>
      </c>
      <c r="S1664" s="4">
        <f t="shared" si="51"/>
        <v>1</v>
      </c>
    </row>
    <row r="1665" spans="1:19" x14ac:dyDescent="0.3">
      <c r="A1665" t="s">
        <v>2523</v>
      </c>
      <c r="B1665" t="s">
        <v>803</v>
      </c>
      <c r="C1665" t="s">
        <v>837</v>
      </c>
      <c r="E1665" t="s">
        <v>815</v>
      </c>
      <c r="F1665">
        <v>25.526917999999998</v>
      </c>
      <c r="G1665" t="s">
        <v>805</v>
      </c>
      <c r="I1665" t="b">
        <v>1</v>
      </c>
      <c r="J1665">
        <v>25</v>
      </c>
      <c r="K1665" s="3">
        <v>38.9637260437012</v>
      </c>
      <c r="L1665">
        <v>3407.4722740539842</v>
      </c>
      <c r="M1665">
        <v>1</v>
      </c>
      <c r="N1665">
        <v>16235.119847999998</v>
      </c>
      <c r="O1665">
        <v>16235.119847999998</v>
      </c>
      <c r="P1665">
        <v>16235.119847999998</v>
      </c>
      <c r="R1665">
        <f t="shared" si="52"/>
        <v>1</v>
      </c>
      <c r="S1665" s="4">
        <f t="shared" si="51"/>
        <v>1</v>
      </c>
    </row>
    <row r="1666" spans="1:19" x14ac:dyDescent="0.3">
      <c r="A1666" t="s">
        <v>2524</v>
      </c>
      <c r="B1666" t="s">
        <v>803</v>
      </c>
      <c r="C1666" t="s">
        <v>804</v>
      </c>
      <c r="F1666">
        <v>7.3825035000000003</v>
      </c>
      <c r="G1666" t="s">
        <v>805</v>
      </c>
      <c r="I1666" t="b">
        <v>1</v>
      </c>
      <c r="J1666">
        <v>25</v>
      </c>
      <c r="K1666" s="3">
        <v>40.657749176025398</v>
      </c>
      <c r="L1666">
        <v>999.5678280182774</v>
      </c>
      <c r="M1666">
        <v>1</v>
      </c>
      <c r="N1666">
        <v>4695.272226</v>
      </c>
      <c r="O1666">
        <v>4695.272226</v>
      </c>
      <c r="P1666">
        <v>4695.272226</v>
      </c>
      <c r="R1666">
        <f t="shared" si="52"/>
        <v>1</v>
      </c>
      <c r="S1666" s="4">
        <f t="shared" si="51"/>
        <v>1</v>
      </c>
    </row>
    <row r="1667" spans="1:19" x14ac:dyDescent="0.3">
      <c r="A1667" t="s">
        <v>2525</v>
      </c>
      <c r="B1667" t="s">
        <v>803</v>
      </c>
      <c r="C1667" t="s">
        <v>807</v>
      </c>
      <c r="E1667" t="s">
        <v>808</v>
      </c>
      <c r="F1667">
        <v>18.214687000000001</v>
      </c>
      <c r="G1667" t="s">
        <v>805</v>
      </c>
      <c r="I1667" t="b">
        <v>1</v>
      </c>
      <c r="J1667">
        <v>40</v>
      </c>
      <c r="K1667" s="3">
        <v>114.021705818188</v>
      </c>
      <c r="L1667">
        <v>3167.7531967398781</v>
      </c>
      <c r="M1667">
        <v>0.7</v>
      </c>
      <c r="N1667">
        <v>12914.213083000001</v>
      </c>
      <c r="O1667">
        <v>12914.213083000001</v>
      </c>
      <c r="P1667">
        <v>12914.213083000001</v>
      </c>
      <c r="R1667">
        <f t="shared" si="52"/>
        <v>4.7500000000000027</v>
      </c>
      <c r="S1667" s="4">
        <f t="shared" si="51"/>
        <v>0.7</v>
      </c>
    </row>
    <row r="1668" spans="1:19" x14ac:dyDescent="0.3">
      <c r="A1668" t="s">
        <v>2526</v>
      </c>
      <c r="B1668" t="s">
        <v>803</v>
      </c>
      <c r="C1668" t="s">
        <v>807</v>
      </c>
      <c r="E1668" t="s">
        <v>841</v>
      </c>
      <c r="F1668">
        <v>4.2109604000000003</v>
      </c>
      <c r="G1668" t="s">
        <v>805</v>
      </c>
      <c r="I1668" t="b">
        <v>1</v>
      </c>
      <c r="J1668">
        <v>65</v>
      </c>
      <c r="K1668" s="3">
        <v>414.44423461915</v>
      </c>
      <c r="L1668">
        <v>942.09443409205971</v>
      </c>
      <c r="M1668">
        <v>0.64</v>
      </c>
      <c r="N1668">
        <v>3575.1053796000001</v>
      </c>
      <c r="O1668">
        <v>3575.1053796000001</v>
      </c>
      <c r="P1668">
        <v>3575.1053796000001</v>
      </c>
      <c r="R1668">
        <f t="shared" si="52"/>
        <v>18.999999999999982</v>
      </c>
      <c r="S1668" s="4">
        <f t="shared" ref="S1668:S1721" si="53">0.62+(1-0.62)/R1668</f>
        <v>0.64</v>
      </c>
    </row>
    <row r="1669" spans="1:19" x14ac:dyDescent="0.3">
      <c r="A1669" t="s">
        <v>2527</v>
      </c>
      <c r="B1669" t="s">
        <v>803</v>
      </c>
      <c r="C1669" t="s">
        <v>837</v>
      </c>
      <c r="E1669" t="s">
        <v>815</v>
      </c>
      <c r="F1669">
        <v>13.950346</v>
      </c>
      <c r="G1669" t="s">
        <v>805</v>
      </c>
      <c r="I1669" t="b">
        <v>1</v>
      </c>
      <c r="J1669">
        <v>80</v>
      </c>
      <c r="K1669" s="3">
        <v>595.31640625</v>
      </c>
      <c r="L1669">
        <v>3330.0322297542352</v>
      </c>
      <c r="M1669">
        <v>0.64</v>
      </c>
      <c r="N1669">
        <v>13141.225931999999</v>
      </c>
      <c r="O1669">
        <v>13141.225931999999</v>
      </c>
      <c r="P1669">
        <v>13141.225931999999</v>
      </c>
      <c r="R1669">
        <f t="shared" si="52"/>
        <v>18.999999999999982</v>
      </c>
      <c r="S1669" s="4">
        <f t="shared" si="53"/>
        <v>0.64</v>
      </c>
    </row>
    <row r="1670" spans="1:19" x14ac:dyDescent="0.3">
      <c r="A1670" t="s">
        <v>2528</v>
      </c>
      <c r="B1670" t="s">
        <v>803</v>
      </c>
      <c r="C1670" t="s">
        <v>804</v>
      </c>
      <c r="F1670">
        <v>7.5799273999999999</v>
      </c>
      <c r="G1670" t="s">
        <v>805</v>
      </c>
      <c r="I1670" t="b">
        <v>1</v>
      </c>
      <c r="J1670">
        <v>25</v>
      </c>
      <c r="K1670" s="3">
        <v>29.290596008300799</v>
      </c>
      <c r="L1670">
        <v>929.07940897534388</v>
      </c>
      <c r="M1670">
        <v>1</v>
      </c>
      <c r="N1670">
        <v>4820.8338264000004</v>
      </c>
      <c r="O1670">
        <v>4820.8338264000004</v>
      </c>
      <c r="P1670">
        <v>4820.8338264000004</v>
      </c>
      <c r="R1670">
        <f t="shared" si="52"/>
        <v>1</v>
      </c>
      <c r="S1670" s="4">
        <f t="shared" si="53"/>
        <v>1</v>
      </c>
    </row>
    <row r="1671" spans="1:19" x14ac:dyDescent="0.3">
      <c r="A1671" t="s">
        <v>2529</v>
      </c>
      <c r="B1671" t="s">
        <v>803</v>
      </c>
      <c r="C1671" t="s">
        <v>807</v>
      </c>
      <c r="E1671" t="s">
        <v>942</v>
      </c>
      <c r="F1671">
        <v>8.7099570000000001E-2</v>
      </c>
      <c r="G1671" t="s">
        <v>805</v>
      </c>
      <c r="I1671" t="b">
        <v>1</v>
      </c>
      <c r="J1671">
        <v>32</v>
      </c>
      <c r="K1671" s="3">
        <v>66.126917839050293</v>
      </c>
      <c r="L1671">
        <v>13.308308087557498</v>
      </c>
      <c r="M1671">
        <v>0.75</v>
      </c>
      <c r="N1671">
        <v>58.269612330000001</v>
      </c>
      <c r="O1671">
        <v>58.269612330000001</v>
      </c>
      <c r="P1671">
        <v>58.269612330000001</v>
      </c>
      <c r="R1671">
        <f t="shared" si="52"/>
        <v>2.9230769230769229</v>
      </c>
      <c r="S1671" s="4">
        <f t="shared" si="53"/>
        <v>0.75</v>
      </c>
    </row>
    <row r="1672" spans="1:19" x14ac:dyDescent="0.3">
      <c r="A1672" t="s">
        <v>2530</v>
      </c>
      <c r="B1672" t="s">
        <v>803</v>
      </c>
      <c r="C1672" t="s">
        <v>824</v>
      </c>
      <c r="F1672">
        <v>15.735552</v>
      </c>
      <c r="G1672" t="s">
        <v>805</v>
      </c>
      <c r="I1672" t="b">
        <v>1</v>
      </c>
      <c r="J1672">
        <v>40</v>
      </c>
      <c r="K1672" s="3">
        <v>118.64159059524501</v>
      </c>
      <c r="L1672">
        <v>2761.4085486197632</v>
      </c>
      <c r="M1672">
        <v>0.75</v>
      </c>
      <c r="N1672">
        <v>11156.506368</v>
      </c>
      <c r="O1672">
        <v>11156.506368</v>
      </c>
      <c r="P1672">
        <v>11156.506368</v>
      </c>
      <c r="R1672">
        <f t="shared" si="52"/>
        <v>2.9230769230769229</v>
      </c>
      <c r="S1672" s="4">
        <f t="shared" si="53"/>
        <v>0.75</v>
      </c>
    </row>
    <row r="1673" spans="1:19" x14ac:dyDescent="0.3">
      <c r="A1673" t="s">
        <v>2531</v>
      </c>
      <c r="B1673" t="s">
        <v>803</v>
      </c>
      <c r="C1673" t="s">
        <v>807</v>
      </c>
      <c r="E1673" t="s">
        <v>815</v>
      </c>
      <c r="F1673">
        <v>0.69758372999999996</v>
      </c>
      <c r="G1673" t="s">
        <v>805</v>
      </c>
      <c r="I1673" t="b">
        <v>1</v>
      </c>
      <c r="J1673">
        <v>100</v>
      </c>
      <c r="K1673" s="3">
        <v>1169.9322794151301</v>
      </c>
      <c r="L1673">
        <v>184.84293363129197</v>
      </c>
      <c r="M1673">
        <v>0.63</v>
      </c>
      <c r="N1673">
        <v>749.2049260199999</v>
      </c>
      <c r="O1673">
        <v>749.2049260199999</v>
      </c>
      <c r="P1673">
        <v>749.2049260199999</v>
      </c>
      <c r="R1673">
        <f t="shared" si="52"/>
        <v>37.999999999999964</v>
      </c>
      <c r="S1673" s="4">
        <f t="shared" si="53"/>
        <v>0.63</v>
      </c>
    </row>
    <row r="1674" spans="1:19" x14ac:dyDescent="0.3">
      <c r="A1674" t="s">
        <v>2532</v>
      </c>
      <c r="B1674" t="s">
        <v>803</v>
      </c>
      <c r="C1674" t="s">
        <v>804</v>
      </c>
      <c r="F1674">
        <v>6.7015890000000002</v>
      </c>
      <c r="G1674" t="s">
        <v>805</v>
      </c>
      <c r="I1674" t="b">
        <v>1</v>
      </c>
      <c r="J1674">
        <v>25</v>
      </c>
      <c r="K1674" s="3">
        <v>29.761398315429702</v>
      </c>
      <c r="L1674">
        <v>824.98058429384957</v>
      </c>
      <c r="M1674">
        <v>1</v>
      </c>
      <c r="N1674">
        <v>4262.2106039999999</v>
      </c>
      <c r="O1674">
        <v>4262.2106039999999</v>
      </c>
      <c r="P1674">
        <v>4262.2106039999999</v>
      </c>
      <c r="R1674">
        <f t="shared" si="52"/>
        <v>1</v>
      </c>
      <c r="S1674" s="4">
        <f t="shared" si="53"/>
        <v>1</v>
      </c>
    </row>
    <row r="1675" spans="1:19" x14ac:dyDescent="0.3">
      <c r="A1675" t="s">
        <v>2533</v>
      </c>
      <c r="B1675" t="s">
        <v>803</v>
      </c>
      <c r="C1675" t="s">
        <v>807</v>
      </c>
      <c r="E1675" t="s">
        <v>815</v>
      </c>
      <c r="F1675">
        <v>6.1496123999999996</v>
      </c>
      <c r="G1675" t="s">
        <v>805</v>
      </c>
      <c r="I1675" t="b">
        <v>1</v>
      </c>
      <c r="J1675">
        <v>100</v>
      </c>
      <c r="K1675" s="3">
        <v>1188.9293458557099</v>
      </c>
      <c r="L1675">
        <v>1633.5598973507233</v>
      </c>
      <c r="M1675">
        <v>0.63</v>
      </c>
      <c r="N1675">
        <v>6604.6837175999999</v>
      </c>
      <c r="O1675">
        <v>6604.6837175999999</v>
      </c>
      <c r="P1675">
        <v>6604.6837175999999</v>
      </c>
      <c r="R1675">
        <f t="shared" si="52"/>
        <v>37.999999999999964</v>
      </c>
      <c r="S1675" s="4">
        <f t="shared" si="53"/>
        <v>0.63</v>
      </c>
    </row>
    <row r="1676" spans="1:19" x14ac:dyDescent="0.3">
      <c r="A1676" t="s">
        <v>2534</v>
      </c>
      <c r="B1676" t="s">
        <v>803</v>
      </c>
      <c r="C1676" t="s">
        <v>807</v>
      </c>
      <c r="E1676" t="s">
        <v>897</v>
      </c>
      <c r="F1676">
        <v>13.483186</v>
      </c>
      <c r="G1676" t="s">
        <v>805</v>
      </c>
      <c r="I1676" t="b">
        <v>1</v>
      </c>
      <c r="J1676">
        <v>32</v>
      </c>
      <c r="K1676" s="3">
        <v>82.002895202662302</v>
      </c>
      <c r="L1676">
        <v>2192.2403401414595</v>
      </c>
      <c r="M1676">
        <v>0.72</v>
      </c>
      <c r="N1676">
        <v>9020.2514339999998</v>
      </c>
      <c r="O1676">
        <v>9020.2514339999998</v>
      </c>
      <c r="P1676">
        <v>9020.2514339999998</v>
      </c>
      <c r="R1676">
        <f t="shared" si="52"/>
        <v>3.8000000000000007</v>
      </c>
      <c r="S1676" s="4">
        <f t="shared" si="53"/>
        <v>0.72</v>
      </c>
    </row>
    <row r="1677" spans="1:19" x14ac:dyDescent="0.3">
      <c r="A1677" t="s">
        <v>2535</v>
      </c>
      <c r="B1677" t="s">
        <v>803</v>
      </c>
      <c r="C1677" t="s">
        <v>807</v>
      </c>
      <c r="E1677" t="s">
        <v>942</v>
      </c>
      <c r="F1677">
        <v>7.6736092999999999</v>
      </c>
      <c r="G1677" t="s">
        <v>805</v>
      </c>
      <c r="I1677" t="b">
        <v>1</v>
      </c>
      <c r="J1677">
        <v>65</v>
      </c>
      <c r="K1677" s="3">
        <v>268.143361091614</v>
      </c>
      <c r="L1677">
        <v>1598.183444317383</v>
      </c>
      <c r="M1677">
        <v>0.65</v>
      </c>
      <c r="N1677">
        <v>6514.8942956999999</v>
      </c>
      <c r="O1677">
        <v>6514.8942956999999</v>
      </c>
      <c r="P1677">
        <v>6514.8942956999999</v>
      </c>
      <c r="R1677">
        <f t="shared" si="52"/>
        <v>12.666666666666655</v>
      </c>
      <c r="S1677" s="4">
        <f t="shared" si="53"/>
        <v>0.65</v>
      </c>
    </row>
    <row r="1678" spans="1:19" x14ac:dyDescent="0.3">
      <c r="A1678" t="s">
        <v>2536</v>
      </c>
      <c r="B1678" t="s">
        <v>803</v>
      </c>
      <c r="C1678" t="s">
        <v>804</v>
      </c>
      <c r="F1678">
        <v>8.2764240000000004</v>
      </c>
      <c r="G1678" t="s">
        <v>805</v>
      </c>
      <c r="I1678" t="b">
        <v>1</v>
      </c>
      <c r="J1678">
        <v>32</v>
      </c>
      <c r="K1678" s="3">
        <v>44.591392517089801</v>
      </c>
      <c r="L1678">
        <v>1154.6058230803021</v>
      </c>
      <c r="M1678">
        <v>1</v>
      </c>
      <c r="N1678">
        <v>5536.9276560000008</v>
      </c>
      <c r="O1678">
        <v>5536.9276560000008</v>
      </c>
      <c r="P1678">
        <v>5536.9276560000008</v>
      </c>
      <c r="R1678">
        <f t="shared" si="52"/>
        <v>1</v>
      </c>
      <c r="S1678" s="4">
        <f t="shared" si="53"/>
        <v>1</v>
      </c>
    </row>
    <row r="1679" spans="1:19" x14ac:dyDescent="0.3">
      <c r="A1679" t="s">
        <v>2537</v>
      </c>
      <c r="B1679" t="s">
        <v>803</v>
      </c>
      <c r="C1679" t="s">
        <v>804</v>
      </c>
      <c r="F1679">
        <v>8.3190550000000005</v>
      </c>
      <c r="G1679" t="s">
        <v>805</v>
      </c>
      <c r="I1679" t="b">
        <v>1</v>
      </c>
      <c r="J1679">
        <v>25</v>
      </c>
      <c r="K1679" s="3">
        <v>32.506351470947301</v>
      </c>
      <c r="L1679">
        <v>1049.8600447811232</v>
      </c>
      <c r="M1679">
        <v>1</v>
      </c>
      <c r="N1679">
        <v>5290.9189800000004</v>
      </c>
      <c r="O1679">
        <v>5290.9189800000004</v>
      </c>
      <c r="P1679">
        <v>5290.9189800000004</v>
      </c>
      <c r="R1679">
        <f t="shared" si="52"/>
        <v>1</v>
      </c>
      <c r="S1679" s="4">
        <f t="shared" si="53"/>
        <v>1</v>
      </c>
    </row>
    <row r="1680" spans="1:19" x14ac:dyDescent="0.3">
      <c r="A1680" t="s">
        <v>2538</v>
      </c>
      <c r="B1680" t="s">
        <v>803</v>
      </c>
      <c r="C1680" t="s">
        <v>804</v>
      </c>
      <c r="F1680">
        <v>92.861320217880589</v>
      </c>
      <c r="G1680" t="s">
        <v>805</v>
      </c>
      <c r="I1680" t="b">
        <v>1</v>
      </c>
      <c r="J1680">
        <v>25</v>
      </c>
      <c r="K1680" s="3">
        <v>43.632740020752003</v>
      </c>
      <c r="L1680">
        <v>12884.844577237998</v>
      </c>
      <c r="M1680">
        <v>1</v>
      </c>
      <c r="N1680">
        <v>59059.799658572054</v>
      </c>
      <c r="O1680">
        <v>59059.799658572054</v>
      </c>
      <c r="P1680">
        <v>59059.799658572054</v>
      </c>
      <c r="R1680">
        <f t="shared" si="52"/>
        <v>1</v>
      </c>
      <c r="S1680" s="4">
        <f t="shared" si="53"/>
        <v>1</v>
      </c>
    </row>
    <row r="1681" spans="1:19" x14ac:dyDescent="0.3">
      <c r="A1681" t="s">
        <v>2539</v>
      </c>
      <c r="B1681" t="s">
        <v>803</v>
      </c>
      <c r="C1681" t="s">
        <v>807</v>
      </c>
      <c r="E1681" t="s">
        <v>827</v>
      </c>
      <c r="F1681">
        <v>13.864829</v>
      </c>
      <c r="G1681" t="s">
        <v>805</v>
      </c>
      <c r="I1681" t="b">
        <v>1</v>
      </c>
      <c r="J1681">
        <v>100</v>
      </c>
      <c r="K1681" s="3">
        <v>1209.22796464921</v>
      </c>
      <c r="L1681">
        <v>3692.7825253046553</v>
      </c>
      <c r="M1681">
        <v>0.63</v>
      </c>
      <c r="N1681">
        <v>14890.826346</v>
      </c>
      <c r="O1681">
        <v>14890.826346</v>
      </c>
      <c r="P1681">
        <v>14890.826346</v>
      </c>
      <c r="R1681">
        <f t="shared" si="52"/>
        <v>37.999999999999964</v>
      </c>
      <c r="S1681" s="4">
        <f t="shared" si="53"/>
        <v>0.63</v>
      </c>
    </row>
    <row r="1682" spans="1:19" x14ac:dyDescent="0.3">
      <c r="A1682" t="s">
        <v>2540</v>
      </c>
      <c r="B1682" t="s">
        <v>803</v>
      </c>
      <c r="C1682" t="s">
        <v>807</v>
      </c>
      <c r="E1682" t="s">
        <v>950</v>
      </c>
      <c r="F1682">
        <v>21.749472000000001</v>
      </c>
      <c r="G1682" t="s">
        <v>805</v>
      </c>
      <c r="I1682" t="b">
        <v>1</v>
      </c>
      <c r="J1682">
        <v>125</v>
      </c>
      <c r="K1682" s="3">
        <v>1592.6319061279601</v>
      </c>
      <c r="L1682">
        <v>6048.4323222857129</v>
      </c>
      <c r="M1682">
        <v>0.62</v>
      </c>
      <c r="N1682">
        <v>27208.589472</v>
      </c>
      <c r="O1682">
        <v>27208.589472</v>
      </c>
      <c r="P1682">
        <v>27208.589472</v>
      </c>
      <c r="R1682">
        <f t="shared" si="52"/>
        <v>77</v>
      </c>
      <c r="S1682" s="4">
        <f t="shared" si="53"/>
        <v>0.6249350649350649</v>
      </c>
    </row>
    <row r="1683" spans="1:19" x14ac:dyDescent="0.3">
      <c r="A1683" t="s">
        <v>2541</v>
      </c>
      <c r="B1683" t="s">
        <v>803</v>
      </c>
      <c r="C1683" t="s">
        <v>807</v>
      </c>
      <c r="E1683" t="s">
        <v>813</v>
      </c>
      <c r="F1683">
        <v>9.4882144999999998</v>
      </c>
      <c r="G1683" t="s">
        <v>805</v>
      </c>
      <c r="I1683" t="b">
        <v>1</v>
      </c>
      <c r="J1683">
        <v>100</v>
      </c>
      <c r="K1683" s="3">
        <v>1463.4935884857</v>
      </c>
      <c r="L1683">
        <v>2610.956394027131</v>
      </c>
      <c r="M1683">
        <v>0.62</v>
      </c>
      <c r="N1683">
        <v>10190.342372999999</v>
      </c>
      <c r="O1683">
        <v>10190.342372999999</v>
      </c>
      <c r="P1683">
        <v>10190.342372999999</v>
      </c>
      <c r="R1683">
        <f t="shared" si="52"/>
        <v>77</v>
      </c>
      <c r="S1683" s="4">
        <f t="shared" si="53"/>
        <v>0.6249350649350649</v>
      </c>
    </row>
    <row r="1684" spans="1:19" x14ac:dyDescent="0.3">
      <c r="A1684" t="s">
        <v>2542</v>
      </c>
      <c r="B1684" t="s">
        <v>803</v>
      </c>
      <c r="C1684" t="s">
        <v>804</v>
      </c>
      <c r="F1684">
        <v>20.697697000000002</v>
      </c>
      <c r="G1684" t="s">
        <v>805</v>
      </c>
      <c r="I1684" t="b">
        <v>1</v>
      </c>
      <c r="J1684">
        <v>25</v>
      </c>
      <c r="K1684" s="3">
        <v>32.959220886230497</v>
      </c>
      <c r="L1684">
        <v>2622.6138708350686</v>
      </c>
      <c r="M1684">
        <v>1</v>
      </c>
      <c r="N1684">
        <v>13163.735292000001</v>
      </c>
      <c r="O1684">
        <v>13163.735292000001</v>
      </c>
      <c r="P1684">
        <v>13163.735292000001</v>
      </c>
      <c r="R1684">
        <f t="shared" ref="R1684:R1721" si="54">IF(M1684=0.62,77,(1-0.62)/(M1684-0.62))</f>
        <v>1</v>
      </c>
      <c r="S1684" s="4">
        <f t="shared" si="53"/>
        <v>1</v>
      </c>
    </row>
    <row r="1685" spans="1:19" x14ac:dyDescent="0.3">
      <c r="A1685" t="s">
        <v>2543</v>
      </c>
      <c r="B1685" t="s">
        <v>803</v>
      </c>
      <c r="C1685" t="s">
        <v>859</v>
      </c>
      <c r="F1685">
        <v>7.5771709999999999</v>
      </c>
      <c r="G1685" t="s">
        <v>805</v>
      </c>
      <c r="I1685" t="b">
        <v>1</v>
      </c>
      <c r="J1685">
        <v>25</v>
      </c>
      <c r="K1685" s="3">
        <v>29.267030715942401</v>
      </c>
      <c r="L1685">
        <v>928.54008241139229</v>
      </c>
      <c r="M1685">
        <v>1</v>
      </c>
      <c r="N1685">
        <v>4819.0807560000003</v>
      </c>
      <c r="O1685">
        <v>4819.0807560000003</v>
      </c>
      <c r="P1685">
        <v>4819.0807560000003</v>
      </c>
      <c r="R1685">
        <f t="shared" si="54"/>
        <v>1</v>
      </c>
      <c r="S1685" s="4">
        <f t="shared" si="53"/>
        <v>1</v>
      </c>
    </row>
    <row r="1686" spans="1:19" x14ac:dyDescent="0.3">
      <c r="A1686" t="s">
        <v>2544</v>
      </c>
      <c r="B1686" t="s">
        <v>803</v>
      </c>
      <c r="C1686" t="s">
        <v>819</v>
      </c>
      <c r="E1686" t="s">
        <v>1452</v>
      </c>
      <c r="F1686">
        <v>24.927060000000001</v>
      </c>
      <c r="G1686" t="s">
        <v>805</v>
      </c>
      <c r="I1686" t="b">
        <v>1</v>
      </c>
      <c r="J1686">
        <v>25</v>
      </c>
      <c r="K1686" s="3">
        <v>41.569187164306598</v>
      </c>
      <c r="L1686">
        <v>3400.6807268005055</v>
      </c>
      <c r="M1686">
        <v>1</v>
      </c>
      <c r="N1686">
        <v>15853.61016</v>
      </c>
      <c r="O1686">
        <v>15853.61016</v>
      </c>
      <c r="P1686">
        <v>15853.61016</v>
      </c>
      <c r="R1686">
        <f t="shared" si="54"/>
        <v>1</v>
      </c>
      <c r="S1686" s="4">
        <f t="shared" si="53"/>
        <v>1</v>
      </c>
    </row>
    <row r="1687" spans="1:19" x14ac:dyDescent="0.3">
      <c r="A1687" t="s">
        <v>2545</v>
      </c>
      <c r="B1687" t="s">
        <v>803</v>
      </c>
      <c r="C1687" t="s">
        <v>847</v>
      </c>
      <c r="E1687" t="s">
        <v>995</v>
      </c>
      <c r="F1687">
        <v>17.948395000000001</v>
      </c>
      <c r="G1687" t="s">
        <v>805</v>
      </c>
      <c r="I1687" t="b">
        <v>1</v>
      </c>
      <c r="J1687">
        <v>50</v>
      </c>
      <c r="K1687" s="3">
        <v>151.09451293945301</v>
      </c>
      <c r="L1687">
        <v>3340.3236077446322</v>
      </c>
      <c r="M1687">
        <v>1</v>
      </c>
      <c r="N1687">
        <v>13694.625385000001</v>
      </c>
      <c r="O1687">
        <v>13694.625385000001</v>
      </c>
      <c r="P1687">
        <v>13694.625385000001</v>
      </c>
      <c r="R1687">
        <f t="shared" si="54"/>
        <v>1</v>
      </c>
      <c r="S1687" s="4">
        <f t="shared" si="53"/>
        <v>1</v>
      </c>
    </row>
    <row r="1688" spans="1:19" x14ac:dyDescent="0.3">
      <c r="A1688" t="s">
        <v>2546</v>
      </c>
      <c r="B1688" t="s">
        <v>803</v>
      </c>
      <c r="C1688" t="s">
        <v>804</v>
      </c>
      <c r="F1688">
        <v>8.865062</v>
      </c>
      <c r="G1688" t="s">
        <v>805</v>
      </c>
      <c r="I1688" t="b">
        <v>1</v>
      </c>
      <c r="J1688">
        <v>25</v>
      </c>
      <c r="K1688" s="3">
        <v>28.463529586791999</v>
      </c>
      <c r="L1688">
        <v>1078.3267871792589</v>
      </c>
      <c r="M1688">
        <v>1</v>
      </c>
      <c r="N1688">
        <v>5638.1794319999999</v>
      </c>
      <c r="O1688">
        <v>5638.1794319999999</v>
      </c>
      <c r="P1688">
        <v>5638.1794319999999</v>
      </c>
      <c r="R1688">
        <f t="shared" si="54"/>
        <v>1</v>
      </c>
      <c r="S1688" s="4">
        <f t="shared" si="53"/>
        <v>1</v>
      </c>
    </row>
    <row r="1689" spans="1:19" x14ac:dyDescent="0.3">
      <c r="A1689" t="s">
        <v>2547</v>
      </c>
      <c r="B1689" t="s">
        <v>803</v>
      </c>
      <c r="C1689" t="s">
        <v>804</v>
      </c>
      <c r="F1689">
        <v>6.7336939999999998</v>
      </c>
      <c r="G1689" t="s">
        <v>805</v>
      </c>
      <c r="I1689" t="b">
        <v>1</v>
      </c>
      <c r="J1689">
        <v>32</v>
      </c>
      <c r="K1689" s="3">
        <v>59.068389892578097</v>
      </c>
      <c r="L1689">
        <v>999.54029202501567</v>
      </c>
      <c r="M1689">
        <v>1</v>
      </c>
      <c r="N1689">
        <v>4504.8412859999999</v>
      </c>
      <c r="O1689">
        <v>4504.8412859999999</v>
      </c>
      <c r="P1689">
        <v>4504.8412859999999</v>
      </c>
      <c r="R1689">
        <f t="shared" si="54"/>
        <v>1</v>
      </c>
      <c r="S1689" s="4">
        <f t="shared" si="53"/>
        <v>1</v>
      </c>
    </row>
    <row r="1690" spans="1:19" x14ac:dyDescent="0.3">
      <c r="A1690" t="s">
        <v>2548</v>
      </c>
      <c r="B1690" t="s">
        <v>803</v>
      </c>
      <c r="C1690" t="s">
        <v>807</v>
      </c>
      <c r="E1690" t="s">
        <v>942</v>
      </c>
      <c r="F1690">
        <v>13.331726</v>
      </c>
      <c r="G1690" t="s">
        <v>805</v>
      </c>
      <c r="I1690" t="b">
        <v>1</v>
      </c>
      <c r="J1690">
        <v>65</v>
      </c>
      <c r="K1690" s="3">
        <v>292.61416854860698</v>
      </c>
      <c r="L1690">
        <v>2811.0616554753638</v>
      </c>
      <c r="M1690">
        <v>0.65</v>
      </c>
      <c r="N1690">
        <v>11318.635374</v>
      </c>
      <c r="O1690">
        <v>11318.635374</v>
      </c>
      <c r="P1690">
        <v>11318.635374</v>
      </c>
      <c r="R1690">
        <f t="shared" si="54"/>
        <v>12.666666666666655</v>
      </c>
      <c r="S1690" s="4">
        <f t="shared" si="53"/>
        <v>0.65</v>
      </c>
    </row>
    <row r="1691" spans="1:19" x14ac:dyDescent="0.3">
      <c r="A1691" t="s">
        <v>2549</v>
      </c>
      <c r="B1691" t="s">
        <v>803</v>
      </c>
      <c r="C1691" t="s">
        <v>807</v>
      </c>
      <c r="E1691" t="s">
        <v>876</v>
      </c>
      <c r="F1691">
        <v>2.2126472000000001E-2</v>
      </c>
      <c r="G1691" t="s">
        <v>805</v>
      </c>
      <c r="I1691" t="b">
        <v>1</v>
      </c>
      <c r="J1691">
        <v>65</v>
      </c>
      <c r="K1691" s="3">
        <v>413.28303588867198</v>
      </c>
      <c r="L1691">
        <v>4.9475167961986477</v>
      </c>
      <c r="M1691">
        <v>0.64</v>
      </c>
      <c r="N1691">
        <v>18.785374728000001</v>
      </c>
      <c r="O1691">
        <v>18.785374728000001</v>
      </c>
      <c r="P1691">
        <v>18.785374728000001</v>
      </c>
      <c r="R1691">
        <f t="shared" si="54"/>
        <v>18.999999999999982</v>
      </c>
      <c r="S1691" s="4">
        <f t="shared" si="53"/>
        <v>0.64</v>
      </c>
    </row>
    <row r="1692" spans="1:19" x14ac:dyDescent="0.3">
      <c r="A1692" t="s">
        <v>2550</v>
      </c>
      <c r="B1692" t="s">
        <v>803</v>
      </c>
      <c r="C1692" t="s">
        <v>819</v>
      </c>
      <c r="E1692" t="s">
        <v>1071</v>
      </c>
      <c r="F1692">
        <v>44.109893999999997</v>
      </c>
      <c r="G1692" t="s">
        <v>805</v>
      </c>
      <c r="I1692" t="b">
        <v>1</v>
      </c>
      <c r="J1692">
        <v>65</v>
      </c>
      <c r="K1692" s="3">
        <v>262.24649486539403</v>
      </c>
      <c r="L1692">
        <v>9159.2961143030861</v>
      </c>
      <c r="M1692">
        <v>0.7</v>
      </c>
      <c r="N1692">
        <v>37449.300005999998</v>
      </c>
      <c r="O1692">
        <v>37449.300005999998</v>
      </c>
      <c r="P1692">
        <v>37449.300005999998</v>
      </c>
      <c r="R1692">
        <f t="shared" si="54"/>
        <v>4.7500000000000027</v>
      </c>
      <c r="S1692" s="4">
        <f t="shared" si="53"/>
        <v>0.7</v>
      </c>
    </row>
    <row r="1693" spans="1:19" x14ac:dyDescent="0.3">
      <c r="A1693" t="s">
        <v>2551</v>
      </c>
      <c r="B1693" t="s">
        <v>803</v>
      </c>
      <c r="C1693" t="s">
        <v>804</v>
      </c>
      <c r="F1693">
        <v>21.844470000000001</v>
      </c>
      <c r="G1693" t="s">
        <v>805</v>
      </c>
      <c r="I1693" t="b">
        <v>1</v>
      </c>
      <c r="J1693">
        <v>32</v>
      </c>
      <c r="K1693" s="3">
        <v>46.576838493347203</v>
      </c>
      <c r="L1693">
        <v>3074.1841563899375</v>
      </c>
      <c r="M1693">
        <v>0.81</v>
      </c>
      <c r="N1693">
        <v>14613.950430000001</v>
      </c>
      <c r="O1693">
        <v>14613.950430000001</v>
      </c>
      <c r="P1693">
        <v>14613.950430000001</v>
      </c>
      <c r="R1693">
        <f t="shared" si="54"/>
        <v>1.9999999999999993</v>
      </c>
      <c r="S1693" s="4">
        <f t="shared" si="53"/>
        <v>0.81</v>
      </c>
    </row>
    <row r="1694" spans="1:19" x14ac:dyDescent="0.3">
      <c r="A1694" t="s">
        <v>2552</v>
      </c>
      <c r="B1694" t="s">
        <v>803</v>
      </c>
      <c r="C1694" t="s">
        <v>807</v>
      </c>
      <c r="E1694" t="s">
        <v>942</v>
      </c>
      <c r="F1694">
        <v>15.388559000000001</v>
      </c>
      <c r="G1694" t="s">
        <v>805</v>
      </c>
      <c r="I1694" t="b">
        <v>1</v>
      </c>
      <c r="J1694">
        <v>40</v>
      </c>
      <c r="K1694" s="3">
        <v>85.703367919893907</v>
      </c>
      <c r="L1694">
        <v>2527.5515868013499</v>
      </c>
      <c r="M1694">
        <v>0.72</v>
      </c>
      <c r="N1694">
        <v>10910.488331</v>
      </c>
      <c r="O1694">
        <v>10910.488331</v>
      </c>
      <c r="P1694">
        <v>10910.488331</v>
      </c>
      <c r="R1694">
        <f t="shared" si="54"/>
        <v>3.8000000000000007</v>
      </c>
      <c r="S1694" s="4">
        <f t="shared" si="53"/>
        <v>0.72</v>
      </c>
    </row>
    <row r="1695" spans="1:19" x14ac:dyDescent="0.3">
      <c r="A1695" t="s">
        <v>2553</v>
      </c>
      <c r="B1695" t="s">
        <v>803</v>
      </c>
      <c r="C1695" t="s">
        <v>807</v>
      </c>
      <c r="E1695" t="s">
        <v>942</v>
      </c>
      <c r="F1695">
        <v>5.5323719999999996</v>
      </c>
      <c r="G1695" t="s">
        <v>805</v>
      </c>
      <c r="I1695" t="b">
        <v>1</v>
      </c>
      <c r="J1695">
        <v>80</v>
      </c>
      <c r="K1695" s="3">
        <v>620.71807193756104</v>
      </c>
      <c r="L1695">
        <v>1328.9446047250201</v>
      </c>
      <c r="M1695">
        <v>0.63</v>
      </c>
      <c r="N1695">
        <v>5211.4944239999995</v>
      </c>
      <c r="O1695">
        <v>5211.4944239999995</v>
      </c>
      <c r="P1695">
        <v>5211.4944239999995</v>
      </c>
      <c r="R1695">
        <f t="shared" si="54"/>
        <v>37.999999999999964</v>
      </c>
      <c r="S1695" s="4">
        <f t="shared" si="53"/>
        <v>0.63</v>
      </c>
    </row>
    <row r="1696" spans="1:19" x14ac:dyDescent="0.3">
      <c r="A1696" t="s">
        <v>2554</v>
      </c>
      <c r="B1696" t="s">
        <v>803</v>
      </c>
      <c r="C1696" t="s">
        <v>847</v>
      </c>
      <c r="E1696" t="s">
        <v>1274</v>
      </c>
      <c r="F1696">
        <v>133.53258</v>
      </c>
      <c r="G1696" t="s">
        <v>805</v>
      </c>
      <c r="I1696" t="b">
        <v>1</v>
      </c>
      <c r="J1696">
        <v>300</v>
      </c>
      <c r="K1696" s="3">
        <v>21506.814917717002</v>
      </c>
      <c r="L1696">
        <v>51127.804981853536</v>
      </c>
      <c r="M1696">
        <v>0.62</v>
      </c>
      <c r="N1696">
        <v>365345.13887999998</v>
      </c>
      <c r="O1696">
        <v>365345.13887999998</v>
      </c>
      <c r="P1696">
        <v>365345.13887999998</v>
      </c>
      <c r="R1696">
        <f t="shared" si="54"/>
        <v>77</v>
      </c>
      <c r="S1696" s="4">
        <f t="shared" si="53"/>
        <v>0.6249350649350649</v>
      </c>
    </row>
    <row r="1697" spans="1:19" x14ac:dyDescent="0.3">
      <c r="A1697" t="s">
        <v>2555</v>
      </c>
      <c r="B1697" t="s">
        <v>803</v>
      </c>
      <c r="C1697" t="s">
        <v>807</v>
      </c>
      <c r="E1697" t="s">
        <v>897</v>
      </c>
      <c r="F1697">
        <v>5.4608654999999997</v>
      </c>
      <c r="G1697" t="s">
        <v>805</v>
      </c>
      <c r="I1697" t="b">
        <v>1</v>
      </c>
      <c r="J1697">
        <v>50</v>
      </c>
      <c r="K1697" s="3">
        <v>154.300097274769</v>
      </c>
      <c r="L1697">
        <v>1019.7138850823308</v>
      </c>
      <c r="M1697">
        <v>0.67</v>
      </c>
      <c r="N1697">
        <v>4166.6403764999995</v>
      </c>
      <c r="O1697">
        <v>4166.6403764999995</v>
      </c>
      <c r="P1697">
        <v>4166.6403764999995</v>
      </c>
      <c r="R1697">
        <f t="shared" si="54"/>
        <v>7.5999999999999934</v>
      </c>
      <c r="S1697" s="4">
        <f t="shared" si="53"/>
        <v>0.67</v>
      </c>
    </row>
    <row r="1698" spans="1:19" x14ac:dyDescent="0.3">
      <c r="A1698" t="s">
        <v>2556</v>
      </c>
      <c r="B1698" t="s">
        <v>803</v>
      </c>
      <c r="C1698" t="s">
        <v>807</v>
      </c>
      <c r="E1698" t="s">
        <v>876</v>
      </c>
      <c r="F1698">
        <v>5.5778245999999996</v>
      </c>
      <c r="G1698" t="s">
        <v>805</v>
      </c>
      <c r="I1698" t="b">
        <v>1</v>
      </c>
      <c r="J1698">
        <v>50</v>
      </c>
      <c r="K1698" s="3">
        <v>217.12665885926199</v>
      </c>
      <c r="L1698">
        <v>1109.7797824751958</v>
      </c>
      <c r="M1698">
        <v>0.62</v>
      </c>
      <c r="N1698">
        <v>4255.8801697999997</v>
      </c>
      <c r="O1698">
        <v>4255.8801697999997</v>
      </c>
      <c r="P1698">
        <v>4255.8801697999997</v>
      </c>
      <c r="R1698">
        <f t="shared" si="54"/>
        <v>77</v>
      </c>
      <c r="S1698" s="4">
        <f t="shared" si="53"/>
        <v>0.6249350649350649</v>
      </c>
    </row>
    <row r="1699" spans="1:19" x14ac:dyDescent="0.3">
      <c r="A1699" t="s">
        <v>2557</v>
      </c>
      <c r="B1699" t="s">
        <v>803</v>
      </c>
      <c r="C1699" t="s">
        <v>804</v>
      </c>
      <c r="F1699">
        <v>5.5278780000000003</v>
      </c>
      <c r="G1699" t="s">
        <v>805</v>
      </c>
      <c r="I1699" t="b">
        <v>1</v>
      </c>
      <c r="J1699">
        <v>25</v>
      </c>
      <c r="K1699" s="3">
        <v>29.890020370483398</v>
      </c>
      <c r="L1699">
        <v>681.2963841972354</v>
      </c>
      <c r="M1699">
        <v>1</v>
      </c>
      <c r="N1699">
        <v>3515.7304080000004</v>
      </c>
      <c r="O1699">
        <v>3515.7304080000004</v>
      </c>
      <c r="P1699">
        <v>3515.7304080000004</v>
      </c>
      <c r="R1699">
        <f t="shared" si="54"/>
        <v>1</v>
      </c>
      <c r="S1699" s="4">
        <f t="shared" si="53"/>
        <v>1</v>
      </c>
    </row>
    <row r="1700" spans="1:19" x14ac:dyDescent="0.3">
      <c r="A1700" t="s">
        <v>2558</v>
      </c>
      <c r="B1700" t="s">
        <v>803</v>
      </c>
      <c r="C1700" t="s">
        <v>807</v>
      </c>
      <c r="E1700" t="s">
        <v>838</v>
      </c>
      <c r="F1700">
        <v>7.8304150000000003</v>
      </c>
      <c r="G1700" t="s">
        <v>805</v>
      </c>
      <c r="I1700" t="b">
        <v>1</v>
      </c>
      <c r="J1700">
        <v>250</v>
      </c>
      <c r="K1700" s="3">
        <v>9695.0698588562009</v>
      </c>
      <c r="L1700">
        <v>2739.0015285556397</v>
      </c>
      <c r="M1700">
        <v>0.62</v>
      </c>
      <c r="N1700">
        <v>17814.194125000002</v>
      </c>
      <c r="O1700">
        <v>17814.194125000002</v>
      </c>
      <c r="P1700">
        <v>17814.194125000002</v>
      </c>
      <c r="R1700">
        <f t="shared" si="54"/>
        <v>77</v>
      </c>
      <c r="S1700" s="4">
        <f t="shared" si="53"/>
        <v>0.6249350649350649</v>
      </c>
    </row>
    <row r="1701" spans="1:19" x14ac:dyDescent="0.3">
      <c r="A1701" t="s">
        <v>2559</v>
      </c>
      <c r="B1701" t="s">
        <v>803</v>
      </c>
      <c r="C1701" t="s">
        <v>847</v>
      </c>
      <c r="E1701" t="s">
        <v>1274</v>
      </c>
      <c r="F1701">
        <v>84.425704999999994</v>
      </c>
      <c r="G1701" t="s">
        <v>805</v>
      </c>
      <c r="I1701" t="b">
        <v>1</v>
      </c>
      <c r="J1701">
        <v>300</v>
      </c>
      <c r="K1701" s="3">
        <v>21071.9682831955</v>
      </c>
      <c r="L1701">
        <v>32242.549420273004</v>
      </c>
      <c r="M1701">
        <v>0.62</v>
      </c>
      <c r="N1701">
        <v>230988.72887999998</v>
      </c>
      <c r="O1701">
        <v>230988.72887999998</v>
      </c>
      <c r="P1701">
        <v>230988.72887999998</v>
      </c>
      <c r="R1701">
        <f t="shared" si="54"/>
        <v>77</v>
      </c>
      <c r="S1701" s="4">
        <f t="shared" si="53"/>
        <v>0.6249350649350649</v>
      </c>
    </row>
    <row r="1702" spans="1:19" x14ac:dyDescent="0.3">
      <c r="A1702" t="s">
        <v>2560</v>
      </c>
      <c r="B1702" t="s">
        <v>803</v>
      </c>
      <c r="C1702" t="s">
        <v>804</v>
      </c>
      <c r="F1702">
        <v>106.99261469442841</v>
      </c>
      <c r="G1702" t="s">
        <v>805</v>
      </c>
      <c r="I1702" t="b">
        <v>1</v>
      </c>
      <c r="J1702">
        <v>300</v>
      </c>
      <c r="K1702" s="3">
        <v>21506.814917717002</v>
      </c>
      <c r="L1702">
        <v>40966.01397647924</v>
      </c>
      <c r="M1702">
        <v>0.62</v>
      </c>
      <c r="N1702">
        <v>292731.79380395613</v>
      </c>
      <c r="O1702">
        <v>292731.79380395613</v>
      </c>
      <c r="P1702">
        <v>292731.79380395613</v>
      </c>
      <c r="R1702">
        <f t="shared" si="54"/>
        <v>77</v>
      </c>
      <c r="S1702" s="4">
        <f t="shared" si="53"/>
        <v>0.6249350649350649</v>
      </c>
    </row>
    <row r="1703" spans="1:19" x14ac:dyDescent="0.3">
      <c r="A1703" t="s">
        <v>2561</v>
      </c>
      <c r="B1703" t="s">
        <v>803</v>
      </c>
      <c r="C1703" t="s">
        <v>807</v>
      </c>
      <c r="E1703" t="s">
        <v>813</v>
      </c>
      <c r="F1703">
        <v>78.116029999999995</v>
      </c>
      <c r="G1703" t="s">
        <v>805</v>
      </c>
      <c r="R1703">
        <f t="shared" si="54"/>
        <v>-0.61290322580645162</v>
      </c>
      <c r="S1703" s="4">
        <f t="shared" si="53"/>
        <v>0</v>
      </c>
    </row>
    <row r="1704" spans="1:19" x14ac:dyDescent="0.3">
      <c r="A1704" t="s">
        <v>2562</v>
      </c>
      <c r="B1704" t="s">
        <v>803</v>
      </c>
      <c r="C1704" t="s">
        <v>807</v>
      </c>
      <c r="E1704" t="s">
        <v>815</v>
      </c>
      <c r="F1704">
        <v>8.9858200000000004</v>
      </c>
      <c r="G1704" t="s">
        <v>805</v>
      </c>
      <c r="I1704" t="b">
        <v>1</v>
      </c>
      <c r="J1704">
        <v>150</v>
      </c>
      <c r="K1704" s="3">
        <v>3308.1029276275599</v>
      </c>
      <c r="L1704">
        <v>2757.2955509602298</v>
      </c>
      <c r="M1704">
        <v>0.62</v>
      </c>
      <c r="N1704">
        <v>12921.60916</v>
      </c>
      <c r="O1704">
        <v>12921.60916</v>
      </c>
      <c r="P1704">
        <v>12921.60916</v>
      </c>
      <c r="R1704">
        <f t="shared" si="54"/>
        <v>77</v>
      </c>
      <c r="S1704" s="4">
        <f t="shared" si="53"/>
        <v>0.6249350649350649</v>
      </c>
    </row>
    <row r="1705" spans="1:19" x14ac:dyDescent="0.3">
      <c r="A1705" t="s">
        <v>2563</v>
      </c>
      <c r="B1705" t="s">
        <v>803</v>
      </c>
      <c r="C1705" t="s">
        <v>804</v>
      </c>
      <c r="F1705">
        <v>17.890350000000002</v>
      </c>
      <c r="G1705" t="s">
        <v>805</v>
      </c>
      <c r="I1705" t="b">
        <v>1</v>
      </c>
      <c r="J1705">
        <v>25</v>
      </c>
      <c r="K1705" s="3">
        <v>30.684612274169901</v>
      </c>
      <c r="L1705">
        <v>2220.9781940804382</v>
      </c>
      <c r="M1705">
        <v>1</v>
      </c>
      <c r="N1705">
        <v>11378.262600000002</v>
      </c>
      <c r="O1705">
        <v>11378.262600000002</v>
      </c>
      <c r="P1705">
        <v>11378.262600000002</v>
      </c>
      <c r="R1705">
        <f t="shared" si="54"/>
        <v>1</v>
      </c>
      <c r="S1705" s="4">
        <f t="shared" si="53"/>
        <v>1</v>
      </c>
    </row>
    <row r="1706" spans="1:19" x14ac:dyDescent="0.3">
      <c r="A1706" t="s">
        <v>2564</v>
      </c>
      <c r="B1706" t="s">
        <v>803</v>
      </c>
      <c r="C1706" t="s">
        <v>804</v>
      </c>
      <c r="F1706">
        <v>9.9081620332866613</v>
      </c>
      <c r="G1706" t="s">
        <v>805</v>
      </c>
      <c r="I1706" t="b">
        <v>1</v>
      </c>
      <c r="J1706">
        <v>25</v>
      </c>
      <c r="K1706" s="3">
        <v>41.615680694580099</v>
      </c>
      <c r="L1706">
        <v>1352.2433959235384</v>
      </c>
      <c r="M1706">
        <v>1</v>
      </c>
      <c r="N1706">
        <v>6301.5910531703166</v>
      </c>
      <c r="O1706">
        <v>6301.5910531703166</v>
      </c>
      <c r="P1706">
        <v>6301.5910531703166</v>
      </c>
      <c r="R1706">
        <f t="shared" si="54"/>
        <v>1</v>
      </c>
      <c r="S1706" s="4">
        <f t="shared" si="53"/>
        <v>1</v>
      </c>
    </row>
    <row r="1707" spans="1:19" x14ac:dyDescent="0.3">
      <c r="A1707" t="s">
        <v>2565</v>
      </c>
      <c r="B1707" t="s">
        <v>803</v>
      </c>
      <c r="C1707" t="s">
        <v>804</v>
      </c>
      <c r="F1707">
        <v>5.9012229999999999</v>
      </c>
      <c r="G1707" t="s">
        <v>805</v>
      </c>
      <c r="I1707" t="b">
        <v>1</v>
      </c>
      <c r="J1707">
        <v>25</v>
      </c>
      <c r="K1707" s="3">
        <v>29.753454208373999</v>
      </c>
      <c r="L1707">
        <v>726.40084499852048</v>
      </c>
      <c r="M1707">
        <v>1</v>
      </c>
      <c r="N1707">
        <v>3753.1778279999999</v>
      </c>
      <c r="O1707">
        <v>3753.1778279999999</v>
      </c>
      <c r="P1707">
        <v>3753.1778279999999</v>
      </c>
      <c r="R1707">
        <f t="shared" si="54"/>
        <v>1</v>
      </c>
      <c r="S1707" s="4">
        <f t="shared" si="53"/>
        <v>1</v>
      </c>
    </row>
    <row r="1708" spans="1:19" x14ac:dyDescent="0.3">
      <c r="A1708" t="s">
        <v>2566</v>
      </c>
      <c r="B1708" t="s">
        <v>803</v>
      </c>
      <c r="C1708" t="s">
        <v>807</v>
      </c>
      <c r="E1708" t="s">
        <v>827</v>
      </c>
      <c r="F1708">
        <v>14.676129</v>
      </c>
      <c r="G1708" t="s">
        <v>805</v>
      </c>
      <c r="I1708" t="b">
        <v>1</v>
      </c>
      <c r="J1708">
        <v>100</v>
      </c>
      <c r="K1708" s="3">
        <v>1170.2271557235499</v>
      </c>
      <c r="L1708">
        <v>3888.9720984623136</v>
      </c>
      <c r="M1708">
        <v>0.63</v>
      </c>
      <c r="N1708">
        <v>15762.162546</v>
      </c>
      <c r="O1708">
        <v>15762.162546</v>
      </c>
      <c r="P1708">
        <v>15762.162546</v>
      </c>
      <c r="R1708">
        <f t="shared" si="54"/>
        <v>37.999999999999964</v>
      </c>
      <c r="S1708" s="4">
        <f t="shared" si="53"/>
        <v>0.63</v>
      </c>
    </row>
    <row r="1709" spans="1:19" x14ac:dyDescent="0.3">
      <c r="A1709" t="s">
        <v>2567</v>
      </c>
      <c r="B1709" t="s">
        <v>803</v>
      </c>
      <c r="C1709" t="s">
        <v>847</v>
      </c>
      <c r="E1709" t="s">
        <v>959</v>
      </c>
      <c r="F1709">
        <v>150.76443</v>
      </c>
      <c r="G1709" t="s">
        <v>805</v>
      </c>
      <c r="R1709">
        <f t="shared" si="54"/>
        <v>-0.61290322580645162</v>
      </c>
      <c r="S1709" s="4">
        <f t="shared" si="53"/>
        <v>0</v>
      </c>
    </row>
    <row r="1710" spans="1:19" x14ac:dyDescent="0.3">
      <c r="A1710" t="s">
        <v>2568</v>
      </c>
      <c r="B1710" t="s">
        <v>803</v>
      </c>
      <c r="C1710" t="s">
        <v>804</v>
      </c>
      <c r="F1710">
        <v>7.6292450000000001</v>
      </c>
      <c r="G1710" t="s">
        <v>805</v>
      </c>
      <c r="I1710" t="b">
        <v>1</v>
      </c>
      <c r="J1710">
        <v>32</v>
      </c>
      <c r="K1710" s="3">
        <v>52.269401550292997</v>
      </c>
      <c r="L1710">
        <v>1100.4668520370337</v>
      </c>
      <c r="M1710">
        <v>1</v>
      </c>
      <c r="N1710">
        <v>5103.9649049999998</v>
      </c>
      <c r="O1710">
        <v>5103.9649049999998</v>
      </c>
      <c r="P1710">
        <v>5103.9649049999998</v>
      </c>
      <c r="R1710">
        <f t="shared" si="54"/>
        <v>1</v>
      </c>
      <c r="S1710" s="4">
        <f t="shared" si="53"/>
        <v>1</v>
      </c>
    </row>
    <row r="1711" spans="1:19" x14ac:dyDescent="0.3">
      <c r="A1711" t="s">
        <v>2569</v>
      </c>
      <c r="B1711" t="s">
        <v>803</v>
      </c>
      <c r="C1711" t="s">
        <v>807</v>
      </c>
      <c r="E1711" t="s">
        <v>897</v>
      </c>
      <c r="F1711">
        <v>2.3463441999999999</v>
      </c>
      <c r="G1711" t="s">
        <v>805</v>
      </c>
      <c r="I1711" t="b">
        <v>1</v>
      </c>
      <c r="J1711">
        <v>32</v>
      </c>
      <c r="K1711" s="3">
        <v>48.9654507637024</v>
      </c>
      <c r="L1711">
        <v>333.66063411882067</v>
      </c>
      <c r="M1711">
        <v>0.81</v>
      </c>
      <c r="N1711">
        <v>1569.7042698</v>
      </c>
      <c r="O1711">
        <v>1569.7042698</v>
      </c>
      <c r="P1711">
        <v>1569.7042698</v>
      </c>
      <c r="R1711">
        <f t="shared" si="54"/>
        <v>1.9999999999999993</v>
      </c>
      <c r="S1711" s="4">
        <f t="shared" si="53"/>
        <v>0.81</v>
      </c>
    </row>
    <row r="1712" spans="1:19" x14ac:dyDescent="0.3">
      <c r="A1712" t="s">
        <v>2570</v>
      </c>
      <c r="B1712" t="s">
        <v>803</v>
      </c>
      <c r="C1712" t="s">
        <v>804</v>
      </c>
      <c r="F1712">
        <v>6.0341019999999999</v>
      </c>
      <c r="G1712" t="s">
        <v>805</v>
      </c>
      <c r="I1712" t="b">
        <v>1</v>
      </c>
      <c r="J1712">
        <v>40</v>
      </c>
      <c r="K1712" s="3">
        <v>94.886825561523395</v>
      </c>
      <c r="L1712">
        <v>1010.0030230318113</v>
      </c>
      <c r="M1712">
        <v>1</v>
      </c>
      <c r="N1712">
        <v>4278.1783180000002</v>
      </c>
      <c r="O1712">
        <v>4278.1783180000002</v>
      </c>
      <c r="P1712">
        <v>4278.1783180000002</v>
      </c>
      <c r="R1712">
        <f t="shared" si="54"/>
        <v>1</v>
      </c>
      <c r="S1712" s="4">
        <f t="shared" si="53"/>
        <v>1</v>
      </c>
    </row>
    <row r="1713" spans="1:19" x14ac:dyDescent="0.3">
      <c r="A1713" t="s">
        <v>2571</v>
      </c>
      <c r="B1713" t="s">
        <v>803</v>
      </c>
      <c r="C1713" t="s">
        <v>804</v>
      </c>
      <c r="F1713">
        <v>9.2456969999999998</v>
      </c>
      <c r="G1713" t="s">
        <v>805</v>
      </c>
      <c r="I1713" t="b">
        <v>1</v>
      </c>
      <c r="J1713">
        <v>32</v>
      </c>
      <c r="K1713" s="3">
        <v>72.090599060058594</v>
      </c>
      <c r="L1713">
        <v>1446.7126641530629</v>
      </c>
      <c r="M1713">
        <v>1</v>
      </c>
      <c r="N1713">
        <v>6185.3712930000002</v>
      </c>
      <c r="O1713">
        <v>6185.3712930000002</v>
      </c>
      <c r="P1713">
        <v>6185.3712930000002</v>
      </c>
      <c r="R1713">
        <f t="shared" si="54"/>
        <v>1</v>
      </c>
      <c r="S1713" s="4">
        <f t="shared" si="53"/>
        <v>1</v>
      </c>
    </row>
    <row r="1714" spans="1:19" x14ac:dyDescent="0.3">
      <c r="A1714" t="s">
        <v>2572</v>
      </c>
      <c r="B1714" t="s">
        <v>803</v>
      </c>
      <c r="C1714" t="s">
        <v>807</v>
      </c>
      <c r="E1714" t="s">
        <v>1069</v>
      </c>
      <c r="F1714">
        <v>12.670399</v>
      </c>
      <c r="G1714" t="s">
        <v>805</v>
      </c>
      <c r="I1714" t="b">
        <v>1</v>
      </c>
      <c r="J1714">
        <v>65</v>
      </c>
      <c r="K1714" s="3">
        <v>328.59829830168701</v>
      </c>
      <c r="L1714">
        <v>2719.7792918543296</v>
      </c>
      <c r="M1714">
        <v>0.62</v>
      </c>
      <c r="N1714">
        <v>10757.168750999999</v>
      </c>
      <c r="O1714">
        <v>10757.168750999999</v>
      </c>
      <c r="P1714">
        <v>10757.168750999999</v>
      </c>
      <c r="R1714">
        <f t="shared" si="54"/>
        <v>77</v>
      </c>
      <c r="S1714" s="4">
        <f t="shared" si="53"/>
        <v>0.6249350649350649</v>
      </c>
    </row>
    <row r="1715" spans="1:19" x14ac:dyDescent="0.3">
      <c r="A1715" t="s">
        <v>2573</v>
      </c>
      <c r="B1715" t="s">
        <v>803</v>
      </c>
      <c r="C1715" t="s">
        <v>804</v>
      </c>
      <c r="F1715">
        <v>21.025677163637454</v>
      </c>
      <c r="G1715" t="s">
        <v>805</v>
      </c>
      <c r="I1715" t="b">
        <v>1</v>
      </c>
      <c r="J1715">
        <v>32</v>
      </c>
      <c r="K1715" s="3">
        <v>53.779659271240199</v>
      </c>
      <c r="L1715">
        <v>3052.4056989311166</v>
      </c>
      <c r="M1715">
        <v>1</v>
      </c>
      <c r="N1715">
        <v>14066.178022473456</v>
      </c>
      <c r="O1715">
        <v>14066.178022473456</v>
      </c>
      <c r="P1715">
        <v>14066.178022473456</v>
      </c>
      <c r="R1715">
        <f t="shared" si="54"/>
        <v>1</v>
      </c>
      <c r="S1715" s="4">
        <f t="shared" si="53"/>
        <v>1</v>
      </c>
    </row>
    <row r="1716" spans="1:19" x14ac:dyDescent="0.3">
      <c r="A1716" t="s">
        <v>2574</v>
      </c>
      <c r="B1716" t="s">
        <v>803</v>
      </c>
      <c r="C1716" t="s">
        <v>859</v>
      </c>
      <c r="E1716" t="s">
        <v>863</v>
      </c>
      <c r="F1716">
        <v>1.6986489</v>
      </c>
      <c r="G1716" t="s">
        <v>805</v>
      </c>
      <c r="I1716" t="b">
        <v>1</v>
      </c>
      <c r="J1716">
        <v>25</v>
      </c>
      <c r="K1716" s="3">
        <v>34.826953887939503</v>
      </c>
      <c r="L1716">
        <v>218.8162655603829</v>
      </c>
      <c r="M1716">
        <v>1</v>
      </c>
      <c r="N1716">
        <v>1080.3407004000001</v>
      </c>
      <c r="O1716">
        <v>1080.3407004000001</v>
      </c>
      <c r="P1716">
        <v>1080.3407004000001</v>
      </c>
      <c r="R1716">
        <f t="shared" si="54"/>
        <v>1</v>
      </c>
      <c r="S1716" s="4">
        <f t="shared" si="53"/>
        <v>1</v>
      </c>
    </row>
    <row r="1717" spans="1:19" x14ac:dyDescent="0.3">
      <c r="A1717" t="s">
        <v>2575</v>
      </c>
      <c r="B1717" t="s">
        <v>803</v>
      </c>
      <c r="C1717" t="s">
        <v>807</v>
      </c>
      <c r="E1717" t="s">
        <v>897</v>
      </c>
      <c r="F1717">
        <v>4.2698650000000002</v>
      </c>
      <c r="G1717" t="s">
        <v>805</v>
      </c>
      <c r="I1717" t="b">
        <v>1</v>
      </c>
      <c r="J1717">
        <v>32</v>
      </c>
      <c r="K1717" s="3">
        <v>67.680523395538302</v>
      </c>
      <c r="L1717">
        <v>656.50396286613045</v>
      </c>
      <c r="M1717">
        <v>0.75</v>
      </c>
      <c r="N1717">
        <v>2856.5396850000002</v>
      </c>
      <c r="O1717">
        <v>2856.5396850000002</v>
      </c>
      <c r="P1717">
        <v>2856.5396850000002</v>
      </c>
      <c r="R1717">
        <f t="shared" si="54"/>
        <v>2.9230769230769229</v>
      </c>
      <c r="S1717" s="4">
        <f t="shared" si="53"/>
        <v>0.75</v>
      </c>
    </row>
    <row r="1718" spans="1:19" x14ac:dyDescent="0.3">
      <c r="A1718" t="s">
        <v>2576</v>
      </c>
      <c r="B1718" t="s">
        <v>803</v>
      </c>
      <c r="C1718" t="s">
        <v>824</v>
      </c>
      <c r="F1718">
        <v>26.833110000000001</v>
      </c>
      <c r="G1718" t="s">
        <v>805</v>
      </c>
      <c r="I1718" t="b">
        <v>1</v>
      </c>
      <c r="J1718">
        <v>32</v>
      </c>
      <c r="K1718" s="3">
        <v>74.2401123046875</v>
      </c>
      <c r="L1718">
        <v>4234.2794012680006</v>
      </c>
      <c r="M1718">
        <v>1</v>
      </c>
      <c r="N1718">
        <v>17951.350590000002</v>
      </c>
      <c r="O1718">
        <v>17951.350590000002</v>
      </c>
      <c r="P1718">
        <v>17951.350590000002</v>
      </c>
      <c r="R1718">
        <f t="shared" si="54"/>
        <v>1</v>
      </c>
      <c r="S1718" s="4">
        <f t="shared" si="53"/>
        <v>1</v>
      </c>
    </row>
    <row r="1719" spans="1:19" x14ac:dyDescent="0.3">
      <c r="A1719" t="s">
        <v>2577</v>
      </c>
      <c r="B1719" t="s">
        <v>803</v>
      </c>
      <c r="C1719" t="s">
        <v>893</v>
      </c>
      <c r="E1719" t="s">
        <v>894</v>
      </c>
      <c r="F1719">
        <v>59.080821999999998</v>
      </c>
      <c r="G1719" t="s">
        <v>805</v>
      </c>
      <c r="I1719" t="b">
        <v>1</v>
      </c>
      <c r="J1719">
        <v>300</v>
      </c>
      <c r="K1719" s="3">
        <v>17121.775206642102</v>
      </c>
      <c r="L1719">
        <v>22036.213967916574</v>
      </c>
      <c r="M1719">
        <v>0.62</v>
      </c>
      <c r="N1719">
        <v>161645.12899199998</v>
      </c>
      <c r="O1719">
        <v>161645.12899199998</v>
      </c>
      <c r="P1719">
        <v>161645.12899199998</v>
      </c>
      <c r="R1719">
        <f t="shared" si="54"/>
        <v>77</v>
      </c>
      <c r="S1719" s="4">
        <f t="shared" si="53"/>
        <v>0.6249350649350649</v>
      </c>
    </row>
    <row r="1720" spans="1:19" x14ac:dyDescent="0.3">
      <c r="A1720" t="s">
        <v>2578</v>
      </c>
      <c r="B1720" t="s">
        <v>803</v>
      </c>
      <c r="C1720" t="s">
        <v>807</v>
      </c>
      <c r="E1720" t="s">
        <v>815</v>
      </c>
      <c r="F1720">
        <v>20.268122000000002</v>
      </c>
      <c r="G1720" t="s">
        <v>805</v>
      </c>
      <c r="R1720">
        <f t="shared" si="54"/>
        <v>-0.61290322580645162</v>
      </c>
      <c r="S1720" s="4">
        <f t="shared" si="53"/>
        <v>0</v>
      </c>
    </row>
    <row r="1721" spans="1:19" x14ac:dyDescent="0.3">
      <c r="A1721" t="s">
        <v>2579</v>
      </c>
      <c r="B1721" t="s">
        <v>803</v>
      </c>
      <c r="C1721" t="s">
        <v>804</v>
      </c>
      <c r="F1721">
        <v>6.5388365000000004</v>
      </c>
      <c r="G1721" t="s">
        <v>805</v>
      </c>
      <c r="I1721" t="b">
        <v>1</v>
      </c>
      <c r="J1721">
        <v>25</v>
      </c>
      <c r="K1721" s="3">
        <v>28.8385009765625</v>
      </c>
      <c r="L1721">
        <v>798.13631077034165</v>
      </c>
      <c r="M1721">
        <v>1</v>
      </c>
      <c r="N1721">
        <v>4158.700014</v>
      </c>
      <c r="O1721">
        <v>4158.700014</v>
      </c>
      <c r="P1721">
        <v>4158.700014</v>
      </c>
      <c r="R1721">
        <f t="shared" si="54"/>
        <v>1</v>
      </c>
      <c r="S1721" s="4">
        <f t="shared" si="53"/>
        <v>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60934-F9D9-48DC-8A62-70AC574F721F}">
  <dimension ref="A2:O1722"/>
  <sheetViews>
    <sheetView tabSelected="1" workbookViewId="0">
      <selection activeCell="B3" sqref="B3"/>
    </sheetView>
  </sheetViews>
  <sheetFormatPr baseColWidth="10" defaultRowHeight="14.4" x14ac:dyDescent="0.3"/>
  <cols>
    <col min="2" max="2" width="13.33203125" customWidth="1"/>
    <col min="3" max="3" width="20" bestFit="1" customWidth="1"/>
    <col min="4" max="4" width="26.33203125" bestFit="1" customWidth="1"/>
    <col min="5" max="5" width="19.5546875" bestFit="1" customWidth="1"/>
    <col min="6" max="6" width="18.6640625" bestFit="1" customWidth="1"/>
    <col min="7" max="8" width="20.33203125" bestFit="1" customWidth="1"/>
    <col min="9" max="9" width="15.109375" bestFit="1" customWidth="1"/>
    <col min="10" max="10" width="20.88671875" bestFit="1" customWidth="1"/>
    <col min="11" max="11" width="28.109375" bestFit="1" customWidth="1"/>
    <col min="12" max="12" width="18.33203125" bestFit="1" customWidth="1"/>
    <col min="13" max="13" width="20" bestFit="1" customWidth="1"/>
    <col min="15" max="15" width="22.44140625" bestFit="1" customWidth="1"/>
  </cols>
  <sheetData>
    <row r="2" spans="1:15" x14ac:dyDescent="0.3">
      <c r="B2" t="s">
        <v>2741</v>
      </c>
      <c r="C2" t="s">
        <v>2742</v>
      </c>
      <c r="D2" t="s">
        <v>2743</v>
      </c>
      <c r="E2" t="s">
        <v>2744</v>
      </c>
      <c r="F2" t="s">
        <v>2745</v>
      </c>
      <c r="G2" t="s">
        <v>2752</v>
      </c>
      <c r="H2" t="s">
        <v>2746</v>
      </c>
      <c r="I2" t="s">
        <v>2747</v>
      </c>
      <c r="J2" t="s">
        <v>2748</v>
      </c>
      <c r="K2" t="s">
        <v>2749</v>
      </c>
      <c r="L2" t="s">
        <v>2750</v>
      </c>
      <c r="M2" t="s">
        <v>2751</v>
      </c>
      <c r="O2" t="s">
        <v>2753</v>
      </c>
    </row>
    <row r="3" spans="1:15" x14ac:dyDescent="0.3">
      <c r="A3" t="e">
        <f>MATCH(H3,C:C,0)</f>
        <v>#N/A</v>
      </c>
      <c r="B3" t="s">
        <v>2754</v>
      </c>
      <c r="C3" t="s">
        <v>802</v>
      </c>
      <c r="D3" t="s">
        <v>804</v>
      </c>
      <c r="E3">
        <v>25</v>
      </c>
      <c r="F3">
        <v>1</v>
      </c>
      <c r="G3" t="s">
        <v>2757</v>
      </c>
      <c r="H3" t="s">
        <v>2755</v>
      </c>
      <c r="I3" t="s">
        <v>2756</v>
      </c>
      <c r="J3" s="5">
        <v>30937047</v>
      </c>
      <c r="L3" s="5">
        <v>296202850341797</v>
      </c>
      <c r="M3" t="s">
        <v>802</v>
      </c>
      <c r="O3" s="5">
        <v>4394613154595750</v>
      </c>
    </row>
    <row r="4" spans="1:15" x14ac:dyDescent="0.3">
      <c r="A4" t="e">
        <f t="shared" ref="A4:A29" si="0">MATCH(H4,C:C,0)</f>
        <v>#N/A</v>
      </c>
      <c r="B4" t="s">
        <v>2758</v>
      </c>
      <c r="C4" t="s">
        <v>806</v>
      </c>
      <c r="D4" t="s">
        <v>807</v>
      </c>
      <c r="E4">
        <v>65</v>
      </c>
      <c r="F4" t="s">
        <v>2759</v>
      </c>
      <c r="G4" t="s">
        <v>2761</v>
      </c>
      <c r="H4" t="s">
        <v>2760</v>
      </c>
      <c r="I4" t="s">
        <v>2756</v>
      </c>
      <c r="J4" s="5">
        <v>25796095</v>
      </c>
      <c r="K4" t="s">
        <v>808</v>
      </c>
      <c r="L4" s="5">
        <v>396960770263686</v>
      </c>
      <c r="M4" t="s">
        <v>806</v>
      </c>
      <c r="O4" s="5">
        <v>506295486315796</v>
      </c>
    </row>
    <row r="5" spans="1:15" x14ac:dyDescent="0.3">
      <c r="A5" t="e">
        <f t="shared" si="0"/>
        <v>#N/A</v>
      </c>
      <c r="B5" t="s">
        <v>2762</v>
      </c>
      <c r="C5" t="s">
        <v>809</v>
      </c>
      <c r="D5" t="s">
        <v>807</v>
      </c>
      <c r="E5">
        <v>32</v>
      </c>
      <c r="F5">
        <v>1</v>
      </c>
      <c r="G5" t="s">
        <v>2764</v>
      </c>
      <c r="H5" t="s">
        <v>2763</v>
      </c>
      <c r="I5" t="s">
        <v>2756</v>
      </c>
      <c r="J5" s="5">
        <v>482765</v>
      </c>
      <c r="K5" t="s">
        <v>810</v>
      </c>
      <c r="L5" s="5">
        <v>742401123046875</v>
      </c>
      <c r="M5" t="s">
        <v>809</v>
      </c>
      <c r="O5" s="5">
        <v>8343616479046430</v>
      </c>
    </row>
    <row r="6" spans="1:15" x14ac:dyDescent="0.3">
      <c r="A6" t="e">
        <f t="shared" si="0"/>
        <v>#N/A</v>
      </c>
      <c r="B6" t="s">
        <v>2765</v>
      </c>
      <c r="C6" t="s">
        <v>811</v>
      </c>
      <c r="D6" t="s">
        <v>804</v>
      </c>
      <c r="E6">
        <v>32</v>
      </c>
      <c r="F6">
        <v>1</v>
      </c>
      <c r="G6" t="s">
        <v>2767</v>
      </c>
      <c r="H6" t="s">
        <v>2766</v>
      </c>
      <c r="I6" t="s">
        <v>2756</v>
      </c>
      <c r="J6" s="5">
        <v>79505243</v>
      </c>
      <c r="L6" s="5">
        <v>56331916809082</v>
      </c>
      <c r="M6" t="s">
        <v>811</v>
      </c>
      <c r="O6" s="5">
        <v>8343616479046430</v>
      </c>
    </row>
    <row r="7" spans="1:15" x14ac:dyDescent="0.3">
      <c r="A7" t="e">
        <f t="shared" si="0"/>
        <v>#N/A</v>
      </c>
      <c r="B7" t="s">
        <v>2768</v>
      </c>
      <c r="C7" t="s">
        <v>812</v>
      </c>
      <c r="D7" t="s">
        <v>807</v>
      </c>
      <c r="E7">
        <v>32</v>
      </c>
      <c r="F7" t="s">
        <v>2769</v>
      </c>
      <c r="G7" t="s">
        <v>2771</v>
      </c>
      <c r="H7" t="s">
        <v>2770</v>
      </c>
      <c r="I7" t="s">
        <v>2756</v>
      </c>
      <c r="J7" s="5">
        <v>1122507</v>
      </c>
      <c r="K7" t="s">
        <v>813</v>
      </c>
      <c r="L7" s="5">
        <v>66594105834961</v>
      </c>
      <c r="M7" t="s">
        <v>812</v>
      </c>
      <c r="O7" s="5">
        <v>8343616479046430</v>
      </c>
    </row>
    <row r="8" spans="1:15" x14ac:dyDescent="0.3">
      <c r="A8" t="e">
        <f t="shared" si="0"/>
        <v>#N/A</v>
      </c>
      <c r="B8" t="s">
        <v>2772</v>
      </c>
      <c r="C8" t="s">
        <v>814</v>
      </c>
      <c r="D8" t="s">
        <v>807</v>
      </c>
      <c r="E8">
        <v>200</v>
      </c>
      <c r="F8" t="s">
        <v>2773</v>
      </c>
      <c r="G8" t="s">
        <v>2775</v>
      </c>
      <c r="H8" t="s">
        <v>2774</v>
      </c>
      <c r="I8" t="s">
        <v>2756</v>
      </c>
      <c r="J8" s="5">
        <v>60446515</v>
      </c>
      <c r="K8" t="s">
        <v>815</v>
      </c>
      <c r="L8" s="5">
        <v>421028927314758</v>
      </c>
      <c r="M8" t="s">
        <v>814</v>
      </c>
      <c r="O8" s="5">
        <v>8223548985685890</v>
      </c>
    </row>
    <row r="9" spans="1:15" x14ac:dyDescent="0.3">
      <c r="A9" t="e">
        <f t="shared" si="0"/>
        <v>#N/A</v>
      </c>
      <c r="B9" t="s">
        <v>2776</v>
      </c>
      <c r="C9" t="s">
        <v>816</v>
      </c>
      <c r="D9" t="s">
        <v>804</v>
      </c>
      <c r="E9">
        <v>25</v>
      </c>
      <c r="F9">
        <v>1</v>
      </c>
      <c r="G9" t="s">
        <v>2778</v>
      </c>
      <c r="H9" t="s">
        <v>2777</v>
      </c>
      <c r="I9" t="s">
        <v>2756</v>
      </c>
      <c r="J9" s="5">
        <v>1568117</v>
      </c>
      <c r="L9" s="5">
        <v>398423156738281</v>
      </c>
      <c r="M9" t="s">
        <v>816</v>
      </c>
      <c r="O9" s="5">
        <v>4394613154595750</v>
      </c>
    </row>
    <row r="10" spans="1:15" x14ac:dyDescent="0.3">
      <c r="A10" t="e">
        <f t="shared" si="0"/>
        <v>#N/A</v>
      </c>
      <c r="B10" t="s">
        <v>2779</v>
      </c>
      <c r="C10" t="s">
        <v>817</v>
      </c>
      <c r="D10" t="s">
        <v>807</v>
      </c>
      <c r="E10">
        <v>65</v>
      </c>
      <c r="F10" t="s">
        <v>2759</v>
      </c>
      <c r="G10" t="s">
        <v>2781</v>
      </c>
      <c r="H10" t="s">
        <v>2780</v>
      </c>
      <c r="I10" t="s">
        <v>2756</v>
      </c>
      <c r="J10" s="5">
        <v>18111406</v>
      </c>
      <c r="K10" t="s">
        <v>808</v>
      </c>
      <c r="L10" s="5">
        <v>340320506591816</v>
      </c>
      <c r="M10" t="s">
        <v>817</v>
      </c>
      <c r="O10" s="5">
        <v>506295486315796</v>
      </c>
    </row>
    <row r="11" spans="1:15" x14ac:dyDescent="0.3">
      <c r="A11" t="e">
        <f t="shared" si="0"/>
        <v>#N/A</v>
      </c>
      <c r="B11" t="s">
        <v>2782</v>
      </c>
      <c r="C11" t="s">
        <v>818</v>
      </c>
      <c r="D11" t="s">
        <v>819</v>
      </c>
      <c r="E11">
        <v>300</v>
      </c>
      <c r="F11" t="s">
        <v>2773</v>
      </c>
      <c r="G11" t="s">
        <v>2784</v>
      </c>
      <c r="H11" t="s">
        <v>2783</v>
      </c>
      <c r="I11" t="s">
        <v>2756</v>
      </c>
      <c r="J11" s="5">
        <v>8303337</v>
      </c>
      <c r="K11" t="s">
        <v>820</v>
      </c>
      <c r="L11" s="5">
        <v>15013826031723</v>
      </c>
      <c r="M11" t="s">
        <v>818</v>
      </c>
      <c r="O11" s="5">
        <v>2.21750563432268E+16</v>
      </c>
    </row>
    <row r="12" spans="1:15" x14ac:dyDescent="0.3">
      <c r="A12" t="e">
        <f t="shared" si="0"/>
        <v>#N/A</v>
      </c>
      <c r="B12" t="s">
        <v>2785</v>
      </c>
      <c r="C12" t="s">
        <v>821</v>
      </c>
      <c r="D12" t="s">
        <v>807</v>
      </c>
      <c r="E12">
        <v>250</v>
      </c>
      <c r="F12" t="s">
        <v>2773</v>
      </c>
      <c r="G12" t="s">
        <v>2787</v>
      </c>
      <c r="H12" t="s">
        <v>2786</v>
      </c>
      <c r="I12" t="s">
        <v>2756</v>
      </c>
      <c r="J12" s="5">
        <v>4786583</v>
      </c>
      <c r="K12" t="s">
        <v>822</v>
      </c>
      <c r="L12" s="5">
        <v>100586194202042</v>
      </c>
      <c r="M12" t="s">
        <v>821</v>
      </c>
      <c r="O12" s="5">
        <v>1.42052430337836E+16</v>
      </c>
    </row>
    <row r="13" spans="1:15" x14ac:dyDescent="0.3">
      <c r="A13" t="e">
        <f t="shared" si="0"/>
        <v>#N/A</v>
      </c>
      <c r="B13" t="s">
        <v>2788</v>
      </c>
      <c r="C13" t="s">
        <v>823</v>
      </c>
      <c r="D13" t="s">
        <v>824</v>
      </c>
      <c r="E13">
        <v>50</v>
      </c>
      <c r="F13" t="s">
        <v>2769</v>
      </c>
      <c r="G13" t="s">
        <v>2789</v>
      </c>
      <c r="H13" t="s">
        <v>2767</v>
      </c>
      <c r="I13" t="s">
        <v>2756</v>
      </c>
      <c r="J13" s="5">
        <v>34751906</v>
      </c>
      <c r="L13" s="5">
        <v>198648262023926</v>
      </c>
      <c r="M13" t="s">
        <v>823</v>
      </c>
      <c r="O13" s="5">
        <v>2611239415570130</v>
      </c>
    </row>
    <row r="14" spans="1:15" x14ac:dyDescent="0.3">
      <c r="A14" t="e">
        <f t="shared" si="0"/>
        <v>#N/A</v>
      </c>
      <c r="B14" t="s">
        <v>2790</v>
      </c>
      <c r="C14" t="s">
        <v>825</v>
      </c>
      <c r="D14" t="s">
        <v>824</v>
      </c>
      <c r="E14">
        <v>25</v>
      </c>
      <c r="F14">
        <v>1</v>
      </c>
      <c r="G14" t="s">
        <v>2792</v>
      </c>
      <c r="H14" t="s">
        <v>2791</v>
      </c>
      <c r="I14" t="s">
        <v>2756</v>
      </c>
      <c r="J14" s="5">
        <v>13368616</v>
      </c>
      <c r="L14" s="5">
        <v>415691871643066</v>
      </c>
      <c r="M14" t="s">
        <v>825</v>
      </c>
      <c r="O14" s="5">
        <v>4394613154595750</v>
      </c>
    </row>
    <row r="15" spans="1:15" x14ac:dyDescent="0.3">
      <c r="A15" t="e">
        <f t="shared" si="0"/>
        <v>#N/A</v>
      </c>
      <c r="B15" t="s">
        <v>2793</v>
      </c>
      <c r="C15" t="s">
        <v>826</v>
      </c>
      <c r="D15" t="s">
        <v>807</v>
      </c>
      <c r="E15">
        <v>32</v>
      </c>
      <c r="F15" t="s">
        <v>2794</v>
      </c>
      <c r="G15" t="s">
        <v>2796</v>
      </c>
      <c r="H15" t="s">
        <v>2795</v>
      </c>
      <c r="I15" t="s">
        <v>2756</v>
      </c>
      <c r="J15" s="5">
        <v>20458242</v>
      </c>
      <c r="K15" t="s">
        <v>827</v>
      </c>
      <c r="L15" s="5">
        <v>497214994811802</v>
      </c>
      <c r="M15" t="s">
        <v>826</v>
      </c>
      <c r="O15" s="5">
        <v>8343616479046430</v>
      </c>
    </row>
    <row r="16" spans="1:15" x14ac:dyDescent="0.3">
      <c r="A16" t="e">
        <f t="shared" si="0"/>
        <v>#N/A</v>
      </c>
      <c r="B16" t="s">
        <v>2797</v>
      </c>
      <c r="C16" t="s">
        <v>828</v>
      </c>
      <c r="D16" t="s">
        <v>804</v>
      </c>
      <c r="E16">
        <v>25</v>
      </c>
      <c r="F16">
        <v>1</v>
      </c>
      <c r="G16" t="s">
        <v>2799</v>
      </c>
      <c r="H16" t="s">
        <v>2798</v>
      </c>
      <c r="I16" t="s">
        <v>2756</v>
      </c>
      <c r="J16" s="5">
        <v>7922635</v>
      </c>
      <c r="L16" s="5">
        <v>375651245117188</v>
      </c>
      <c r="M16" t="s">
        <v>828</v>
      </c>
      <c r="O16" s="5">
        <v>4394613154595750</v>
      </c>
    </row>
    <row r="17" spans="1:15" x14ac:dyDescent="0.3">
      <c r="A17" t="e">
        <f t="shared" si="0"/>
        <v>#N/A</v>
      </c>
      <c r="B17" t="s">
        <v>2800</v>
      </c>
      <c r="C17" t="s">
        <v>829</v>
      </c>
      <c r="D17" t="s">
        <v>804</v>
      </c>
      <c r="E17">
        <v>32</v>
      </c>
      <c r="F17">
        <v>1</v>
      </c>
      <c r="G17" t="s">
        <v>2802</v>
      </c>
      <c r="H17" t="s">
        <v>2801</v>
      </c>
      <c r="I17" t="s">
        <v>2756</v>
      </c>
      <c r="J17" s="5">
        <v>28667753</v>
      </c>
      <c r="L17" s="5">
        <v>794682540893555</v>
      </c>
      <c r="M17" t="s">
        <v>829</v>
      </c>
      <c r="O17" s="5">
        <v>8343616479046430</v>
      </c>
    </row>
    <row r="18" spans="1:15" x14ac:dyDescent="0.3">
      <c r="A18" t="e">
        <f t="shared" si="0"/>
        <v>#N/A</v>
      </c>
      <c r="B18" t="s">
        <v>2803</v>
      </c>
      <c r="C18" t="e" cm="1">
        <f t="array" ref="C18">+pK9MwEOH280/XDj</f>
        <v>#NAME?</v>
      </c>
      <c r="D18" t="s">
        <v>804</v>
      </c>
      <c r="E18">
        <v>25</v>
      </c>
      <c r="F18">
        <v>1</v>
      </c>
      <c r="G18" t="s">
        <v>2805</v>
      </c>
      <c r="H18" t="s">
        <v>2804</v>
      </c>
      <c r="I18" t="s">
        <v>2756</v>
      </c>
      <c r="J18" s="5">
        <v>3385831</v>
      </c>
      <c r="L18" s="5">
        <v>278731861114502</v>
      </c>
      <c r="M18" t="e" cm="1">
        <f t="array" ref="M18">+pK9MwEOH280/XDj</f>
        <v>#NAME?</v>
      </c>
      <c r="O18" s="5">
        <v>4394613154595750</v>
      </c>
    </row>
    <row r="19" spans="1:15" x14ac:dyDescent="0.3">
      <c r="A19" t="e">
        <f t="shared" si="0"/>
        <v>#N/A</v>
      </c>
      <c r="B19" t="s">
        <v>2806</v>
      </c>
      <c r="C19" t="s">
        <v>831</v>
      </c>
      <c r="D19" t="s">
        <v>804</v>
      </c>
      <c r="E19">
        <v>65</v>
      </c>
      <c r="F19">
        <v>1</v>
      </c>
      <c r="G19" t="s">
        <v>2808</v>
      </c>
      <c r="H19" t="s">
        <v>2807</v>
      </c>
      <c r="I19" t="s">
        <v>2756</v>
      </c>
      <c r="J19" s="5">
        <v>9790899783394090</v>
      </c>
      <c r="L19" s="5">
        <v>339987854003906</v>
      </c>
      <c r="M19" t="s">
        <v>831</v>
      </c>
      <c r="O19" s="5">
        <v>506295486315796</v>
      </c>
    </row>
    <row r="20" spans="1:15" x14ac:dyDescent="0.3">
      <c r="A20" t="e">
        <f t="shared" si="0"/>
        <v>#N/A</v>
      </c>
      <c r="B20" t="s">
        <v>2809</v>
      </c>
      <c r="C20" t="s">
        <v>832</v>
      </c>
      <c r="D20" t="s">
        <v>804</v>
      </c>
      <c r="E20">
        <v>25</v>
      </c>
      <c r="F20">
        <v>1</v>
      </c>
      <c r="G20" t="s">
        <v>2811</v>
      </c>
      <c r="H20" t="s">
        <v>2810</v>
      </c>
      <c r="I20" t="s">
        <v>2756</v>
      </c>
      <c r="J20" s="5">
        <v>6549205</v>
      </c>
      <c r="L20" s="5">
        <v>359584274291992</v>
      </c>
      <c r="M20" t="s">
        <v>832</v>
      </c>
      <c r="O20" s="5">
        <v>4394613154595750</v>
      </c>
    </row>
    <row r="21" spans="1:15" x14ac:dyDescent="0.3">
      <c r="A21" t="e">
        <f t="shared" si="0"/>
        <v>#N/A</v>
      </c>
      <c r="B21" t="s">
        <v>2812</v>
      </c>
      <c r="C21" t="s">
        <v>833</v>
      </c>
      <c r="D21" t="s">
        <v>807</v>
      </c>
      <c r="E21">
        <v>0</v>
      </c>
      <c r="F21">
        <v>0</v>
      </c>
      <c r="G21" t="s">
        <v>2815</v>
      </c>
      <c r="H21" t="s">
        <v>2813</v>
      </c>
      <c r="I21" t="s">
        <v>2814</v>
      </c>
      <c r="J21" s="5">
        <v>3230423</v>
      </c>
      <c r="K21" t="s">
        <v>834</v>
      </c>
      <c r="L21">
        <v>0</v>
      </c>
      <c r="M21" t="s">
        <v>833</v>
      </c>
      <c r="O21">
        <v>0</v>
      </c>
    </row>
    <row r="22" spans="1:15" x14ac:dyDescent="0.3">
      <c r="A22" t="e">
        <f t="shared" si="0"/>
        <v>#N/A</v>
      </c>
      <c r="B22" t="s">
        <v>2816</v>
      </c>
      <c r="C22" t="s">
        <v>835</v>
      </c>
      <c r="D22" t="s">
        <v>804</v>
      </c>
      <c r="E22">
        <v>25</v>
      </c>
      <c r="F22">
        <v>1</v>
      </c>
      <c r="G22" t="s">
        <v>2818</v>
      </c>
      <c r="H22" t="s">
        <v>2817</v>
      </c>
      <c r="I22" t="s">
        <v>2756</v>
      </c>
      <c r="J22" s="5">
        <v>77579083</v>
      </c>
      <c r="L22" s="5">
        <v>27494930267334</v>
      </c>
      <c r="M22" t="s">
        <v>835</v>
      </c>
      <c r="O22" s="5">
        <v>4394613154595750</v>
      </c>
    </row>
    <row r="23" spans="1:15" x14ac:dyDescent="0.3">
      <c r="A23" t="e">
        <f t="shared" si="0"/>
        <v>#N/A</v>
      </c>
      <c r="B23" t="s">
        <v>2819</v>
      </c>
      <c r="C23" t="s">
        <v>836</v>
      </c>
      <c r="D23" t="s">
        <v>837</v>
      </c>
      <c r="E23">
        <v>150</v>
      </c>
      <c r="F23" t="s">
        <v>2773</v>
      </c>
      <c r="G23" t="s">
        <v>2821</v>
      </c>
      <c r="H23" t="s">
        <v>2820</v>
      </c>
      <c r="I23" t="s">
        <v>2756</v>
      </c>
      <c r="J23" s="5">
        <v>4036292</v>
      </c>
      <c r="K23" t="s">
        <v>838</v>
      </c>
      <c r="L23" s="5">
        <v>399073329982755</v>
      </c>
      <c r="M23" t="s">
        <v>836</v>
      </c>
      <c r="O23" s="5">
        <v>4.0530788484379904E+16</v>
      </c>
    </row>
    <row r="24" spans="1:15" x14ac:dyDescent="0.3">
      <c r="A24" t="e">
        <f t="shared" si="0"/>
        <v>#N/A</v>
      </c>
      <c r="B24" t="s">
        <v>2822</v>
      </c>
      <c r="C24" t="s">
        <v>839</v>
      </c>
      <c r="D24" t="s">
        <v>807</v>
      </c>
      <c r="E24">
        <v>100</v>
      </c>
      <c r="F24" t="s">
        <v>2823</v>
      </c>
      <c r="G24" t="s">
        <v>2825</v>
      </c>
      <c r="H24" t="s">
        <v>2824</v>
      </c>
      <c r="I24" t="s">
        <v>2756</v>
      </c>
      <c r="J24" s="5">
        <v>8227439</v>
      </c>
      <c r="K24" t="s">
        <v>815</v>
      </c>
      <c r="L24" s="5">
        <v>12696256385994</v>
      </c>
      <c r="M24" t="s">
        <v>839</v>
      </c>
      <c r="O24" s="5">
        <v>1.48568088588033E+16</v>
      </c>
    </row>
    <row r="25" spans="1:15" x14ac:dyDescent="0.3">
      <c r="A25" t="e">
        <f t="shared" si="0"/>
        <v>#N/A</v>
      </c>
      <c r="B25" t="s">
        <v>2826</v>
      </c>
      <c r="C25" t="s">
        <v>840</v>
      </c>
      <c r="D25" t="s">
        <v>807</v>
      </c>
      <c r="E25">
        <v>0</v>
      </c>
      <c r="F25">
        <v>0</v>
      </c>
      <c r="G25" t="s">
        <v>2828</v>
      </c>
      <c r="H25" t="s">
        <v>2827</v>
      </c>
      <c r="I25" t="s">
        <v>2814</v>
      </c>
      <c r="J25" s="5">
        <v>34923576</v>
      </c>
      <c r="K25" t="s">
        <v>841</v>
      </c>
      <c r="L25">
        <v>0</v>
      </c>
      <c r="M25" t="s">
        <v>840</v>
      </c>
      <c r="O25">
        <v>0</v>
      </c>
    </row>
    <row r="26" spans="1:15" x14ac:dyDescent="0.3">
      <c r="A26" t="e">
        <f t="shared" si="0"/>
        <v>#N/A</v>
      </c>
      <c r="B26" t="s">
        <v>2829</v>
      </c>
      <c r="C26" t="s">
        <v>842</v>
      </c>
      <c r="D26" t="s">
        <v>807</v>
      </c>
      <c r="E26">
        <v>250</v>
      </c>
      <c r="F26" t="s">
        <v>2773</v>
      </c>
      <c r="G26" t="s">
        <v>2831</v>
      </c>
      <c r="H26" t="s">
        <v>2830</v>
      </c>
      <c r="I26" t="s">
        <v>2756</v>
      </c>
      <c r="J26" s="5">
        <v>1434582</v>
      </c>
      <c r="K26" t="s">
        <v>838</v>
      </c>
      <c r="L26" s="5">
        <v>907414682292938</v>
      </c>
      <c r="M26" t="s">
        <v>842</v>
      </c>
      <c r="O26" s="5">
        <v>1.42052430337836E+16</v>
      </c>
    </row>
    <row r="27" spans="1:15" x14ac:dyDescent="0.3">
      <c r="A27" t="e">
        <f t="shared" si="0"/>
        <v>#N/A</v>
      </c>
      <c r="B27" t="s">
        <v>2832</v>
      </c>
      <c r="C27" t="s">
        <v>843</v>
      </c>
      <c r="D27" t="s">
        <v>807</v>
      </c>
      <c r="E27">
        <v>32</v>
      </c>
      <c r="F27" t="s">
        <v>2794</v>
      </c>
      <c r="G27" t="s">
        <v>2834</v>
      </c>
      <c r="H27" t="s">
        <v>2833</v>
      </c>
      <c r="I27" t="s">
        <v>2756</v>
      </c>
      <c r="J27" s="5">
        <v>13832909</v>
      </c>
      <c r="K27" t="s">
        <v>844</v>
      </c>
      <c r="L27" s="5">
        <v>786724705123925</v>
      </c>
      <c r="M27" t="s">
        <v>843</v>
      </c>
      <c r="O27" s="5">
        <v>8343616479046430</v>
      </c>
    </row>
    <row r="28" spans="1:15" x14ac:dyDescent="0.3">
      <c r="A28" t="e">
        <f t="shared" si="0"/>
        <v>#N/A</v>
      </c>
      <c r="B28" t="s">
        <v>2835</v>
      </c>
      <c r="C28" t="s">
        <v>845</v>
      </c>
      <c r="D28" t="s">
        <v>804</v>
      </c>
      <c r="E28">
        <v>25</v>
      </c>
      <c r="F28">
        <v>1</v>
      </c>
      <c r="G28" t="s">
        <v>2837</v>
      </c>
      <c r="H28" t="s">
        <v>2836</v>
      </c>
      <c r="I28" t="s">
        <v>2756</v>
      </c>
      <c r="J28" s="5">
        <v>8220867</v>
      </c>
      <c r="L28" s="5">
        <v>274602451324463</v>
      </c>
      <c r="M28" t="s">
        <v>845</v>
      </c>
      <c r="O28" s="5">
        <v>4394613154595750</v>
      </c>
    </row>
    <row r="29" spans="1:15" x14ac:dyDescent="0.3">
      <c r="A29" t="e">
        <f t="shared" si="0"/>
        <v>#N/A</v>
      </c>
      <c r="B29" t="s">
        <v>2838</v>
      </c>
      <c r="C29" t="s">
        <v>846</v>
      </c>
      <c r="D29" t="s">
        <v>847</v>
      </c>
      <c r="E29">
        <v>0</v>
      </c>
      <c r="F29">
        <v>0</v>
      </c>
      <c r="G29" t="s">
        <v>2840</v>
      </c>
      <c r="H29" t="s">
        <v>2839</v>
      </c>
      <c r="I29" t="s">
        <v>2814</v>
      </c>
      <c r="J29" s="5">
        <v>56678505</v>
      </c>
      <c r="K29" t="s">
        <v>848</v>
      </c>
      <c r="L29">
        <v>0</v>
      </c>
      <c r="M29" t="s">
        <v>846</v>
      </c>
      <c r="O29">
        <v>0</v>
      </c>
    </row>
    <row r="30" spans="1:15" x14ac:dyDescent="0.3">
      <c r="B30" t="s">
        <v>2841</v>
      </c>
      <c r="C30" t="s">
        <v>849</v>
      </c>
      <c r="D30" t="s">
        <v>824</v>
      </c>
      <c r="E30">
        <v>40</v>
      </c>
      <c r="F30">
        <v>1</v>
      </c>
      <c r="G30" t="s">
        <v>2843</v>
      </c>
      <c r="H30" t="s">
        <v>2842</v>
      </c>
      <c r="I30" t="s">
        <v>2756</v>
      </c>
      <c r="J30" s="5">
        <v>45853848</v>
      </c>
      <c r="L30" s="5">
        <v>104400024414062</v>
      </c>
      <c r="M30" t="s">
        <v>849</v>
      </c>
      <c r="O30" s="5">
        <v>1.47985835869071E+16</v>
      </c>
    </row>
    <row r="31" spans="1:15" x14ac:dyDescent="0.3">
      <c r="B31" t="s">
        <v>2844</v>
      </c>
      <c r="C31" t="s">
        <v>850</v>
      </c>
      <c r="D31" t="s">
        <v>804</v>
      </c>
      <c r="E31">
        <v>25</v>
      </c>
      <c r="F31">
        <v>1</v>
      </c>
      <c r="G31" t="s">
        <v>2846</v>
      </c>
      <c r="H31" t="s">
        <v>2845</v>
      </c>
      <c r="I31" t="s">
        <v>2756</v>
      </c>
      <c r="J31" s="5">
        <v>8188371</v>
      </c>
      <c r="L31" s="5">
        <v>274749374389648</v>
      </c>
      <c r="M31" t="s">
        <v>850</v>
      </c>
      <c r="O31" s="5">
        <v>4394613154595750</v>
      </c>
    </row>
    <row r="32" spans="1:15" x14ac:dyDescent="0.3">
      <c r="B32" t="s">
        <v>2847</v>
      </c>
      <c r="C32" t="s">
        <v>851</v>
      </c>
      <c r="D32" t="s">
        <v>807</v>
      </c>
      <c r="E32">
        <v>100</v>
      </c>
      <c r="F32" t="s">
        <v>2823</v>
      </c>
      <c r="G32" t="s">
        <v>2849</v>
      </c>
      <c r="H32" t="s">
        <v>2848</v>
      </c>
      <c r="I32" t="s">
        <v>2756</v>
      </c>
      <c r="J32" s="5">
        <v>24278807</v>
      </c>
      <c r="K32" t="s">
        <v>852</v>
      </c>
      <c r="L32" s="5">
        <v>107700462621689</v>
      </c>
      <c r="M32" t="s">
        <v>851</v>
      </c>
      <c r="O32" s="5">
        <v>1.48568088588033E+16</v>
      </c>
    </row>
    <row r="33" spans="2:15" x14ac:dyDescent="0.3">
      <c r="B33" t="s">
        <v>2850</v>
      </c>
      <c r="C33" t="s">
        <v>853</v>
      </c>
      <c r="D33" t="s">
        <v>804</v>
      </c>
      <c r="E33">
        <v>25</v>
      </c>
      <c r="F33">
        <v>1</v>
      </c>
      <c r="G33" t="e" cm="1">
        <f t="array" ref="G33">+jkLPuw0RZyIrJRo</f>
        <v>#NAME?</v>
      </c>
      <c r="H33" t="s">
        <v>2851</v>
      </c>
      <c r="I33" t="s">
        <v>2756</v>
      </c>
      <c r="J33" s="5">
        <v>6897571</v>
      </c>
      <c r="L33" s="5">
        <v>289587020874023</v>
      </c>
      <c r="M33" t="s">
        <v>853</v>
      </c>
      <c r="O33" s="5">
        <v>4394613154595750</v>
      </c>
    </row>
    <row r="34" spans="2:15" x14ac:dyDescent="0.3">
      <c r="B34" t="s">
        <v>2852</v>
      </c>
      <c r="C34" t="s">
        <v>854</v>
      </c>
      <c r="D34" t="s">
        <v>837</v>
      </c>
      <c r="E34">
        <v>65</v>
      </c>
      <c r="F34" t="s">
        <v>2853</v>
      </c>
      <c r="G34" t="s">
        <v>2855</v>
      </c>
      <c r="H34" t="s">
        <v>2854</v>
      </c>
      <c r="I34" t="s">
        <v>2756</v>
      </c>
      <c r="J34" s="5">
        <v>642932</v>
      </c>
      <c r="K34" t="s">
        <v>838</v>
      </c>
      <c r="L34" s="5">
        <v>282709790496854</v>
      </c>
      <c r="M34" t="s">
        <v>854</v>
      </c>
      <c r="O34" s="5">
        <v>506295486315796</v>
      </c>
    </row>
    <row r="35" spans="2:15" x14ac:dyDescent="0.3">
      <c r="B35" t="s">
        <v>2856</v>
      </c>
      <c r="C35" t="s">
        <v>855</v>
      </c>
      <c r="D35" t="s">
        <v>804</v>
      </c>
      <c r="E35">
        <v>25</v>
      </c>
      <c r="F35">
        <v>1</v>
      </c>
      <c r="G35" t="s">
        <v>2858</v>
      </c>
      <c r="H35" t="s">
        <v>2857</v>
      </c>
      <c r="I35" t="s">
        <v>2756</v>
      </c>
      <c r="J35" s="5">
        <v>15343206</v>
      </c>
      <c r="L35" s="5">
        <v>282783184051514</v>
      </c>
      <c r="M35" t="s">
        <v>855</v>
      </c>
      <c r="O35" s="5">
        <v>4394613154595750</v>
      </c>
    </row>
    <row r="36" spans="2:15" x14ac:dyDescent="0.3">
      <c r="B36" t="s">
        <v>2859</v>
      </c>
      <c r="C36" t="s">
        <v>856</v>
      </c>
      <c r="D36" t="s">
        <v>824</v>
      </c>
      <c r="E36">
        <v>32</v>
      </c>
      <c r="F36" t="s">
        <v>2860</v>
      </c>
      <c r="G36" t="s">
        <v>2862</v>
      </c>
      <c r="H36" t="s">
        <v>2861</v>
      </c>
      <c r="I36" t="s">
        <v>2756</v>
      </c>
      <c r="J36" s="5">
        <v>40138157</v>
      </c>
      <c r="K36" t="s">
        <v>857</v>
      </c>
      <c r="L36" s="5">
        <v>690999913215637</v>
      </c>
      <c r="M36" t="s">
        <v>856</v>
      </c>
      <c r="O36" s="5">
        <v>8343616479046430</v>
      </c>
    </row>
    <row r="37" spans="2:15" x14ac:dyDescent="0.3">
      <c r="B37" t="s">
        <v>2863</v>
      </c>
      <c r="C37" t="s">
        <v>858</v>
      </c>
      <c r="D37" t="s">
        <v>859</v>
      </c>
      <c r="E37">
        <v>25</v>
      </c>
      <c r="F37">
        <v>1</v>
      </c>
      <c r="G37" t="s">
        <v>2865</v>
      </c>
      <c r="H37" t="s">
        <v>2864</v>
      </c>
      <c r="I37" t="s">
        <v>2756</v>
      </c>
      <c r="J37" s="5">
        <v>41813064</v>
      </c>
      <c r="L37" s="5">
        <v>367132873535156</v>
      </c>
      <c r="M37" t="s">
        <v>858</v>
      </c>
      <c r="O37" s="5">
        <v>4394613154595750</v>
      </c>
    </row>
    <row r="38" spans="2:15" x14ac:dyDescent="0.3">
      <c r="B38" t="s">
        <v>2866</v>
      </c>
      <c r="C38" t="s">
        <v>860</v>
      </c>
      <c r="D38" t="s">
        <v>804</v>
      </c>
      <c r="E38">
        <v>25</v>
      </c>
      <c r="F38">
        <v>1</v>
      </c>
      <c r="G38" t="s">
        <v>2868</v>
      </c>
      <c r="H38" t="s">
        <v>2867</v>
      </c>
      <c r="I38" t="s">
        <v>2756</v>
      </c>
      <c r="J38" s="5">
        <v>23640914</v>
      </c>
      <c r="L38" s="5">
        <v>338517150878906</v>
      </c>
      <c r="M38" t="s">
        <v>860</v>
      </c>
      <c r="O38" s="5">
        <v>4394613154595750</v>
      </c>
    </row>
    <row r="39" spans="2:15" x14ac:dyDescent="0.3">
      <c r="B39" t="s">
        <v>2869</v>
      </c>
      <c r="C39" t="s">
        <v>861</v>
      </c>
      <c r="D39" t="s">
        <v>804</v>
      </c>
      <c r="E39">
        <v>25</v>
      </c>
      <c r="F39">
        <v>1</v>
      </c>
      <c r="G39" t="s">
        <v>2871</v>
      </c>
      <c r="H39" t="s">
        <v>2870</v>
      </c>
      <c r="I39" t="s">
        <v>2756</v>
      </c>
      <c r="J39" s="5">
        <v>3671761</v>
      </c>
      <c r="L39" s="5">
        <v>296256313323975</v>
      </c>
      <c r="M39" t="s">
        <v>861</v>
      </c>
      <c r="O39" s="5">
        <v>4394613154595750</v>
      </c>
    </row>
    <row r="40" spans="2:15" x14ac:dyDescent="0.3">
      <c r="B40" t="s">
        <v>2872</v>
      </c>
      <c r="C40" t="s">
        <v>862</v>
      </c>
      <c r="D40" t="s">
        <v>859</v>
      </c>
      <c r="E40">
        <v>32</v>
      </c>
      <c r="F40" t="s">
        <v>2794</v>
      </c>
      <c r="G40" t="s">
        <v>2874</v>
      </c>
      <c r="H40" t="s">
        <v>2873</v>
      </c>
      <c r="I40" t="s">
        <v>2756</v>
      </c>
      <c r="J40" s="5">
        <v>18694363</v>
      </c>
      <c r="K40" t="s">
        <v>863</v>
      </c>
      <c r="L40" s="5">
        <v>492672942924546</v>
      </c>
      <c r="M40" t="s">
        <v>862</v>
      </c>
      <c r="O40" s="5">
        <v>8343616479046430</v>
      </c>
    </row>
    <row r="41" spans="2:15" x14ac:dyDescent="0.3">
      <c r="B41" t="s">
        <v>2875</v>
      </c>
      <c r="C41" t="s">
        <v>864</v>
      </c>
      <c r="D41" t="s">
        <v>804</v>
      </c>
      <c r="E41">
        <v>32</v>
      </c>
      <c r="F41">
        <v>1</v>
      </c>
      <c r="G41" t="s">
        <v>2877</v>
      </c>
      <c r="H41" t="s">
        <v>2876</v>
      </c>
      <c r="I41" t="s">
        <v>2756</v>
      </c>
      <c r="J41" s="5">
        <v>32883048</v>
      </c>
      <c r="L41" s="5">
        <v>527366905212402</v>
      </c>
      <c r="M41" t="s">
        <v>864</v>
      </c>
      <c r="O41" s="5">
        <v>8343616479046430</v>
      </c>
    </row>
    <row r="42" spans="2:15" x14ac:dyDescent="0.3">
      <c r="B42" t="s">
        <v>2878</v>
      </c>
      <c r="C42" t="s">
        <v>865</v>
      </c>
      <c r="D42" t="s">
        <v>824</v>
      </c>
      <c r="E42">
        <v>65</v>
      </c>
      <c r="F42" t="s">
        <v>2769</v>
      </c>
      <c r="G42" t="s">
        <v>2880</v>
      </c>
      <c r="H42" t="s">
        <v>2879</v>
      </c>
      <c r="I42" t="s">
        <v>2756</v>
      </c>
      <c r="J42" s="5">
        <v>14934821</v>
      </c>
      <c r="L42" s="5">
        <v>326118658447289</v>
      </c>
      <c r="M42" t="s">
        <v>865</v>
      </c>
      <c r="O42" s="5">
        <v>506295486315796</v>
      </c>
    </row>
    <row r="43" spans="2:15" x14ac:dyDescent="0.3">
      <c r="B43" t="s">
        <v>2881</v>
      </c>
      <c r="C43" t="s">
        <v>866</v>
      </c>
      <c r="D43" t="s">
        <v>804</v>
      </c>
      <c r="E43">
        <v>25</v>
      </c>
      <c r="F43">
        <v>1</v>
      </c>
      <c r="G43" t="s">
        <v>2883</v>
      </c>
      <c r="H43" t="s">
        <v>2882</v>
      </c>
      <c r="I43" t="s">
        <v>2756</v>
      </c>
      <c r="J43" s="5">
        <v>13841375</v>
      </c>
      <c r="L43" s="5">
        <v>291332244873047</v>
      </c>
      <c r="M43" t="s">
        <v>866</v>
      </c>
      <c r="O43" s="5">
        <v>4394613154595750</v>
      </c>
    </row>
    <row r="44" spans="2:15" x14ac:dyDescent="0.3">
      <c r="B44" t="s">
        <v>2884</v>
      </c>
      <c r="C44" t="s">
        <v>867</v>
      </c>
      <c r="D44" t="s">
        <v>804</v>
      </c>
      <c r="E44">
        <v>25</v>
      </c>
      <c r="F44">
        <v>1</v>
      </c>
      <c r="G44" t="s">
        <v>2886</v>
      </c>
      <c r="H44" t="s">
        <v>2885</v>
      </c>
      <c r="I44" t="s">
        <v>2756</v>
      </c>
      <c r="J44" s="5">
        <v>61621785</v>
      </c>
      <c r="L44" s="5">
        <v>290631160736084</v>
      </c>
      <c r="M44" t="s">
        <v>867</v>
      </c>
      <c r="O44" s="5">
        <v>4394613154595750</v>
      </c>
    </row>
    <row r="45" spans="2:15" x14ac:dyDescent="0.3">
      <c r="B45" t="s">
        <v>2887</v>
      </c>
      <c r="C45" t="s">
        <v>868</v>
      </c>
      <c r="D45" t="s">
        <v>807</v>
      </c>
      <c r="E45">
        <v>200</v>
      </c>
      <c r="F45" t="s">
        <v>2773</v>
      </c>
      <c r="G45" t="s">
        <v>2889</v>
      </c>
      <c r="H45" t="s">
        <v>2888</v>
      </c>
      <c r="I45" t="s">
        <v>2756</v>
      </c>
      <c r="J45" s="5">
        <v>13479024</v>
      </c>
      <c r="K45" t="s">
        <v>815</v>
      </c>
      <c r="L45" s="5">
        <v>447975420700073</v>
      </c>
      <c r="M45" t="s">
        <v>868</v>
      </c>
      <c r="O45" s="5">
        <v>8223548985685890</v>
      </c>
    </row>
    <row r="46" spans="2:15" x14ac:dyDescent="0.3">
      <c r="B46" t="s">
        <v>2890</v>
      </c>
      <c r="C46" t="s">
        <v>869</v>
      </c>
      <c r="D46" t="s">
        <v>824</v>
      </c>
      <c r="E46">
        <v>0</v>
      </c>
      <c r="F46">
        <v>0</v>
      </c>
      <c r="G46" t="s">
        <v>2892</v>
      </c>
      <c r="H46" t="s">
        <v>2891</v>
      </c>
      <c r="I46" t="s">
        <v>2814</v>
      </c>
      <c r="J46" s="5">
        <v>42300896</v>
      </c>
      <c r="L46">
        <v>0</v>
      </c>
      <c r="M46" t="s">
        <v>869</v>
      </c>
      <c r="O46">
        <v>0</v>
      </c>
    </row>
    <row r="47" spans="2:15" x14ac:dyDescent="0.3">
      <c r="B47" t="s">
        <v>2893</v>
      </c>
      <c r="C47" t="s">
        <v>870</v>
      </c>
      <c r="D47" t="s">
        <v>804</v>
      </c>
      <c r="E47">
        <v>25</v>
      </c>
      <c r="F47">
        <v>1</v>
      </c>
      <c r="G47" t="s">
        <v>2895</v>
      </c>
      <c r="H47" t="s">
        <v>2894</v>
      </c>
      <c r="I47" t="s">
        <v>2756</v>
      </c>
      <c r="J47" s="5">
        <v>8499102</v>
      </c>
      <c r="L47" s="5">
        <v>261196613311768</v>
      </c>
      <c r="M47" t="s">
        <v>870</v>
      </c>
      <c r="O47" s="5">
        <v>4394613154595750</v>
      </c>
    </row>
    <row r="48" spans="2:15" x14ac:dyDescent="0.3">
      <c r="B48" t="s">
        <v>2896</v>
      </c>
      <c r="C48" t="s">
        <v>871</v>
      </c>
      <c r="D48" t="s">
        <v>824</v>
      </c>
      <c r="E48">
        <v>25</v>
      </c>
      <c r="F48">
        <v>1</v>
      </c>
      <c r="G48" t="s">
        <v>2898</v>
      </c>
      <c r="H48" t="s">
        <v>2897</v>
      </c>
      <c r="I48" t="s">
        <v>2756</v>
      </c>
      <c r="J48" s="5">
        <v>18689974</v>
      </c>
      <c r="L48" s="5">
        <v>307529315948486</v>
      </c>
      <c r="M48" t="s">
        <v>871</v>
      </c>
      <c r="O48" s="5">
        <v>4394613154595750</v>
      </c>
    </row>
    <row r="49" spans="2:15" x14ac:dyDescent="0.3">
      <c r="B49" t="s">
        <v>2899</v>
      </c>
      <c r="C49" t="s">
        <v>872</v>
      </c>
      <c r="D49" t="s">
        <v>804</v>
      </c>
      <c r="E49">
        <v>25</v>
      </c>
      <c r="F49">
        <v>1</v>
      </c>
      <c r="G49" t="s">
        <v>2901</v>
      </c>
      <c r="H49" t="s">
        <v>2900</v>
      </c>
      <c r="I49" t="s">
        <v>2756</v>
      </c>
      <c r="J49" s="5">
        <v>44950376</v>
      </c>
      <c r="L49" s="5">
        <v>292397842407227</v>
      </c>
      <c r="M49" t="s">
        <v>872</v>
      </c>
      <c r="O49" s="5">
        <v>4394613154595750</v>
      </c>
    </row>
    <row r="50" spans="2:15" x14ac:dyDescent="0.3">
      <c r="B50" t="s">
        <v>2902</v>
      </c>
      <c r="C50" t="s">
        <v>873</v>
      </c>
      <c r="D50" t="s">
        <v>819</v>
      </c>
      <c r="E50">
        <v>100</v>
      </c>
      <c r="F50" t="s">
        <v>2823</v>
      </c>
      <c r="G50" t="s">
        <v>2903</v>
      </c>
      <c r="H50" t="s">
        <v>2883</v>
      </c>
      <c r="I50" t="s">
        <v>2756</v>
      </c>
      <c r="J50" s="5">
        <v>22447626</v>
      </c>
      <c r="K50" t="s">
        <v>874</v>
      </c>
      <c r="L50" s="5">
        <v>944525154418945</v>
      </c>
      <c r="M50" t="s">
        <v>873</v>
      </c>
      <c r="O50" s="5">
        <v>1.48568088588033E+16</v>
      </c>
    </row>
    <row r="51" spans="2:15" x14ac:dyDescent="0.3">
      <c r="B51" t="s">
        <v>2904</v>
      </c>
      <c r="C51" t="s">
        <v>875</v>
      </c>
      <c r="D51" t="s">
        <v>807</v>
      </c>
      <c r="E51">
        <v>50</v>
      </c>
      <c r="F51" t="s">
        <v>2905</v>
      </c>
      <c r="G51" t="s">
        <v>2907</v>
      </c>
      <c r="H51" t="s">
        <v>2906</v>
      </c>
      <c r="I51" t="s">
        <v>2756</v>
      </c>
      <c r="J51" s="5">
        <v>31412756</v>
      </c>
      <c r="K51" t="s">
        <v>876</v>
      </c>
      <c r="L51" s="5">
        <v>233200165557861</v>
      </c>
      <c r="M51" t="s">
        <v>875</v>
      </c>
      <c r="O51" s="5">
        <v>2611239415570130</v>
      </c>
    </row>
    <row r="52" spans="2:15" x14ac:dyDescent="0.3">
      <c r="B52" t="s">
        <v>2908</v>
      </c>
      <c r="C52" t="s">
        <v>877</v>
      </c>
      <c r="D52" t="s">
        <v>804</v>
      </c>
      <c r="E52">
        <v>25</v>
      </c>
      <c r="F52">
        <v>1</v>
      </c>
      <c r="G52" t="s">
        <v>2910</v>
      </c>
      <c r="H52" t="s">
        <v>2909</v>
      </c>
      <c r="I52" t="s">
        <v>2756</v>
      </c>
      <c r="J52" s="5">
        <v>13719237</v>
      </c>
      <c r="L52" s="5">
        <v>291936321258545</v>
      </c>
      <c r="M52" t="s">
        <v>877</v>
      </c>
      <c r="O52" s="5">
        <v>4394613154595750</v>
      </c>
    </row>
    <row r="53" spans="2:15" x14ac:dyDescent="0.3">
      <c r="B53" t="s">
        <v>2911</v>
      </c>
      <c r="C53" t="s">
        <v>878</v>
      </c>
      <c r="D53" t="s">
        <v>804</v>
      </c>
      <c r="E53">
        <v>100</v>
      </c>
      <c r="F53">
        <v>1</v>
      </c>
      <c r="G53" t="s">
        <v>2913</v>
      </c>
      <c r="H53" t="s">
        <v>2912</v>
      </c>
      <c r="I53" t="s">
        <v>2756</v>
      </c>
      <c r="J53" s="5">
        <v>7759222</v>
      </c>
      <c r="L53" s="5">
        <v>144393188476562</v>
      </c>
      <c r="M53" t="s">
        <v>878</v>
      </c>
      <c r="O53" s="5">
        <v>1.48568088588033E+16</v>
      </c>
    </row>
    <row r="54" spans="2:15" x14ac:dyDescent="0.3">
      <c r="B54" t="s">
        <v>2914</v>
      </c>
      <c r="C54" t="s">
        <v>879</v>
      </c>
      <c r="D54" t="s">
        <v>804</v>
      </c>
      <c r="E54">
        <v>32</v>
      </c>
      <c r="F54">
        <v>1</v>
      </c>
      <c r="G54" t="s">
        <v>2916</v>
      </c>
      <c r="H54" t="s">
        <v>2915</v>
      </c>
      <c r="I54" t="s">
        <v>2756</v>
      </c>
      <c r="J54" s="5">
        <v>13649566</v>
      </c>
      <c r="L54" s="5">
        <v>601858558654785</v>
      </c>
      <c r="M54" t="s">
        <v>879</v>
      </c>
      <c r="O54" s="5">
        <v>8343616479046430</v>
      </c>
    </row>
    <row r="55" spans="2:15" x14ac:dyDescent="0.3">
      <c r="B55" t="s">
        <v>2917</v>
      </c>
      <c r="C55" t="s">
        <v>880</v>
      </c>
      <c r="D55" t="s">
        <v>859</v>
      </c>
      <c r="E55">
        <v>50</v>
      </c>
      <c r="F55" t="s">
        <v>2853</v>
      </c>
      <c r="G55" t="s">
        <v>2919</v>
      </c>
      <c r="H55" t="s">
        <v>2918</v>
      </c>
      <c r="I55" t="s">
        <v>2756</v>
      </c>
      <c r="J55" s="5">
        <v>1974615</v>
      </c>
      <c r="L55" s="5">
        <v>222167409210205</v>
      </c>
      <c r="M55" t="s">
        <v>880</v>
      </c>
      <c r="O55" s="5">
        <v>2611239415570130</v>
      </c>
    </row>
    <row r="56" spans="2:15" x14ac:dyDescent="0.3">
      <c r="B56" t="s">
        <v>2920</v>
      </c>
      <c r="C56" t="s">
        <v>881</v>
      </c>
      <c r="D56" t="s">
        <v>804</v>
      </c>
      <c r="E56">
        <v>25</v>
      </c>
      <c r="F56">
        <v>1</v>
      </c>
      <c r="G56" t="s">
        <v>2922</v>
      </c>
      <c r="H56" t="s">
        <v>2921</v>
      </c>
      <c r="I56" t="s">
        <v>2756</v>
      </c>
      <c r="J56" s="5">
        <v>63273697</v>
      </c>
      <c r="L56" s="5">
        <v>294718780517578</v>
      </c>
      <c r="M56" t="s">
        <v>881</v>
      </c>
      <c r="O56" s="5">
        <v>4394613154595750</v>
      </c>
    </row>
    <row r="57" spans="2:15" x14ac:dyDescent="0.3">
      <c r="B57" t="s">
        <v>2923</v>
      </c>
      <c r="C57" t="s">
        <v>882</v>
      </c>
      <c r="D57" t="s">
        <v>807</v>
      </c>
      <c r="E57">
        <v>0</v>
      </c>
      <c r="F57">
        <v>0</v>
      </c>
      <c r="G57" t="s">
        <v>2925</v>
      </c>
      <c r="H57" t="s">
        <v>2924</v>
      </c>
      <c r="I57" t="s">
        <v>2814</v>
      </c>
      <c r="J57" s="5">
        <v>7335598</v>
      </c>
      <c r="K57" t="s">
        <v>844</v>
      </c>
      <c r="L57">
        <v>0</v>
      </c>
      <c r="M57" t="s">
        <v>882</v>
      </c>
      <c r="O57">
        <v>0</v>
      </c>
    </row>
    <row r="58" spans="2:15" x14ac:dyDescent="0.3">
      <c r="B58" t="s">
        <v>2926</v>
      </c>
      <c r="C58" t="s">
        <v>883</v>
      </c>
      <c r="D58" t="s">
        <v>804</v>
      </c>
      <c r="E58">
        <v>25</v>
      </c>
      <c r="F58">
        <v>1</v>
      </c>
      <c r="G58" t="s">
        <v>2928</v>
      </c>
      <c r="H58" t="s">
        <v>2927</v>
      </c>
      <c r="I58" t="s">
        <v>2756</v>
      </c>
      <c r="J58" s="5">
        <v>9979744</v>
      </c>
      <c r="L58" s="5">
        <v>395053367614746</v>
      </c>
      <c r="M58" t="s">
        <v>883</v>
      </c>
      <c r="O58" s="5">
        <v>4394613154595750</v>
      </c>
    </row>
    <row r="59" spans="2:15" x14ac:dyDescent="0.3">
      <c r="B59" t="s">
        <v>2929</v>
      </c>
      <c r="C59" t="s">
        <v>884</v>
      </c>
      <c r="D59" t="s">
        <v>807</v>
      </c>
      <c r="E59">
        <v>125</v>
      </c>
      <c r="F59" t="s">
        <v>2773</v>
      </c>
      <c r="G59" t="s">
        <v>2931</v>
      </c>
      <c r="H59" t="s">
        <v>2930</v>
      </c>
      <c r="I59" t="s">
        <v>2756</v>
      </c>
      <c r="J59" s="5">
        <v>4393103</v>
      </c>
      <c r="K59" t="s">
        <v>885</v>
      </c>
      <c r="L59" s="5">
        <v>245708570522309</v>
      </c>
      <c r="M59" t="s">
        <v>884</v>
      </c>
      <c r="O59" s="5">
        <v>2.58366036106112E+16</v>
      </c>
    </row>
    <row r="60" spans="2:15" x14ac:dyDescent="0.3">
      <c r="B60" t="s">
        <v>2932</v>
      </c>
      <c r="C60" t="s">
        <v>886</v>
      </c>
      <c r="D60" t="s">
        <v>804</v>
      </c>
      <c r="E60">
        <v>25</v>
      </c>
      <c r="F60">
        <v>1</v>
      </c>
      <c r="G60" t="s">
        <v>2934</v>
      </c>
      <c r="H60" t="s">
        <v>2933</v>
      </c>
      <c r="I60" t="s">
        <v>2756</v>
      </c>
      <c r="J60" s="5">
        <v>8630122</v>
      </c>
      <c r="L60" s="5">
        <v>361920318603516</v>
      </c>
      <c r="M60" t="s">
        <v>886</v>
      </c>
      <c r="O60" s="5">
        <v>4394613154595750</v>
      </c>
    </row>
    <row r="61" spans="2:15" x14ac:dyDescent="0.3">
      <c r="B61" t="s">
        <v>2935</v>
      </c>
      <c r="C61" t="e" cm="1">
        <f t="array" ref="C61">+f/PHZfy89VXs0Wo</f>
        <v>#NAME?</v>
      </c>
      <c r="D61" t="s">
        <v>807</v>
      </c>
      <c r="E61">
        <v>25</v>
      </c>
      <c r="F61">
        <v>1</v>
      </c>
      <c r="G61" t="s">
        <v>2937</v>
      </c>
      <c r="H61" t="s">
        <v>2936</v>
      </c>
      <c r="I61" t="s">
        <v>2756</v>
      </c>
      <c r="J61" s="5">
        <v>2888544</v>
      </c>
      <c r="K61" t="s">
        <v>813</v>
      </c>
      <c r="L61" s="5">
        <v>318052558898926</v>
      </c>
      <c r="M61" t="e" cm="1">
        <f t="array" ref="M61">+f/PHZfy89VXs0Wo</f>
        <v>#NAME?</v>
      </c>
      <c r="O61" s="5">
        <v>4394613154595750</v>
      </c>
    </row>
    <row r="62" spans="2:15" x14ac:dyDescent="0.3">
      <c r="B62" t="s">
        <v>2938</v>
      </c>
      <c r="C62" t="s">
        <v>888</v>
      </c>
      <c r="D62" t="s">
        <v>804</v>
      </c>
      <c r="E62">
        <v>25</v>
      </c>
      <c r="F62">
        <v>1</v>
      </c>
      <c r="G62" t="s">
        <v>2940</v>
      </c>
      <c r="H62" t="s">
        <v>2939</v>
      </c>
      <c r="I62" t="s">
        <v>2756</v>
      </c>
      <c r="J62" s="5">
        <v>71382766</v>
      </c>
      <c r="L62" s="5">
        <v>296180191040039</v>
      </c>
      <c r="M62" t="s">
        <v>888</v>
      </c>
      <c r="O62" s="5">
        <v>4394613154595750</v>
      </c>
    </row>
    <row r="63" spans="2:15" x14ac:dyDescent="0.3">
      <c r="B63" t="s">
        <v>2941</v>
      </c>
      <c r="C63" t="s">
        <v>889</v>
      </c>
      <c r="D63" t="s">
        <v>807</v>
      </c>
      <c r="E63">
        <v>100</v>
      </c>
      <c r="F63" t="s">
        <v>2823</v>
      </c>
      <c r="G63" t="s">
        <v>2828</v>
      </c>
      <c r="H63" t="s">
        <v>2942</v>
      </c>
      <c r="I63" t="s">
        <v>2756</v>
      </c>
      <c r="J63" s="5">
        <v>1658463</v>
      </c>
      <c r="K63" t="s">
        <v>852</v>
      </c>
      <c r="L63" s="5">
        <v>105907260257722</v>
      </c>
      <c r="M63" t="s">
        <v>889</v>
      </c>
      <c r="O63" s="5">
        <v>1.48568088588033E+16</v>
      </c>
    </row>
    <row r="64" spans="2:15" x14ac:dyDescent="0.3">
      <c r="B64" t="s">
        <v>2943</v>
      </c>
      <c r="C64" t="s">
        <v>890</v>
      </c>
      <c r="D64" t="s">
        <v>804</v>
      </c>
      <c r="E64">
        <v>25</v>
      </c>
      <c r="F64">
        <v>1</v>
      </c>
      <c r="G64" t="s">
        <v>2945</v>
      </c>
      <c r="H64" t="s">
        <v>2944</v>
      </c>
      <c r="I64" t="s">
        <v>2756</v>
      </c>
      <c r="J64" s="5">
        <v>50796885</v>
      </c>
      <c r="L64" s="5">
        <v>374903831481934</v>
      </c>
      <c r="M64" t="s">
        <v>890</v>
      </c>
      <c r="O64" s="5">
        <v>4394613154595750</v>
      </c>
    </row>
    <row r="65" spans="2:15" x14ac:dyDescent="0.3">
      <c r="B65" t="s">
        <v>2946</v>
      </c>
      <c r="C65" t="s">
        <v>891</v>
      </c>
      <c r="D65" t="s">
        <v>819</v>
      </c>
      <c r="E65">
        <v>65</v>
      </c>
      <c r="F65" t="s">
        <v>2947</v>
      </c>
      <c r="G65" t="s">
        <v>2949</v>
      </c>
      <c r="H65" t="s">
        <v>2948</v>
      </c>
      <c r="I65" t="s">
        <v>2756</v>
      </c>
      <c r="J65" s="5">
        <v>11842381</v>
      </c>
      <c r="K65" t="s">
        <v>820</v>
      </c>
      <c r="L65" s="5">
        <v>377164780502324</v>
      </c>
      <c r="M65" t="s">
        <v>891</v>
      </c>
      <c r="O65" s="5">
        <v>506295486315796</v>
      </c>
    </row>
    <row r="66" spans="2:15" x14ac:dyDescent="0.3">
      <c r="B66" t="s">
        <v>2950</v>
      </c>
      <c r="C66" t="s">
        <v>892</v>
      </c>
      <c r="D66" t="s">
        <v>893</v>
      </c>
      <c r="E66">
        <v>32</v>
      </c>
      <c r="F66">
        <v>1</v>
      </c>
      <c r="G66" t="s">
        <v>2952</v>
      </c>
      <c r="H66" t="s">
        <v>2951</v>
      </c>
      <c r="I66" t="s">
        <v>2756</v>
      </c>
      <c r="J66" s="5">
        <v>26467186</v>
      </c>
      <c r="K66" t="s">
        <v>894</v>
      </c>
      <c r="L66" s="5">
        <v>544040946960449</v>
      </c>
      <c r="M66" t="s">
        <v>892</v>
      </c>
      <c r="O66" s="5">
        <v>8343616479046430</v>
      </c>
    </row>
    <row r="67" spans="2:15" x14ac:dyDescent="0.3">
      <c r="B67" t="s">
        <v>2953</v>
      </c>
      <c r="C67" t="s">
        <v>895</v>
      </c>
      <c r="D67" t="s">
        <v>807</v>
      </c>
      <c r="E67">
        <v>32</v>
      </c>
      <c r="F67" t="s">
        <v>2860</v>
      </c>
      <c r="G67" t="s">
        <v>2955</v>
      </c>
      <c r="H67" t="s">
        <v>2954</v>
      </c>
      <c r="I67" t="s">
        <v>2756</v>
      </c>
      <c r="J67" s="5">
        <v>6904487</v>
      </c>
      <c r="K67" t="s">
        <v>876</v>
      </c>
      <c r="L67" s="5">
        <v>660960988998413</v>
      </c>
      <c r="M67" t="s">
        <v>895</v>
      </c>
      <c r="O67" s="5">
        <v>8343616479046430</v>
      </c>
    </row>
    <row r="68" spans="2:15" x14ac:dyDescent="0.3">
      <c r="B68" t="s">
        <v>2956</v>
      </c>
      <c r="C68" t="s">
        <v>896</v>
      </c>
      <c r="D68" t="s">
        <v>807</v>
      </c>
      <c r="E68">
        <v>65</v>
      </c>
      <c r="F68" t="s">
        <v>2759</v>
      </c>
      <c r="G68" t="s">
        <v>2958</v>
      </c>
      <c r="H68" t="s">
        <v>2957</v>
      </c>
      <c r="I68" t="s">
        <v>2756</v>
      </c>
      <c r="J68" s="5">
        <v>1812889</v>
      </c>
      <c r="K68" t="s">
        <v>897</v>
      </c>
      <c r="L68" s="5">
        <v>405967574462891</v>
      </c>
      <c r="M68" t="s">
        <v>896</v>
      </c>
      <c r="O68" s="5">
        <v>506295486315796</v>
      </c>
    </row>
    <row r="69" spans="2:15" x14ac:dyDescent="0.3">
      <c r="B69" t="s">
        <v>2959</v>
      </c>
      <c r="C69" t="s">
        <v>898</v>
      </c>
      <c r="D69" t="s">
        <v>859</v>
      </c>
      <c r="E69">
        <v>300</v>
      </c>
      <c r="F69" t="s">
        <v>2773</v>
      </c>
      <c r="G69" t="s">
        <v>2960</v>
      </c>
      <c r="H69" t="s">
        <v>2951</v>
      </c>
      <c r="I69" t="s">
        <v>2756</v>
      </c>
      <c r="J69" s="5">
        <v>59980675</v>
      </c>
      <c r="L69" s="5">
        <v>170200382902145</v>
      </c>
      <c r="M69" t="s">
        <v>898</v>
      </c>
      <c r="O69" s="5">
        <v>2.21750563432268E+16</v>
      </c>
    </row>
    <row r="70" spans="2:15" x14ac:dyDescent="0.3">
      <c r="B70" t="s">
        <v>2961</v>
      </c>
      <c r="C70" t="s">
        <v>899</v>
      </c>
      <c r="D70" t="s">
        <v>847</v>
      </c>
      <c r="E70">
        <v>25</v>
      </c>
      <c r="F70">
        <v>1</v>
      </c>
      <c r="G70" t="s">
        <v>2949</v>
      </c>
      <c r="H70" t="s">
        <v>2962</v>
      </c>
      <c r="I70" t="s">
        <v>2756</v>
      </c>
      <c r="J70" s="5">
        <v>4930558</v>
      </c>
      <c r="K70" t="s">
        <v>900</v>
      </c>
      <c r="L70" s="5">
        <v>337564811706543</v>
      </c>
      <c r="M70" t="s">
        <v>899</v>
      </c>
      <c r="O70" s="5">
        <v>4394613154595750</v>
      </c>
    </row>
    <row r="71" spans="2:15" x14ac:dyDescent="0.3">
      <c r="B71" t="s">
        <v>2963</v>
      </c>
      <c r="C71" t="s">
        <v>901</v>
      </c>
      <c r="D71" t="s">
        <v>807</v>
      </c>
      <c r="E71">
        <v>40</v>
      </c>
      <c r="F71" t="s">
        <v>2769</v>
      </c>
      <c r="G71" t="s">
        <v>2965</v>
      </c>
      <c r="H71" t="s">
        <v>2964</v>
      </c>
      <c r="I71" t="s">
        <v>2756</v>
      </c>
      <c r="J71" s="5">
        <v>20136927</v>
      </c>
      <c r="K71" t="s">
        <v>808</v>
      </c>
      <c r="L71" s="5">
        <v>960575276184245</v>
      </c>
      <c r="M71" t="s">
        <v>901</v>
      </c>
      <c r="O71" s="5">
        <v>1.47985835869071E+16</v>
      </c>
    </row>
    <row r="72" spans="2:15" x14ac:dyDescent="0.3">
      <c r="B72" t="s">
        <v>2966</v>
      </c>
      <c r="C72" t="s">
        <v>902</v>
      </c>
      <c r="D72" t="s">
        <v>807</v>
      </c>
      <c r="E72">
        <v>20</v>
      </c>
      <c r="F72">
        <v>1</v>
      </c>
      <c r="G72" t="s">
        <v>2968</v>
      </c>
      <c r="H72" t="s">
        <v>2937</v>
      </c>
      <c r="I72" t="s">
        <v>2756</v>
      </c>
      <c r="J72" t="s">
        <v>2967</v>
      </c>
      <c r="K72" t="s">
        <v>813</v>
      </c>
      <c r="L72">
        <v>1</v>
      </c>
      <c r="M72" t="s">
        <v>902</v>
      </c>
      <c r="O72" s="5">
        <v>2442449145137490</v>
      </c>
    </row>
    <row r="73" spans="2:15" x14ac:dyDescent="0.3">
      <c r="B73" t="s">
        <v>2969</v>
      </c>
      <c r="C73" t="s">
        <v>903</v>
      </c>
      <c r="D73" t="s">
        <v>807</v>
      </c>
      <c r="E73">
        <v>65</v>
      </c>
      <c r="F73" t="s">
        <v>2759</v>
      </c>
      <c r="G73" t="s">
        <v>2971</v>
      </c>
      <c r="H73" t="s">
        <v>2970</v>
      </c>
      <c r="I73" t="s">
        <v>2756</v>
      </c>
      <c r="J73" s="5">
        <v>74748583</v>
      </c>
      <c r="K73" t="s">
        <v>897</v>
      </c>
      <c r="L73" s="5">
        <v>342627274169922</v>
      </c>
      <c r="M73" t="s">
        <v>903</v>
      </c>
      <c r="O73" s="5">
        <v>506295486315796</v>
      </c>
    </row>
    <row r="74" spans="2:15" x14ac:dyDescent="0.3">
      <c r="B74" t="s">
        <v>2972</v>
      </c>
      <c r="C74" t="s">
        <v>904</v>
      </c>
      <c r="D74" t="s">
        <v>804</v>
      </c>
      <c r="E74">
        <v>25</v>
      </c>
      <c r="F74">
        <v>1</v>
      </c>
      <c r="G74" t="s">
        <v>2974</v>
      </c>
      <c r="H74" t="s">
        <v>2973</v>
      </c>
      <c r="I74" t="s">
        <v>2756</v>
      </c>
      <c r="J74" s="5">
        <v>3216967</v>
      </c>
      <c r="L74" s="5">
        <v>301786651611328</v>
      </c>
      <c r="M74" t="s">
        <v>904</v>
      </c>
      <c r="O74" s="5">
        <v>4394613154595750</v>
      </c>
    </row>
    <row r="75" spans="2:15" x14ac:dyDescent="0.3">
      <c r="B75" t="s">
        <v>2975</v>
      </c>
      <c r="C75" t="s">
        <v>905</v>
      </c>
      <c r="D75" t="s">
        <v>804</v>
      </c>
      <c r="E75">
        <v>25</v>
      </c>
      <c r="F75">
        <v>1</v>
      </c>
      <c r="G75" t="s">
        <v>2977</v>
      </c>
      <c r="H75" t="s">
        <v>2976</v>
      </c>
      <c r="I75" t="s">
        <v>2756</v>
      </c>
      <c r="J75" s="5">
        <v>6074312</v>
      </c>
      <c r="L75" s="5">
        <v>310348167419434</v>
      </c>
      <c r="M75" t="s">
        <v>905</v>
      </c>
      <c r="O75" s="5">
        <v>4394613154595750</v>
      </c>
    </row>
    <row r="76" spans="2:15" x14ac:dyDescent="0.3">
      <c r="B76" t="s">
        <v>2978</v>
      </c>
      <c r="C76" t="s">
        <v>906</v>
      </c>
      <c r="D76" t="s">
        <v>819</v>
      </c>
      <c r="E76">
        <v>65</v>
      </c>
      <c r="F76" t="s">
        <v>2853</v>
      </c>
      <c r="G76" t="s">
        <v>2980</v>
      </c>
      <c r="H76" t="s">
        <v>2979</v>
      </c>
      <c r="I76" t="s">
        <v>2756</v>
      </c>
      <c r="J76" s="5">
        <v>22016474</v>
      </c>
      <c r="K76" t="s">
        <v>820</v>
      </c>
      <c r="L76" s="5">
        <v>479857849845896</v>
      </c>
      <c r="M76" t="s">
        <v>906</v>
      </c>
      <c r="O76" s="5">
        <v>506295486315796</v>
      </c>
    </row>
    <row r="77" spans="2:15" x14ac:dyDescent="0.3">
      <c r="B77" t="s">
        <v>2981</v>
      </c>
      <c r="C77" t="s">
        <v>907</v>
      </c>
      <c r="D77" t="s">
        <v>908</v>
      </c>
      <c r="E77">
        <v>0</v>
      </c>
      <c r="F77">
        <v>0</v>
      </c>
      <c r="G77" t="s">
        <v>2983</v>
      </c>
      <c r="H77" t="s">
        <v>2982</v>
      </c>
      <c r="I77" t="s">
        <v>2814</v>
      </c>
      <c r="J77" s="5">
        <v>13765768</v>
      </c>
      <c r="K77" t="s">
        <v>815</v>
      </c>
      <c r="L77">
        <v>0</v>
      </c>
      <c r="M77" t="s">
        <v>907</v>
      </c>
      <c r="O77">
        <v>0</v>
      </c>
    </row>
    <row r="78" spans="2:15" x14ac:dyDescent="0.3">
      <c r="B78" t="s">
        <v>2984</v>
      </c>
      <c r="C78" t="s">
        <v>909</v>
      </c>
      <c r="D78" t="s">
        <v>807</v>
      </c>
      <c r="E78">
        <v>65</v>
      </c>
      <c r="F78" t="s">
        <v>2905</v>
      </c>
      <c r="G78" t="s">
        <v>2986</v>
      </c>
      <c r="H78" t="s">
        <v>2985</v>
      </c>
      <c r="I78" t="s">
        <v>2756</v>
      </c>
      <c r="J78" s="5">
        <v>5619926</v>
      </c>
      <c r="K78" t="s">
        <v>876</v>
      </c>
      <c r="L78" s="5">
        <v>304493637371063</v>
      </c>
      <c r="M78" t="s">
        <v>909</v>
      </c>
      <c r="O78" s="5">
        <v>506295486315796</v>
      </c>
    </row>
    <row r="79" spans="2:15" x14ac:dyDescent="0.3">
      <c r="B79" t="s">
        <v>2987</v>
      </c>
      <c r="C79" t="s">
        <v>910</v>
      </c>
      <c r="D79" t="s">
        <v>804</v>
      </c>
      <c r="E79">
        <v>25</v>
      </c>
      <c r="F79">
        <v>1</v>
      </c>
      <c r="G79" t="s">
        <v>2989</v>
      </c>
      <c r="H79" t="s">
        <v>2988</v>
      </c>
      <c r="I79" t="s">
        <v>2756</v>
      </c>
      <c r="J79" s="5">
        <v>50565414</v>
      </c>
      <c r="L79" s="5">
        <v>296125221252441</v>
      </c>
      <c r="M79" t="s">
        <v>910</v>
      </c>
      <c r="O79" s="5">
        <v>4394613154595750</v>
      </c>
    </row>
    <row r="80" spans="2:15" x14ac:dyDescent="0.3">
      <c r="B80" t="s">
        <v>2990</v>
      </c>
      <c r="C80" t="s">
        <v>911</v>
      </c>
      <c r="D80" t="s">
        <v>804</v>
      </c>
      <c r="E80">
        <v>25</v>
      </c>
      <c r="F80">
        <v>1</v>
      </c>
      <c r="G80" t="s">
        <v>2992</v>
      </c>
      <c r="H80" t="s">
        <v>2991</v>
      </c>
      <c r="I80" t="s">
        <v>2756</v>
      </c>
      <c r="J80" s="5">
        <v>23362972</v>
      </c>
      <c r="L80" s="5">
        <v>288192749023438</v>
      </c>
      <c r="M80" t="s">
        <v>911</v>
      </c>
      <c r="O80" s="5">
        <v>4394613154595750</v>
      </c>
    </row>
    <row r="81" spans="2:15" x14ac:dyDescent="0.3">
      <c r="B81" t="s">
        <v>2993</v>
      </c>
      <c r="C81" t="s">
        <v>912</v>
      </c>
      <c r="D81" t="s">
        <v>837</v>
      </c>
      <c r="E81">
        <v>40</v>
      </c>
      <c r="F81" t="s">
        <v>2769</v>
      </c>
      <c r="G81" t="s">
        <v>2992</v>
      </c>
      <c r="H81" t="s">
        <v>2994</v>
      </c>
      <c r="I81" t="s">
        <v>2756</v>
      </c>
      <c r="J81" s="5">
        <v>49411964</v>
      </c>
      <c r="K81" t="s">
        <v>815</v>
      </c>
      <c r="L81" s="5">
        <v>844353767394787</v>
      </c>
      <c r="M81" t="s">
        <v>912</v>
      </c>
      <c r="O81" s="5">
        <v>1.47985835869071E+16</v>
      </c>
    </row>
    <row r="82" spans="2:15" x14ac:dyDescent="0.3">
      <c r="B82" t="s">
        <v>2995</v>
      </c>
      <c r="C82" t="s">
        <v>913</v>
      </c>
      <c r="D82" t="s">
        <v>819</v>
      </c>
      <c r="E82">
        <v>80</v>
      </c>
      <c r="F82" t="s">
        <v>2905</v>
      </c>
      <c r="G82" t="s">
        <v>2997</v>
      </c>
      <c r="H82" t="s">
        <v>2996</v>
      </c>
      <c r="I82" t="s">
        <v>2756</v>
      </c>
      <c r="J82" s="5">
        <v>443277</v>
      </c>
      <c r="K82" t="s">
        <v>820</v>
      </c>
      <c r="L82" s="5">
        <v>654772045230842</v>
      </c>
      <c r="M82" t="s">
        <v>913</v>
      </c>
      <c r="O82" s="5">
        <v>8519200479572930</v>
      </c>
    </row>
    <row r="83" spans="2:15" x14ac:dyDescent="0.3">
      <c r="B83" t="s">
        <v>2998</v>
      </c>
      <c r="C83" t="s">
        <v>914</v>
      </c>
      <c r="D83" t="s">
        <v>807</v>
      </c>
      <c r="E83">
        <v>65</v>
      </c>
      <c r="F83" t="s">
        <v>2905</v>
      </c>
      <c r="G83" t="s">
        <v>3000</v>
      </c>
      <c r="H83" t="s">
        <v>2999</v>
      </c>
      <c r="I83" t="s">
        <v>2756</v>
      </c>
      <c r="J83" s="5">
        <v>7424037</v>
      </c>
      <c r="K83" t="s">
        <v>822</v>
      </c>
      <c r="L83" s="5">
        <v>396914315986633</v>
      </c>
      <c r="M83" t="s">
        <v>914</v>
      </c>
      <c r="O83" s="5">
        <v>506295486315796</v>
      </c>
    </row>
    <row r="84" spans="2:15" x14ac:dyDescent="0.3">
      <c r="B84" t="s">
        <v>3001</v>
      </c>
      <c r="C84" t="s">
        <v>915</v>
      </c>
      <c r="D84" t="s">
        <v>804</v>
      </c>
      <c r="E84">
        <v>20</v>
      </c>
      <c r="F84">
        <v>1</v>
      </c>
      <c r="G84" t="s">
        <v>2931</v>
      </c>
      <c r="H84" t="s">
        <v>3002</v>
      </c>
      <c r="I84" t="s">
        <v>2756</v>
      </c>
      <c r="J84" s="5">
        <v>7945312</v>
      </c>
      <c r="L84" s="5">
        <v>241395072937012</v>
      </c>
      <c r="M84" t="s">
        <v>915</v>
      </c>
      <c r="O84" s="5">
        <v>2442449145137490</v>
      </c>
    </row>
    <row r="85" spans="2:15" x14ac:dyDescent="0.3">
      <c r="B85" t="s">
        <v>3003</v>
      </c>
      <c r="C85" t="s">
        <v>916</v>
      </c>
      <c r="D85" t="s">
        <v>804</v>
      </c>
      <c r="E85">
        <v>50</v>
      </c>
      <c r="F85">
        <v>1</v>
      </c>
      <c r="G85" t="s">
        <v>3005</v>
      </c>
      <c r="H85" t="s">
        <v>3004</v>
      </c>
      <c r="I85" t="s">
        <v>2756</v>
      </c>
      <c r="J85" s="5">
        <v>8162758</v>
      </c>
      <c r="L85" s="5">
        <v>16063005065918</v>
      </c>
      <c r="M85" t="s">
        <v>916</v>
      </c>
      <c r="O85" s="5">
        <v>2611239415570130</v>
      </c>
    </row>
    <row r="86" spans="2:15" x14ac:dyDescent="0.3">
      <c r="B86" t="s">
        <v>3006</v>
      </c>
      <c r="C86" t="s">
        <v>917</v>
      </c>
      <c r="D86" t="s">
        <v>807</v>
      </c>
      <c r="E86">
        <v>125</v>
      </c>
      <c r="F86" t="s">
        <v>2823</v>
      </c>
      <c r="G86" t="s">
        <v>2837</v>
      </c>
      <c r="H86" t="s">
        <v>3007</v>
      </c>
      <c r="I86" t="s">
        <v>2756</v>
      </c>
      <c r="J86" s="5">
        <v>377778</v>
      </c>
      <c r="K86" t="s">
        <v>885</v>
      </c>
      <c r="L86" s="5">
        <v>181682133058546</v>
      </c>
      <c r="M86" t="s">
        <v>917</v>
      </c>
      <c r="O86" s="5">
        <v>2.58366036106112E+16</v>
      </c>
    </row>
    <row r="87" spans="2:15" x14ac:dyDescent="0.3">
      <c r="B87" t="s">
        <v>3008</v>
      </c>
      <c r="C87" t="s">
        <v>918</v>
      </c>
      <c r="D87" t="s">
        <v>919</v>
      </c>
      <c r="E87">
        <v>40</v>
      </c>
      <c r="F87">
        <v>1</v>
      </c>
      <c r="G87" t="s">
        <v>3010</v>
      </c>
      <c r="H87" t="s">
        <v>3009</v>
      </c>
      <c r="I87" t="s">
        <v>2756</v>
      </c>
      <c r="J87" s="5">
        <v>18208336</v>
      </c>
      <c r="L87" s="5">
        <v>115069801330566</v>
      </c>
      <c r="M87" t="s">
        <v>918</v>
      </c>
      <c r="O87" s="5">
        <v>1.47985835869071E+16</v>
      </c>
    </row>
    <row r="88" spans="2:15" x14ac:dyDescent="0.3">
      <c r="B88" t="s">
        <v>3011</v>
      </c>
      <c r="C88" t="s">
        <v>920</v>
      </c>
      <c r="D88" t="s">
        <v>804</v>
      </c>
      <c r="E88">
        <v>25</v>
      </c>
      <c r="F88">
        <v>1</v>
      </c>
      <c r="G88" t="s">
        <v>3013</v>
      </c>
      <c r="H88" t="s">
        <v>3012</v>
      </c>
      <c r="I88" t="s">
        <v>2756</v>
      </c>
      <c r="J88" s="5">
        <v>25866556</v>
      </c>
      <c r="L88" s="5">
        <v>278847408294678</v>
      </c>
      <c r="M88" t="s">
        <v>920</v>
      </c>
      <c r="O88" s="5">
        <v>4394613154595750</v>
      </c>
    </row>
    <row r="89" spans="2:15" x14ac:dyDescent="0.3">
      <c r="B89" t="s">
        <v>3014</v>
      </c>
      <c r="C89" t="s">
        <v>921</v>
      </c>
      <c r="D89" t="s">
        <v>804</v>
      </c>
      <c r="E89">
        <v>32</v>
      </c>
      <c r="F89" t="s">
        <v>2794</v>
      </c>
      <c r="G89" t="s">
        <v>3015</v>
      </c>
      <c r="H89" t="s">
        <v>3013</v>
      </c>
      <c r="I89" t="s">
        <v>2756</v>
      </c>
      <c r="J89" s="5">
        <v>18762709</v>
      </c>
      <c r="L89" s="5">
        <v>464688849449158</v>
      </c>
      <c r="M89" t="s">
        <v>921</v>
      </c>
      <c r="O89" s="5">
        <v>8343616479046430</v>
      </c>
    </row>
    <row r="90" spans="2:15" x14ac:dyDescent="0.3">
      <c r="B90" t="s">
        <v>3016</v>
      </c>
      <c r="C90" t="s">
        <v>922</v>
      </c>
      <c r="D90" t="s">
        <v>804</v>
      </c>
      <c r="E90">
        <v>25</v>
      </c>
      <c r="F90">
        <v>1</v>
      </c>
      <c r="G90" t="s">
        <v>2955</v>
      </c>
      <c r="H90" t="s">
        <v>3017</v>
      </c>
      <c r="I90" t="s">
        <v>2756</v>
      </c>
      <c r="J90" s="5">
        <v>64452734</v>
      </c>
      <c r="L90" s="5">
        <v>314672603607178</v>
      </c>
      <c r="M90" t="s">
        <v>922</v>
      </c>
      <c r="O90" s="5">
        <v>4394613154595750</v>
      </c>
    </row>
    <row r="91" spans="2:15" x14ac:dyDescent="0.3">
      <c r="B91" t="s">
        <v>3018</v>
      </c>
      <c r="C91" t="s">
        <v>923</v>
      </c>
      <c r="D91" t="s">
        <v>893</v>
      </c>
      <c r="E91">
        <v>50</v>
      </c>
      <c r="F91" t="s">
        <v>2853</v>
      </c>
      <c r="G91" t="s">
        <v>3019</v>
      </c>
      <c r="H91" t="e" cm="1">
        <f t="array" ref="H91">+FOQtA7ccFvDv31w</f>
        <v>#NAME?</v>
      </c>
      <c r="I91" t="s">
        <v>2756</v>
      </c>
      <c r="J91" s="5">
        <v>408179</v>
      </c>
      <c r="K91" t="s">
        <v>924</v>
      </c>
      <c r="L91" s="5">
        <v>196368837432861</v>
      </c>
      <c r="M91" t="s">
        <v>923</v>
      </c>
      <c r="O91" s="5">
        <v>2611239415570130</v>
      </c>
    </row>
    <row r="92" spans="2:15" x14ac:dyDescent="0.3">
      <c r="B92" t="s">
        <v>3020</v>
      </c>
      <c r="C92" t="s">
        <v>925</v>
      </c>
      <c r="D92" t="s">
        <v>804</v>
      </c>
      <c r="E92">
        <v>32</v>
      </c>
      <c r="F92">
        <v>1</v>
      </c>
      <c r="G92" t="s">
        <v>3022</v>
      </c>
      <c r="H92" t="s">
        <v>3021</v>
      </c>
      <c r="I92" t="s">
        <v>2756</v>
      </c>
      <c r="J92" s="5">
        <v>7262385</v>
      </c>
      <c r="L92" s="5">
        <v>444229202270508</v>
      </c>
      <c r="M92" t="s">
        <v>925</v>
      </c>
      <c r="O92" s="5">
        <v>8343616479046430</v>
      </c>
    </row>
    <row r="93" spans="2:15" x14ac:dyDescent="0.3">
      <c r="B93" t="s">
        <v>3023</v>
      </c>
      <c r="C93" t="s">
        <v>926</v>
      </c>
      <c r="D93" t="s">
        <v>807</v>
      </c>
      <c r="E93">
        <v>125</v>
      </c>
      <c r="F93" t="s">
        <v>2823</v>
      </c>
      <c r="G93" t="s">
        <v>3025</v>
      </c>
      <c r="H93" t="s">
        <v>3024</v>
      </c>
      <c r="I93" t="s">
        <v>2756</v>
      </c>
      <c r="J93" s="5">
        <v>28596272</v>
      </c>
      <c r="K93" t="s">
        <v>885</v>
      </c>
      <c r="L93" s="5">
        <v>162795144784928</v>
      </c>
      <c r="M93" t="s">
        <v>926</v>
      </c>
      <c r="O93" s="5">
        <v>2.58366036106112E+16</v>
      </c>
    </row>
    <row r="94" spans="2:15" x14ac:dyDescent="0.3">
      <c r="B94" t="s">
        <v>3026</v>
      </c>
      <c r="C94" t="s">
        <v>927</v>
      </c>
      <c r="D94" t="s">
        <v>804</v>
      </c>
      <c r="E94">
        <v>32</v>
      </c>
      <c r="F94">
        <v>1</v>
      </c>
      <c r="G94" t="s">
        <v>3028</v>
      </c>
      <c r="H94" t="s">
        <v>3027</v>
      </c>
      <c r="I94" t="s">
        <v>2756</v>
      </c>
      <c r="J94" s="5">
        <v>1.04470976691893E+16</v>
      </c>
      <c r="L94" s="5">
        <v>440044403076172</v>
      </c>
      <c r="M94" t="s">
        <v>927</v>
      </c>
      <c r="O94" s="5">
        <v>8343616479046430</v>
      </c>
    </row>
    <row r="95" spans="2:15" x14ac:dyDescent="0.3">
      <c r="B95" t="s">
        <v>3029</v>
      </c>
      <c r="C95" t="s">
        <v>928</v>
      </c>
      <c r="D95" t="s">
        <v>804</v>
      </c>
      <c r="E95">
        <v>25</v>
      </c>
      <c r="F95">
        <v>1</v>
      </c>
      <c r="G95" t="s">
        <v>3031</v>
      </c>
      <c r="H95" t="s">
        <v>3030</v>
      </c>
      <c r="I95" t="s">
        <v>2756</v>
      </c>
      <c r="J95" s="5">
        <v>64970374</v>
      </c>
      <c r="L95" s="5">
        <v>302107582092285</v>
      </c>
      <c r="M95" t="s">
        <v>928</v>
      </c>
      <c r="O95" s="5">
        <v>4394613154595750</v>
      </c>
    </row>
    <row r="96" spans="2:15" x14ac:dyDescent="0.3">
      <c r="B96" t="s">
        <v>3032</v>
      </c>
      <c r="C96" t="s">
        <v>929</v>
      </c>
      <c r="D96" t="s">
        <v>804</v>
      </c>
      <c r="E96">
        <v>25</v>
      </c>
      <c r="F96">
        <v>1</v>
      </c>
      <c r="G96" t="s">
        <v>3034</v>
      </c>
      <c r="H96" t="s">
        <v>3033</v>
      </c>
      <c r="I96" t="s">
        <v>2756</v>
      </c>
      <c r="J96" s="5">
        <v>65284605</v>
      </c>
      <c r="L96" s="5">
        <v>29457181930542</v>
      </c>
      <c r="M96" t="s">
        <v>929</v>
      </c>
      <c r="O96" s="5">
        <v>4394613154595750</v>
      </c>
    </row>
    <row r="97" spans="2:15" x14ac:dyDescent="0.3">
      <c r="B97" t="s">
        <v>3035</v>
      </c>
      <c r="C97" t="s">
        <v>930</v>
      </c>
      <c r="D97" t="s">
        <v>807</v>
      </c>
      <c r="E97">
        <v>150</v>
      </c>
      <c r="F97" t="s">
        <v>2773</v>
      </c>
      <c r="G97" t="s">
        <v>3037</v>
      </c>
      <c r="H97" t="s">
        <v>3036</v>
      </c>
      <c r="I97" t="s">
        <v>2756</v>
      </c>
      <c r="J97" s="5">
        <v>23019892</v>
      </c>
      <c r="K97" t="s">
        <v>815</v>
      </c>
      <c r="L97" s="5">
        <v>397992685691833</v>
      </c>
      <c r="M97" t="s">
        <v>930</v>
      </c>
      <c r="O97" s="5">
        <v>4.0530788484379904E+16</v>
      </c>
    </row>
    <row r="98" spans="2:15" x14ac:dyDescent="0.3">
      <c r="B98" t="s">
        <v>3038</v>
      </c>
      <c r="C98" t="s">
        <v>931</v>
      </c>
      <c r="D98" t="s">
        <v>824</v>
      </c>
      <c r="E98">
        <v>50</v>
      </c>
      <c r="F98">
        <v>1</v>
      </c>
      <c r="G98" t="s">
        <v>3040</v>
      </c>
      <c r="H98" t="s">
        <v>3039</v>
      </c>
      <c r="I98" t="s">
        <v>2756</v>
      </c>
      <c r="J98" s="5">
        <v>35255707</v>
      </c>
      <c r="L98" s="5">
        <v>149637252807617</v>
      </c>
      <c r="M98" t="s">
        <v>931</v>
      </c>
      <c r="O98" s="5">
        <v>2611239415570130</v>
      </c>
    </row>
    <row r="99" spans="2:15" x14ac:dyDescent="0.3">
      <c r="B99" t="s">
        <v>3041</v>
      </c>
      <c r="C99" t="s">
        <v>932</v>
      </c>
      <c r="D99" t="s">
        <v>804</v>
      </c>
      <c r="E99">
        <v>25</v>
      </c>
      <c r="F99">
        <v>1</v>
      </c>
      <c r="G99" t="s">
        <v>3043</v>
      </c>
      <c r="H99" t="s">
        <v>3042</v>
      </c>
      <c r="I99" t="s">
        <v>2756</v>
      </c>
      <c r="J99" s="5">
        <v>15043961</v>
      </c>
      <c r="L99" s="5">
        <v>318182563781738</v>
      </c>
      <c r="M99" t="s">
        <v>932</v>
      </c>
      <c r="O99" s="5">
        <v>4394613154595750</v>
      </c>
    </row>
    <row r="100" spans="2:15" x14ac:dyDescent="0.3">
      <c r="B100" t="s">
        <v>3044</v>
      </c>
      <c r="C100" t="s">
        <v>933</v>
      </c>
      <c r="D100" t="s">
        <v>807</v>
      </c>
      <c r="E100">
        <v>80</v>
      </c>
      <c r="F100" t="s">
        <v>2823</v>
      </c>
      <c r="G100" t="e" cm="1">
        <f t="array" ref="G100">+vNSsP+Y9+AC3wyo</f>
        <v>#NAME?</v>
      </c>
      <c r="H100" t="s">
        <v>2757</v>
      </c>
      <c r="I100" t="s">
        <v>2756</v>
      </c>
      <c r="J100" s="5">
        <v>11641334</v>
      </c>
      <c r="K100" t="s">
        <v>934</v>
      </c>
      <c r="L100" s="5">
        <v>542725022907257</v>
      </c>
      <c r="M100" t="s">
        <v>933</v>
      </c>
      <c r="O100" s="5">
        <v>8519200479572930</v>
      </c>
    </row>
    <row r="101" spans="2:15" x14ac:dyDescent="0.3">
      <c r="B101" t="s">
        <v>3045</v>
      </c>
      <c r="C101" t="s">
        <v>935</v>
      </c>
      <c r="D101" t="s">
        <v>804</v>
      </c>
      <c r="E101">
        <v>25</v>
      </c>
      <c r="F101">
        <v>1</v>
      </c>
      <c r="G101" t="s">
        <v>3047</v>
      </c>
      <c r="H101" t="s">
        <v>3046</v>
      </c>
      <c r="I101" t="s">
        <v>2756</v>
      </c>
      <c r="J101" s="5">
        <v>6365121</v>
      </c>
      <c r="L101" s="5">
        <v>291587066650391</v>
      </c>
      <c r="M101" t="s">
        <v>935</v>
      </c>
      <c r="O101" s="5">
        <v>4394613154595750</v>
      </c>
    </row>
    <row r="102" spans="2:15" x14ac:dyDescent="0.3">
      <c r="B102" t="s">
        <v>3048</v>
      </c>
      <c r="C102" t="s">
        <v>936</v>
      </c>
      <c r="D102" t="s">
        <v>804</v>
      </c>
      <c r="E102">
        <v>25</v>
      </c>
      <c r="F102">
        <v>1</v>
      </c>
      <c r="G102" t="s">
        <v>3050</v>
      </c>
      <c r="H102" t="s">
        <v>3049</v>
      </c>
      <c r="I102" t="s">
        <v>2756</v>
      </c>
      <c r="J102" s="5">
        <v>6482355</v>
      </c>
      <c r="L102" s="5">
        <v>307433853149414</v>
      </c>
      <c r="M102" t="s">
        <v>936</v>
      </c>
      <c r="O102" s="5">
        <v>4394613154595750</v>
      </c>
    </row>
    <row r="103" spans="2:15" x14ac:dyDescent="0.3">
      <c r="B103" t="s">
        <v>3051</v>
      </c>
      <c r="C103" t="s">
        <v>937</v>
      </c>
      <c r="D103" t="s">
        <v>824</v>
      </c>
      <c r="E103">
        <v>100</v>
      </c>
      <c r="F103">
        <v>1</v>
      </c>
      <c r="G103" t="s">
        <v>3052</v>
      </c>
      <c r="H103" t="s">
        <v>2913</v>
      </c>
      <c r="I103" t="s">
        <v>2756</v>
      </c>
      <c r="J103" s="5">
        <v>22101791</v>
      </c>
      <c r="L103" s="5">
        <v>144393188476562</v>
      </c>
      <c r="M103" t="s">
        <v>937</v>
      </c>
      <c r="O103" s="5">
        <v>1.48568088588033E+16</v>
      </c>
    </row>
    <row r="104" spans="2:15" x14ac:dyDescent="0.3">
      <c r="B104" t="s">
        <v>3053</v>
      </c>
      <c r="C104" t="s">
        <v>938</v>
      </c>
      <c r="D104" t="s">
        <v>847</v>
      </c>
      <c r="E104">
        <v>0</v>
      </c>
      <c r="F104">
        <v>0</v>
      </c>
      <c r="G104" t="s">
        <v>2839</v>
      </c>
      <c r="H104" t="s">
        <v>3054</v>
      </c>
      <c r="I104" t="s">
        <v>2814</v>
      </c>
      <c r="J104" s="5">
        <v>18464949</v>
      </c>
      <c r="K104" t="s">
        <v>848</v>
      </c>
      <c r="L104">
        <v>0</v>
      </c>
      <c r="M104" t="s">
        <v>938</v>
      </c>
      <c r="O104">
        <v>0</v>
      </c>
    </row>
    <row r="105" spans="2:15" x14ac:dyDescent="0.3">
      <c r="B105" t="s">
        <v>3055</v>
      </c>
      <c r="C105" t="s">
        <v>939</v>
      </c>
      <c r="D105" t="s">
        <v>824</v>
      </c>
      <c r="E105">
        <v>32</v>
      </c>
      <c r="F105">
        <v>1</v>
      </c>
      <c r="G105" t="s">
        <v>3057</v>
      </c>
      <c r="H105" t="s">
        <v>3056</v>
      </c>
      <c r="I105" t="s">
        <v>2756</v>
      </c>
      <c r="J105" s="5">
        <v>61351276</v>
      </c>
      <c r="L105" s="5">
        <v>689769592285156</v>
      </c>
      <c r="M105" t="s">
        <v>939</v>
      </c>
      <c r="O105" s="5">
        <v>8343616479046430</v>
      </c>
    </row>
    <row r="106" spans="2:15" x14ac:dyDescent="0.3">
      <c r="B106" t="s">
        <v>3058</v>
      </c>
      <c r="C106" t="s">
        <v>940</v>
      </c>
      <c r="D106" t="s">
        <v>804</v>
      </c>
      <c r="E106">
        <v>25</v>
      </c>
      <c r="F106">
        <v>1</v>
      </c>
      <c r="G106" t="s">
        <v>3060</v>
      </c>
      <c r="H106" t="s">
        <v>3059</v>
      </c>
      <c r="I106" t="s">
        <v>2756</v>
      </c>
      <c r="J106" s="5">
        <v>6105665</v>
      </c>
      <c r="L106" s="5">
        <v>289911003112793</v>
      </c>
      <c r="M106" t="s">
        <v>940</v>
      </c>
      <c r="O106" s="5">
        <v>4394613154595750</v>
      </c>
    </row>
    <row r="107" spans="2:15" x14ac:dyDescent="0.3">
      <c r="B107" t="s">
        <v>3061</v>
      </c>
      <c r="C107" t="s">
        <v>941</v>
      </c>
      <c r="D107" t="s">
        <v>807</v>
      </c>
      <c r="E107">
        <v>80</v>
      </c>
      <c r="F107" t="s">
        <v>2823</v>
      </c>
      <c r="G107" t="s">
        <v>3063</v>
      </c>
      <c r="H107" t="s">
        <v>3062</v>
      </c>
      <c r="I107" t="s">
        <v>2756</v>
      </c>
      <c r="J107" s="5">
        <v>12300949</v>
      </c>
      <c r="K107" t="s">
        <v>942</v>
      </c>
      <c r="L107" s="5">
        <v>546657041072845</v>
      </c>
      <c r="M107" t="s">
        <v>941</v>
      </c>
      <c r="O107" s="5">
        <v>8519200479572930</v>
      </c>
    </row>
    <row r="108" spans="2:15" x14ac:dyDescent="0.3">
      <c r="B108" t="s">
        <v>3064</v>
      </c>
      <c r="C108" t="s">
        <v>943</v>
      </c>
      <c r="D108" t="s">
        <v>804</v>
      </c>
      <c r="E108">
        <v>25</v>
      </c>
      <c r="F108">
        <v>1</v>
      </c>
      <c r="G108" t="s">
        <v>3066</v>
      </c>
      <c r="H108" t="s">
        <v>3065</v>
      </c>
      <c r="I108" t="s">
        <v>2756</v>
      </c>
      <c r="J108" s="5">
        <v>4206024</v>
      </c>
      <c r="L108" s="5">
        <v>278805561065674</v>
      </c>
      <c r="M108" t="s">
        <v>943</v>
      </c>
      <c r="O108" s="5">
        <v>4394613154595750</v>
      </c>
    </row>
    <row r="109" spans="2:15" x14ac:dyDescent="0.3">
      <c r="B109" t="s">
        <v>3067</v>
      </c>
      <c r="C109" t="s">
        <v>944</v>
      </c>
      <c r="D109" t="s">
        <v>807</v>
      </c>
      <c r="E109">
        <v>50</v>
      </c>
      <c r="F109" t="s">
        <v>2905</v>
      </c>
      <c r="G109" t="s">
        <v>3069</v>
      </c>
      <c r="H109" t="s">
        <v>3068</v>
      </c>
      <c r="I109" t="s">
        <v>2756</v>
      </c>
      <c r="J109" s="5">
        <v>6679898</v>
      </c>
      <c r="K109" t="s">
        <v>942</v>
      </c>
      <c r="L109" s="5">
        <v>249955070781696</v>
      </c>
      <c r="M109" t="s">
        <v>944</v>
      </c>
      <c r="O109" s="5">
        <v>2611239415570130</v>
      </c>
    </row>
    <row r="110" spans="2:15" x14ac:dyDescent="0.3">
      <c r="B110" t="s">
        <v>3070</v>
      </c>
      <c r="C110" t="s">
        <v>945</v>
      </c>
      <c r="D110" t="s">
        <v>804</v>
      </c>
      <c r="E110">
        <v>32</v>
      </c>
      <c r="F110">
        <v>1</v>
      </c>
      <c r="G110" t="s">
        <v>3072</v>
      </c>
      <c r="H110" t="s">
        <v>3071</v>
      </c>
      <c r="I110" t="s">
        <v>2756</v>
      </c>
      <c r="J110" s="5">
        <v>1.0368700448836E+16</v>
      </c>
      <c r="L110" s="5">
        <v>443227691650391</v>
      </c>
      <c r="M110" t="s">
        <v>945</v>
      </c>
      <c r="O110" s="5">
        <v>8343616479046430</v>
      </c>
    </row>
    <row r="111" spans="2:15" x14ac:dyDescent="0.3">
      <c r="B111" t="s">
        <v>3073</v>
      </c>
      <c r="C111" t="s">
        <v>946</v>
      </c>
      <c r="D111" t="s">
        <v>807</v>
      </c>
      <c r="E111">
        <v>65</v>
      </c>
      <c r="F111" t="s">
        <v>2853</v>
      </c>
      <c r="G111" t="s">
        <v>3076</v>
      </c>
      <c r="H111" t="s">
        <v>3074</v>
      </c>
      <c r="I111" t="s">
        <v>2756</v>
      </c>
      <c r="J111" t="s">
        <v>3075</v>
      </c>
      <c r="K111" t="s">
        <v>822</v>
      </c>
      <c r="L111" s="5">
        <v>336639413337707</v>
      </c>
      <c r="M111" t="s">
        <v>946</v>
      </c>
      <c r="O111" s="5">
        <v>506295486315796</v>
      </c>
    </row>
    <row r="112" spans="2:15" x14ac:dyDescent="0.3">
      <c r="B112" t="s">
        <v>3077</v>
      </c>
      <c r="C112" t="s">
        <v>947</v>
      </c>
      <c r="D112" t="s">
        <v>804</v>
      </c>
      <c r="E112">
        <v>25</v>
      </c>
      <c r="F112">
        <v>1</v>
      </c>
      <c r="G112" t="s">
        <v>3076</v>
      </c>
      <c r="H112" t="s">
        <v>3078</v>
      </c>
      <c r="I112" t="s">
        <v>2756</v>
      </c>
      <c r="J112" s="5">
        <v>39412646</v>
      </c>
      <c r="L112" s="5">
        <v>438632125854492</v>
      </c>
      <c r="M112" t="s">
        <v>947</v>
      </c>
      <c r="O112" s="5">
        <v>4394613154595750</v>
      </c>
    </row>
    <row r="113" spans="2:15" x14ac:dyDescent="0.3">
      <c r="B113" t="s">
        <v>3079</v>
      </c>
      <c r="C113" t="s">
        <v>948</v>
      </c>
      <c r="D113" t="s">
        <v>807</v>
      </c>
      <c r="E113">
        <v>65</v>
      </c>
      <c r="F113" t="s">
        <v>2759</v>
      </c>
      <c r="G113" t="s">
        <v>3080</v>
      </c>
      <c r="H113" t="s">
        <v>3060</v>
      </c>
      <c r="I113" t="s">
        <v>2756</v>
      </c>
      <c r="J113" s="5">
        <v>10098232</v>
      </c>
      <c r="K113" t="s">
        <v>942</v>
      </c>
      <c r="L113" s="5">
        <v>460945440673851</v>
      </c>
      <c r="M113" t="s">
        <v>948</v>
      </c>
      <c r="O113" s="5">
        <v>506295486315796</v>
      </c>
    </row>
    <row r="114" spans="2:15" x14ac:dyDescent="0.3">
      <c r="B114" t="s">
        <v>3081</v>
      </c>
      <c r="C114" t="s">
        <v>949</v>
      </c>
      <c r="D114" t="s">
        <v>807</v>
      </c>
      <c r="E114">
        <v>125</v>
      </c>
      <c r="F114" t="s">
        <v>2773</v>
      </c>
      <c r="G114" t="s">
        <v>3082</v>
      </c>
      <c r="H114" t="s">
        <v>2818</v>
      </c>
      <c r="I114" t="s">
        <v>2756</v>
      </c>
      <c r="J114" s="5">
        <v>13686296</v>
      </c>
      <c r="K114" t="s">
        <v>950</v>
      </c>
      <c r="L114" s="5">
        <v>162671770717623</v>
      </c>
      <c r="M114" t="s">
        <v>949</v>
      </c>
      <c r="O114" s="5">
        <v>2.58366036106112E+16</v>
      </c>
    </row>
    <row r="115" spans="2:15" x14ac:dyDescent="0.3">
      <c r="B115" t="s">
        <v>3083</v>
      </c>
      <c r="C115" t="s">
        <v>951</v>
      </c>
      <c r="D115" t="s">
        <v>807</v>
      </c>
      <c r="E115">
        <v>100</v>
      </c>
      <c r="F115" t="s">
        <v>2759</v>
      </c>
      <c r="G115" t="s">
        <v>3085</v>
      </c>
      <c r="H115" t="s">
        <v>3084</v>
      </c>
      <c r="I115" t="s">
        <v>2756</v>
      </c>
      <c r="J115" s="5">
        <v>28725113</v>
      </c>
      <c r="K115" t="s">
        <v>952</v>
      </c>
      <c r="L115" s="5">
        <v>916372813720722</v>
      </c>
      <c r="M115" t="s">
        <v>951</v>
      </c>
      <c r="O115" s="5">
        <v>1.48568088588033E+16</v>
      </c>
    </row>
    <row r="116" spans="2:15" x14ac:dyDescent="0.3">
      <c r="B116" t="s">
        <v>3086</v>
      </c>
      <c r="C116" t="s">
        <v>953</v>
      </c>
      <c r="D116" t="s">
        <v>954</v>
      </c>
      <c r="E116">
        <v>25</v>
      </c>
      <c r="F116">
        <v>1</v>
      </c>
      <c r="G116" t="s">
        <v>3087</v>
      </c>
      <c r="H116" t="s">
        <v>2770</v>
      </c>
      <c r="I116" t="s">
        <v>2756</v>
      </c>
      <c r="J116" s="5">
        <v>12846314</v>
      </c>
      <c r="L116" s="5">
        <v>282973785400391</v>
      </c>
      <c r="M116" t="s">
        <v>953</v>
      </c>
      <c r="O116" s="5">
        <v>4394613154595750</v>
      </c>
    </row>
    <row r="117" spans="2:15" x14ac:dyDescent="0.3">
      <c r="B117" t="s">
        <v>3088</v>
      </c>
      <c r="C117" t="s">
        <v>955</v>
      </c>
      <c r="D117" t="s">
        <v>804</v>
      </c>
      <c r="E117">
        <v>20</v>
      </c>
      <c r="F117">
        <v>1</v>
      </c>
      <c r="G117" t="s">
        <v>3090</v>
      </c>
      <c r="H117" t="s">
        <v>3089</v>
      </c>
      <c r="I117" t="s">
        <v>2756</v>
      </c>
      <c r="J117" s="5">
        <v>8071919</v>
      </c>
      <c r="L117" s="5">
        <v>2405029296875</v>
      </c>
      <c r="M117" t="s">
        <v>955</v>
      </c>
      <c r="O117" s="5">
        <v>2442449145137490</v>
      </c>
    </row>
    <row r="118" spans="2:15" x14ac:dyDescent="0.3">
      <c r="B118" t="s">
        <v>3091</v>
      </c>
      <c r="C118" t="s">
        <v>956</v>
      </c>
      <c r="D118" t="s">
        <v>804</v>
      </c>
      <c r="E118">
        <v>25</v>
      </c>
      <c r="F118">
        <v>1</v>
      </c>
      <c r="G118" t="s">
        <v>3093</v>
      </c>
      <c r="H118" t="s">
        <v>3092</v>
      </c>
      <c r="I118" t="s">
        <v>2756</v>
      </c>
      <c r="J118" s="5">
        <v>23746048</v>
      </c>
      <c r="L118" s="5">
        <v>362353134155273</v>
      </c>
      <c r="M118" t="s">
        <v>956</v>
      </c>
      <c r="O118" s="5">
        <v>4394613154595750</v>
      </c>
    </row>
    <row r="119" spans="2:15" x14ac:dyDescent="0.3">
      <c r="B119" t="s">
        <v>3094</v>
      </c>
      <c r="C119" t="s">
        <v>957</v>
      </c>
      <c r="D119" t="s">
        <v>824</v>
      </c>
      <c r="E119">
        <v>0</v>
      </c>
      <c r="F119">
        <v>0</v>
      </c>
      <c r="G119" t="s">
        <v>3096</v>
      </c>
      <c r="H119" t="s">
        <v>3095</v>
      </c>
      <c r="I119" t="s">
        <v>2814</v>
      </c>
      <c r="J119" s="5">
        <v>12509777</v>
      </c>
      <c r="L119">
        <v>0</v>
      </c>
      <c r="M119" t="s">
        <v>957</v>
      </c>
      <c r="O119">
        <v>0</v>
      </c>
    </row>
    <row r="120" spans="2:15" x14ac:dyDescent="0.3">
      <c r="B120" t="s">
        <v>3097</v>
      </c>
      <c r="C120" t="s">
        <v>958</v>
      </c>
      <c r="D120" t="s">
        <v>847</v>
      </c>
      <c r="E120">
        <v>32</v>
      </c>
      <c r="F120">
        <v>1</v>
      </c>
      <c r="G120" t="s">
        <v>3099</v>
      </c>
      <c r="H120" t="s">
        <v>3098</v>
      </c>
      <c r="I120" t="s">
        <v>2756</v>
      </c>
      <c r="J120" s="5">
        <v>21346777</v>
      </c>
      <c r="K120" t="s">
        <v>959</v>
      </c>
      <c r="L120" s="5">
        <v>729808044433594</v>
      </c>
      <c r="M120" t="s">
        <v>958</v>
      </c>
      <c r="O120" s="5">
        <v>8343616479046430</v>
      </c>
    </row>
    <row r="121" spans="2:15" x14ac:dyDescent="0.3">
      <c r="B121" t="s">
        <v>3100</v>
      </c>
      <c r="C121" t="s">
        <v>960</v>
      </c>
      <c r="D121" t="s">
        <v>804</v>
      </c>
      <c r="E121">
        <v>25</v>
      </c>
      <c r="F121">
        <v>1</v>
      </c>
      <c r="G121" t="s">
        <v>3102</v>
      </c>
      <c r="H121" t="s">
        <v>3101</v>
      </c>
      <c r="I121" t="s">
        <v>2756</v>
      </c>
      <c r="J121" s="5">
        <v>55877967</v>
      </c>
      <c r="L121" s="5">
        <v>311566905975342</v>
      </c>
      <c r="M121" t="s">
        <v>960</v>
      </c>
      <c r="O121" s="5">
        <v>4394613154595750</v>
      </c>
    </row>
    <row r="122" spans="2:15" x14ac:dyDescent="0.3">
      <c r="B122" t="s">
        <v>3103</v>
      </c>
      <c r="C122" t="s">
        <v>961</v>
      </c>
      <c r="D122" t="s">
        <v>837</v>
      </c>
      <c r="E122">
        <v>65</v>
      </c>
      <c r="F122" t="s">
        <v>2905</v>
      </c>
      <c r="G122" t="s">
        <v>3105</v>
      </c>
      <c r="H122" t="s">
        <v>3104</v>
      </c>
      <c r="I122" t="s">
        <v>2756</v>
      </c>
      <c r="J122" s="5">
        <v>13781009</v>
      </c>
      <c r="K122" t="s">
        <v>815</v>
      </c>
      <c r="L122" s="5">
        <v>411366699409497</v>
      </c>
      <c r="M122" t="s">
        <v>961</v>
      </c>
      <c r="O122" s="5">
        <v>506295486315796</v>
      </c>
    </row>
    <row r="123" spans="2:15" x14ac:dyDescent="0.3">
      <c r="B123" t="s">
        <v>3106</v>
      </c>
      <c r="C123" t="s">
        <v>962</v>
      </c>
      <c r="D123" t="s">
        <v>804</v>
      </c>
      <c r="E123">
        <v>25</v>
      </c>
      <c r="F123">
        <v>1</v>
      </c>
      <c r="G123" t="s">
        <v>3108</v>
      </c>
      <c r="H123" t="s">
        <v>3107</v>
      </c>
      <c r="I123" t="s">
        <v>2756</v>
      </c>
      <c r="J123" s="5">
        <v>71851134</v>
      </c>
      <c r="L123" s="5">
        <v>294732055664062</v>
      </c>
      <c r="M123" t="s">
        <v>962</v>
      </c>
      <c r="O123" s="5">
        <v>4394613154595750</v>
      </c>
    </row>
    <row r="124" spans="2:15" x14ac:dyDescent="0.3">
      <c r="B124" t="s">
        <v>3109</v>
      </c>
      <c r="C124" t="s">
        <v>963</v>
      </c>
      <c r="D124" t="s">
        <v>807</v>
      </c>
      <c r="E124">
        <v>250</v>
      </c>
      <c r="F124" t="s">
        <v>2773</v>
      </c>
      <c r="G124" t="s">
        <v>3112</v>
      </c>
      <c r="H124" t="s">
        <v>3110</v>
      </c>
      <c r="I124" t="s">
        <v>2756</v>
      </c>
      <c r="J124" t="s">
        <v>3111</v>
      </c>
      <c r="K124" t="s">
        <v>838</v>
      </c>
      <c r="L124" s="5">
        <v>9853506769104</v>
      </c>
      <c r="M124" t="s">
        <v>963</v>
      </c>
      <c r="O124" s="5">
        <v>1.42052430337836E+16</v>
      </c>
    </row>
    <row r="125" spans="2:15" x14ac:dyDescent="0.3">
      <c r="B125" t="s">
        <v>3113</v>
      </c>
      <c r="C125" t="s">
        <v>964</v>
      </c>
      <c r="D125" t="s">
        <v>804</v>
      </c>
      <c r="E125">
        <v>32</v>
      </c>
      <c r="F125">
        <v>1</v>
      </c>
      <c r="G125" t="s">
        <v>3115</v>
      </c>
      <c r="H125" t="s">
        <v>3114</v>
      </c>
      <c r="I125" t="s">
        <v>2756</v>
      </c>
      <c r="J125" s="5">
        <v>1.04318905964895E+16</v>
      </c>
      <c r="L125" s="5">
        <v>734489440917969</v>
      </c>
      <c r="M125" t="s">
        <v>964</v>
      </c>
      <c r="O125" s="5">
        <v>8343616479046430</v>
      </c>
    </row>
    <row r="126" spans="2:15" x14ac:dyDescent="0.3">
      <c r="B126" t="s">
        <v>3116</v>
      </c>
      <c r="C126" t="s">
        <v>965</v>
      </c>
      <c r="D126" t="s">
        <v>804</v>
      </c>
      <c r="E126">
        <v>25</v>
      </c>
      <c r="F126">
        <v>1</v>
      </c>
      <c r="G126" t="s">
        <v>3118</v>
      </c>
      <c r="H126" t="s">
        <v>3117</v>
      </c>
      <c r="I126" t="s">
        <v>2756</v>
      </c>
      <c r="J126" s="5">
        <v>10826921</v>
      </c>
      <c r="L126" s="5">
        <v>248467636108398</v>
      </c>
      <c r="M126" t="s">
        <v>965</v>
      </c>
      <c r="O126" s="5">
        <v>4394613154595750</v>
      </c>
    </row>
    <row r="127" spans="2:15" x14ac:dyDescent="0.3">
      <c r="B127" t="s">
        <v>3119</v>
      </c>
      <c r="C127" t="s">
        <v>966</v>
      </c>
      <c r="D127" t="s">
        <v>804</v>
      </c>
      <c r="E127">
        <v>65</v>
      </c>
      <c r="F127">
        <v>1</v>
      </c>
      <c r="G127" t="s">
        <v>3121</v>
      </c>
      <c r="H127" t="s">
        <v>3120</v>
      </c>
      <c r="I127" t="s">
        <v>2756</v>
      </c>
      <c r="J127" s="5">
        <v>78302813</v>
      </c>
      <c r="L127" s="5">
        <v>461971862792969</v>
      </c>
      <c r="M127" t="s">
        <v>966</v>
      </c>
      <c r="O127" s="5">
        <v>506295486315796</v>
      </c>
    </row>
    <row r="128" spans="2:15" x14ac:dyDescent="0.3">
      <c r="B128" t="s">
        <v>3122</v>
      </c>
      <c r="C128" t="s">
        <v>967</v>
      </c>
      <c r="D128" t="s">
        <v>807</v>
      </c>
      <c r="E128">
        <v>50</v>
      </c>
      <c r="F128" t="s">
        <v>2905</v>
      </c>
      <c r="G128" t="e" cm="1">
        <f t="array" ref="G128">+KALEUyryBWu3QZ6</f>
        <v>#NAME?</v>
      </c>
      <c r="H128" t="s">
        <v>3123</v>
      </c>
      <c r="I128" t="s">
        <v>2756</v>
      </c>
      <c r="J128" s="5">
        <v>10662828</v>
      </c>
      <c r="K128" t="s">
        <v>827</v>
      </c>
      <c r="L128" s="5">
        <v>220771411228168</v>
      </c>
      <c r="M128" t="s">
        <v>967</v>
      </c>
      <c r="O128" s="5">
        <v>2611239415570130</v>
      </c>
    </row>
    <row r="129" spans="2:15" x14ac:dyDescent="0.3">
      <c r="B129" t="s">
        <v>3124</v>
      </c>
      <c r="C129" t="s">
        <v>968</v>
      </c>
      <c r="D129" t="s">
        <v>807</v>
      </c>
      <c r="E129">
        <v>250</v>
      </c>
      <c r="F129" t="s">
        <v>2773</v>
      </c>
      <c r="G129" t="s">
        <v>3126</v>
      </c>
      <c r="H129" t="s">
        <v>3125</v>
      </c>
      <c r="I129" t="s">
        <v>2756</v>
      </c>
      <c r="J129" s="5">
        <v>1965339</v>
      </c>
      <c r="K129" t="s">
        <v>838</v>
      </c>
      <c r="L129" s="5">
        <v>976597938354492</v>
      </c>
      <c r="M129" t="s">
        <v>968</v>
      </c>
      <c r="O129" s="5">
        <v>1.42052430337836E+16</v>
      </c>
    </row>
    <row r="130" spans="2:15" x14ac:dyDescent="0.3">
      <c r="B130" t="s">
        <v>3127</v>
      </c>
      <c r="C130" t="s">
        <v>969</v>
      </c>
      <c r="D130" t="s">
        <v>804</v>
      </c>
      <c r="E130">
        <v>40</v>
      </c>
      <c r="F130">
        <v>1</v>
      </c>
      <c r="G130" t="s">
        <v>3129</v>
      </c>
      <c r="H130" t="s">
        <v>3128</v>
      </c>
      <c r="I130" t="s">
        <v>2756</v>
      </c>
      <c r="J130" s="5">
        <v>12805403</v>
      </c>
      <c r="L130" s="5">
        <v>125376281738281</v>
      </c>
      <c r="M130" t="s">
        <v>969</v>
      </c>
      <c r="O130" s="5">
        <v>1.47985835869071E+16</v>
      </c>
    </row>
    <row r="131" spans="2:15" x14ac:dyDescent="0.3">
      <c r="B131" t="s">
        <v>3130</v>
      </c>
      <c r="C131" t="s">
        <v>970</v>
      </c>
      <c r="D131" t="s">
        <v>807</v>
      </c>
      <c r="E131">
        <v>100</v>
      </c>
      <c r="F131" t="s">
        <v>2823</v>
      </c>
      <c r="G131" t="s">
        <v>3132</v>
      </c>
      <c r="H131" t="s">
        <v>3131</v>
      </c>
      <c r="I131" t="s">
        <v>2756</v>
      </c>
      <c r="J131" s="5">
        <v>69082913</v>
      </c>
      <c r="K131" t="s">
        <v>813</v>
      </c>
      <c r="L131" s="5">
        <v>134342085456848</v>
      </c>
      <c r="M131" t="s">
        <v>970</v>
      </c>
      <c r="O131" s="5">
        <v>1.48568088588033E+16</v>
      </c>
    </row>
    <row r="132" spans="2:15" x14ac:dyDescent="0.3">
      <c r="B132" t="s">
        <v>3133</v>
      </c>
      <c r="C132" t="s">
        <v>971</v>
      </c>
      <c r="D132" t="s">
        <v>919</v>
      </c>
      <c r="E132">
        <v>0</v>
      </c>
      <c r="F132">
        <v>0</v>
      </c>
      <c r="G132" t="s">
        <v>3135</v>
      </c>
      <c r="H132" t="s">
        <v>2898</v>
      </c>
      <c r="I132" t="s">
        <v>2814</v>
      </c>
      <c r="J132" t="s">
        <v>3134</v>
      </c>
      <c r="L132">
        <v>0</v>
      </c>
      <c r="M132" t="s">
        <v>971</v>
      </c>
      <c r="O132">
        <v>0</v>
      </c>
    </row>
    <row r="133" spans="2:15" x14ac:dyDescent="0.3">
      <c r="B133" t="s">
        <v>3136</v>
      </c>
      <c r="C133" t="s">
        <v>972</v>
      </c>
      <c r="D133" t="s">
        <v>824</v>
      </c>
      <c r="E133">
        <v>40</v>
      </c>
      <c r="F133">
        <v>1</v>
      </c>
      <c r="G133" t="s">
        <v>3138</v>
      </c>
      <c r="H133" t="s">
        <v>3137</v>
      </c>
      <c r="I133" t="s">
        <v>2756</v>
      </c>
      <c r="J133" s="5">
        <v>78214226</v>
      </c>
      <c r="L133" s="5">
        <v>136901611328125</v>
      </c>
      <c r="M133" t="s">
        <v>972</v>
      </c>
      <c r="O133" s="5">
        <v>1.47985835869071E+16</v>
      </c>
    </row>
    <row r="134" spans="2:15" x14ac:dyDescent="0.3">
      <c r="B134" t="s">
        <v>3139</v>
      </c>
      <c r="C134" t="s">
        <v>973</v>
      </c>
      <c r="D134" t="s">
        <v>804</v>
      </c>
      <c r="E134">
        <v>25</v>
      </c>
      <c r="F134">
        <v>1</v>
      </c>
      <c r="G134" t="s">
        <v>3141</v>
      </c>
      <c r="H134" t="s">
        <v>3140</v>
      </c>
      <c r="I134" t="s">
        <v>2756</v>
      </c>
      <c r="J134" s="5">
        <v>26247253</v>
      </c>
      <c r="L134" s="5">
        <v>430803604125977</v>
      </c>
      <c r="M134" t="s">
        <v>973</v>
      </c>
      <c r="O134" s="5">
        <v>4394613154595750</v>
      </c>
    </row>
    <row r="135" spans="2:15" x14ac:dyDescent="0.3">
      <c r="B135" t="s">
        <v>3142</v>
      </c>
      <c r="C135" t="e" cm="1">
        <f t="array" ref="C135">+qc3DrX/M/cKKWOq</f>
        <v>#NAME?</v>
      </c>
      <c r="D135" t="s">
        <v>804</v>
      </c>
      <c r="E135">
        <v>25</v>
      </c>
      <c r="F135">
        <v>1</v>
      </c>
      <c r="G135" t="s">
        <v>3144</v>
      </c>
      <c r="H135" t="s">
        <v>3143</v>
      </c>
      <c r="I135" t="s">
        <v>2756</v>
      </c>
      <c r="J135" s="5">
        <v>24760195</v>
      </c>
      <c r="L135" s="5">
        <v>295752258300781</v>
      </c>
      <c r="M135" t="e" cm="1">
        <f t="array" ref="M135">+qc3DrX/M/cKKWOq</f>
        <v>#NAME?</v>
      </c>
      <c r="O135" s="5">
        <v>4394613154595750</v>
      </c>
    </row>
    <row r="136" spans="2:15" x14ac:dyDescent="0.3">
      <c r="B136" t="s">
        <v>3145</v>
      </c>
      <c r="C136" t="s">
        <v>975</v>
      </c>
      <c r="D136" t="s">
        <v>804</v>
      </c>
      <c r="E136">
        <v>25</v>
      </c>
      <c r="F136">
        <v>1</v>
      </c>
      <c r="G136" t="s">
        <v>2865</v>
      </c>
      <c r="H136" t="s">
        <v>3146</v>
      </c>
      <c r="I136" t="s">
        <v>2756</v>
      </c>
      <c r="J136" s="5">
        <v>4989364</v>
      </c>
      <c r="L136" s="5">
        <v>367132873535156</v>
      </c>
      <c r="M136" t="s">
        <v>975</v>
      </c>
      <c r="O136" s="5">
        <v>4394613154595750</v>
      </c>
    </row>
    <row r="137" spans="2:15" x14ac:dyDescent="0.3">
      <c r="B137" t="s">
        <v>3147</v>
      </c>
      <c r="C137" t="s">
        <v>976</v>
      </c>
      <c r="D137" t="s">
        <v>804</v>
      </c>
      <c r="E137">
        <v>25</v>
      </c>
      <c r="F137">
        <v>1</v>
      </c>
      <c r="G137" t="s">
        <v>3149</v>
      </c>
      <c r="H137" t="s">
        <v>3148</v>
      </c>
      <c r="I137" t="s">
        <v>2756</v>
      </c>
      <c r="J137" s="5">
        <v>38368568</v>
      </c>
      <c r="L137" s="5">
        <v>308206253051758</v>
      </c>
      <c r="M137" t="s">
        <v>976</v>
      </c>
      <c r="O137" s="5">
        <v>4394613154595750</v>
      </c>
    </row>
    <row r="138" spans="2:15" x14ac:dyDescent="0.3">
      <c r="B138" t="s">
        <v>3150</v>
      </c>
      <c r="C138" t="s">
        <v>977</v>
      </c>
      <c r="D138" t="s">
        <v>804</v>
      </c>
      <c r="E138">
        <v>20</v>
      </c>
      <c r="F138">
        <v>1</v>
      </c>
      <c r="G138" t="s">
        <v>3152</v>
      </c>
      <c r="H138" t="s">
        <v>3151</v>
      </c>
      <c r="I138" t="s">
        <v>2756</v>
      </c>
      <c r="J138" s="5">
        <v>5528858</v>
      </c>
      <c r="L138" s="5">
        <v>24229154586792</v>
      </c>
      <c r="M138" t="s">
        <v>977</v>
      </c>
      <c r="O138" s="5">
        <v>2442449145137490</v>
      </c>
    </row>
    <row r="139" spans="2:15" x14ac:dyDescent="0.3">
      <c r="B139" t="s">
        <v>3153</v>
      </c>
      <c r="C139" t="s">
        <v>978</v>
      </c>
      <c r="D139" t="s">
        <v>893</v>
      </c>
      <c r="E139">
        <v>50</v>
      </c>
      <c r="F139" t="s">
        <v>3154</v>
      </c>
      <c r="G139" t="s">
        <v>3156</v>
      </c>
      <c r="H139" t="s">
        <v>3155</v>
      </c>
      <c r="I139" t="s">
        <v>2756</v>
      </c>
      <c r="J139" s="5">
        <v>16826311</v>
      </c>
      <c r="K139" t="s">
        <v>924</v>
      </c>
      <c r="L139" s="5">
        <v>159729254665375</v>
      </c>
      <c r="M139" t="s">
        <v>978</v>
      </c>
      <c r="O139" s="5">
        <v>2611239415570130</v>
      </c>
    </row>
    <row r="140" spans="2:15" x14ac:dyDescent="0.3">
      <c r="B140" t="s">
        <v>3157</v>
      </c>
      <c r="C140" t="s">
        <v>979</v>
      </c>
      <c r="D140" t="s">
        <v>819</v>
      </c>
      <c r="E140">
        <v>100</v>
      </c>
      <c r="F140" t="s">
        <v>2823</v>
      </c>
      <c r="G140" t="s">
        <v>3159</v>
      </c>
      <c r="H140" t="s">
        <v>3158</v>
      </c>
      <c r="I140" t="s">
        <v>2756</v>
      </c>
      <c r="J140" s="5">
        <v>11281465</v>
      </c>
      <c r="K140" t="s">
        <v>874</v>
      </c>
      <c r="L140" s="5">
        <v>105493675918579</v>
      </c>
      <c r="M140" t="s">
        <v>979</v>
      </c>
      <c r="O140" s="5">
        <v>1.48568088588033E+16</v>
      </c>
    </row>
    <row r="141" spans="2:15" x14ac:dyDescent="0.3">
      <c r="B141" t="s">
        <v>3160</v>
      </c>
      <c r="C141" t="s">
        <v>980</v>
      </c>
      <c r="D141" t="s">
        <v>859</v>
      </c>
      <c r="E141">
        <v>32</v>
      </c>
      <c r="F141" t="s">
        <v>2794</v>
      </c>
      <c r="G141" t="s">
        <v>3162</v>
      </c>
      <c r="H141" t="s">
        <v>3161</v>
      </c>
      <c r="I141" t="s">
        <v>2756</v>
      </c>
      <c r="J141" s="5">
        <v>1581063</v>
      </c>
      <c r="L141" s="5">
        <v>549500247001415</v>
      </c>
      <c r="M141" t="s">
        <v>980</v>
      </c>
      <c r="O141" s="5">
        <v>8343616479046430</v>
      </c>
    </row>
    <row r="142" spans="2:15" x14ac:dyDescent="0.3">
      <c r="B142" t="s">
        <v>3163</v>
      </c>
      <c r="C142" t="s">
        <v>981</v>
      </c>
      <c r="D142" t="s">
        <v>804</v>
      </c>
      <c r="E142">
        <v>25</v>
      </c>
      <c r="F142">
        <v>1</v>
      </c>
      <c r="G142" t="s">
        <v>2986</v>
      </c>
      <c r="H142" t="s">
        <v>3164</v>
      </c>
      <c r="I142" t="s">
        <v>2756</v>
      </c>
      <c r="J142" s="5">
        <v>575579</v>
      </c>
      <c r="L142" s="5">
        <v>330094184875488</v>
      </c>
      <c r="M142" t="s">
        <v>981</v>
      </c>
      <c r="O142" s="5">
        <v>4394613154595750</v>
      </c>
    </row>
    <row r="143" spans="2:15" x14ac:dyDescent="0.3">
      <c r="B143" t="s">
        <v>3165</v>
      </c>
      <c r="C143" t="s">
        <v>982</v>
      </c>
      <c r="D143" t="s">
        <v>804</v>
      </c>
      <c r="E143">
        <v>32</v>
      </c>
      <c r="F143">
        <v>1</v>
      </c>
      <c r="G143" t="s">
        <v>3167</v>
      </c>
      <c r="H143" t="s">
        <v>3166</v>
      </c>
      <c r="I143" t="s">
        <v>2756</v>
      </c>
      <c r="J143" s="5">
        <v>12656294</v>
      </c>
      <c r="L143" s="5">
        <v>683439254760742</v>
      </c>
      <c r="M143" t="s">
        <v>982</v>
      </c>
      <c r="O143" s="5">
        <v>8343616479046430</v>
      </c>
    </row>
    <row r="144" spans="2:15" x14ac:dyDescent="0.3">
      <c r="B144" t="s">
        <v>3168</v>
      </c>
      <c r="C144" t="s">
        <v>983</v>
      </c>
      <c r="D144" t="s">
        <v>824</v>
      </c>
      <c r="E144">
        <v>40</v>
      </c>
      <c r="F144">
        <v>1</v>
      </c>
      <c r="G144" t="s">
        <v>3138</v>
      </c>
      <c r="H144" t="s">
        <v>3169</v>
      </c>
      <c r="I144" t="s">
        <v>2756</v>
      </c>
      <c r="J144" s="5">
        <v>10656897</v>
      </c>
      <c r="L144" s="5">
        <v>136901611328125</v>
      </c>
      <c r="M144" t="s">
        <v>983</v>
      </c>
      <c r="O144" s="5">
        <v>1.47985835869071E+16</v>
      </c>
    </row>
    <row r="145" spans="2:15" x14ac:dyDescent="0.3">
      <c r="B145" t="s">
        <v>3170</v>
      </c>
      <c r="C145" t="s">
        <v>984</v>
      </c>
      <c r="D145" t="s">
        <v>819</v>
      </c>
      <c r="E145">
        <v>250</v>
      </c>
      <c r="F145" t="s">
        <v>2773</v>
      </c>
      <c r="G145" t="s">
        <v>3172</v>
      </c>
      <c r="H145" t="s">
        <v>3171</v>
      </c>
      <c r="I145" t="s">
        <v>2756</v>
      </c>
      <c r="J145" s="5">
        <v>1.20511040196864E+16</v>
      </c>
      <c r="K145" t="s">
        <v>820</v>
      </c>
      <c r="L145" s="5">
        <v>125790498443222</v>
      </c>
      <c r="M145" t="s">
        <v>984</v>
      </c>
      <c r="O145" s="5">
        <v>1.42052430337836E+16</v>
      </c>
    </row>
    <row r="146" spans="2:15" x14ac:dyDescent="0.3">
      <c r="B146" t="s">
        <v>3173</v>
      </c>
      <c r="C146" t="s">
        <v>985</v>
      </c>
      <c r="D146" t="s">
        <v>804</v>
      </c>
      <c r="E146">
        <v>25</v>
      </c>
      <c r="F146">
        <v>1</v>
      </c>
      <c r="G146" t="s">
        <v>3175</v>
      </c>
      <c r="H146" t="s">
        <v>3174</v>
      </c>
      <c r="I146" t="s">
        <v>2756</v>
      </c>
      <c r="J146" s="5">
        <v>8235889</v>
      </c>
      <c r="L146" s="5">
        <v>296990528106689</v>
      </c>
      <c r="M146" t="s">
        <v>985</v>
      </c>
      <c r="O146" s="5">
        <v>4394613154595750</v>
      </c>
    </row>
    <row r="147" spans="2:15" x14ac:dyDescent="0.3">
      <c r="B147" t="s">
        <v>3176</v>
      </c>
      <c r="C147" t="s">
        <v>986</v>
      </c>
      <c r="D147" t="s">
        <v>807</v>
      </c>
      <c r="E147">
        <v>80</v>
      </c>
      <c r="F147" t="s">
        <v>2823</v>
      </c>
      <c r="G147" t="s">
        <v>3178</v>
      </c>
      <c r="H147" t="s">
        <v>3177</v>
      </c>
      <c r="I147" t="s">
        <v>2756</v>
      </c>
      <c r="J147" s="5">
        <v>77953544</v>
      </c>
      <c r="K147" t="s">
        <v>942</v>
      </c>
      <c r="L147" s="5">
        <v>677342697315209</v>
      </c>
      <c r="M147" t="s">
        <v>986</v>
      </c>
      <c r="O147" s="5">
        <v>8519200479572930</v>
      </c>
    </row>
    <row r="148" spans="2:15" x14ac:dyDescent="0.3">
      <c r="B148" t="s">
        <v>3179</v>
      </c>
      <c r="C148" t="s">
        <v>987</v>
      </c>
      <c r="D148" t="s">
        <v>807</v>
      </c>
      <c r="E148">
        <v>200</v>
      </c>
      <c r="F148" t="s">
        <v>2773</v>
      </c>
      <c r="G148" t="s">
        <v>3180</v>
      </c>
      <c r="H148" t="s">
        <v>2775</v>
      </c>
      <c r="I148" t="s">
        <v>2756</v>
      </c>
      <c r="J148" s="5">
        <v>65737596</v>
      </c>
      <c r="K148" t="s">
        <v>815</v>
      </c>
      <c r="L148" s="5">
        <v>422955035041809</v>
      </c>
      <c r="M148" t="s">
        <v>987</v>
      </c>
      <c r="O148" s="5">
        <v>8223548985685890</v>
      </c>
    </row>
    <row r="149" spans="2:15" x14ac:dyDescent="0.3">
      <c r="B149" t="s">
        <v>3181</v>
      </c>
      <c r="C149" t="s">
        <v>988</v>
      </c>
      <c r="D149" t="s">
        <v>804</v>
      </c>
      <c r="E149">
        <v>25</v>
      </c>
      <c r="F149">
        <v>1</v>
      </c>
      <c r="G149" t="s">
        <v>3183</v>
      </c>
      <c r="H149" t="s">
        <v>3182</v>
      </c>
      <c r="I149" t="s">
        <v>2756</v>
      </c>
      <c r="J149" s="5">
        <v>18363218</v>
      </c>
      <c r="L149" s="5">
        <v>438338088989258</v>
      </c>
      <c r="M149" t="s">
        <v>988</v>
      </c>
      <c r="O149" s="5">
        <v>4394613154595750</v>
      </c>
    </row>
    <row r="150" spans="2:15" x14ac:dyDescent="0.3">
      <c r="B150" t="s">
        <v>3184</v>
      </c>
      <c r="C150" t="s">
        <v>989</v>
      </c>
      <c r="D150" t="s">
        <v>804</v>
      </c>
      <c r="E150">
        <v>25</v>
      </c>
      <c r="F150">
        <v>1</v>
      </c>
      <c r="G150" t="s">
        <v>3186</v>
      </c>
      <c r="H150" t="s">
        <v>3185</v>
      </c>
      <c r="I150" t="s">
        <v>2756</v>
      </c>
      <c r="J150" s="5">
        <v>69469295</v>
      </c>
      <c r="L150" s="5">
        <v>303883152008057</v>
      </c>
      <c r="M150" t="s">
        <v>989</v>
      </c>
      <c r="O150" s="5">
        <v>4394613154595750</v>
      </c>
    </row>
    <row r="151" spans="2:15" x14ac:dyDescent="0.3">
      <c r="B151" t="s">
        <v>3187</v>
      </c>
      <c r="C151" t="s">
        <v>990</v>
      </c>
      <c r="D151" t="s">
        <v>807</v>
      </c>
      <c r="E151">
        <v>65</v>
      </c>
      <c r="F151" t="s">
        <v>2759</v>
      </c>
      <c r="G151" t="s">
        <v>3189</v>
      </c>
      <c r="H151" t="s">
        <v>3188</v>
      </c>
      <c r="I151" t="s">
        <v>2756</v>
      </c>
      <c r="J151" s="5">
        <v>12715779</v>
      </c>
      <c r="K151" t="s">
        <v>841</v>
      </c>
      <c r="L151" s="5">
        <v>394317891845712</v>
      </c>
      <c r="M151" t="s">
        <v>990</v>
      </c>
      <c r="O151" s="5">
        <v>506295486315796</v>
      </c>
    </row>
    <row r="152" spans="2:15" x14ac:dyDescent="0.3">
      <c r="B152" t="s">
        <v>3190</v>
      </c>
      <c r="C152" t="s">
        <v>991</v>
      </c>
      <c r="D152" t="s">
        <v>804</v>
      </c>
      <c r="E152">
        <v>25</v>
      </c>
      <c r="F152">
        <v>1</v>
      </c>
      <c r="G152" t="s">
        <v>3080</v>
      </c>
      <c r="H152" t="s">
        <v>3191</v>
      </c>
      <c r="I152" t="s">
        <v>2756</v>
      </c>
      <c r="J152" s="5">
        <v>54108343</v>
      </c>
      <c r="L152" s="5">
        <v>320107269287109</v>
      </c>
      <c r="M152" t="s">
        <v>991</v>
      </c>
      <c r="O152" s="5">
        <v>4394613154595750</v>
      </c>
    </row>
    <row r="153" spans="2:15" x14ac:dyDescent="0.3">
      <c r="B153" t="s">
        <v>3192</v>
      </c>
      <c r="C153" t="s">
        <v>992</v>
      </c>
      <c r="D153" t="s">
        <v>807</v>
      </c>
      <c r="E153">
        <v>50</v>
      </c>
      <c r="F153" t="s">
        <v>3193</v>
      </c>
      <c r="G153" t="s">
        <v>3195</v>
      </c>
      <c r="H153" t="s">
        <v>3194</v>
      </c>
      <c r="I153" t="s">
        <v>2756</v>
      </c>
      <c r="J153" s="5">
        <v>11658443</v>
      </c>
      <c r="K153" t="s">
        <v>876</v>
      </c>
      <c r="L153" s="5">
        <v>204152099609385</v>
      </c>
      <c r="M153" t="s">
        <v>992</v>
      </c>
      <c r="O153" s="5">
        <v>2611239415570130</v>
      </c>
    </row>
    <row r="154" spans="2:15" x14ac:dyDescent="0.3">
      <c r="B154" t="s">
        <v>3196</v>
      </c>
      <c r="C154" t="s">
        <v>993</v>
      </c>
      <c r="D154" t="s">
        <v>807</v>
      </c>
      <c r="E154">
        <v>150</v>
      </c>
      <c r="F154" t="s">
        <v>2773</v>
      </c>
      <c r="G154" t="s">
        <v>3198</v>
      </c>
      <c r="H154" t="s">
        <v>3197</v>
      </c>
      <c r="I154" t="s">
        <v>2756</v>
      </c>
      <c r="J154" s="5">
        <v>17463071</v>
      </c>
      <c r="K154" t="s">
        <v>815</v>
      </c>
      <c r="L154" s="5">
        <v>328920140655518</v>
      </c>
      <c r="M154" t="s">
        <v>993</v>
      </c>
      <c r="O154" s="5">
        <v>4.0530788484379904E+16</v>
      </c>
    </row>
    <row r="155" spans="2:15" x14ac:dyDescent="0.3">
      <c r="B155" t="s">
        <v>3199</v>
      </c>
      <c r="C155" t="s">
        <v>994</v>
      </c>
      <c r="D155" t="s">
        <v>847</v>
      </c>
      <c r="E155">
        <v>50</v>
      </c>
      <c r="F155" t="s">
        <v>2794</v>
      </c>
      <c r="G155" t="s">
        <v>3201</v>
      </c>
      <c r="H155" t="s">
        <v>3200</v>
      </c>
      <c r="I155" t="s">
        <v>2756</v>
      </c>
      <c r="J155" s="5">
        <v>79197946</v>
      </c>
      <c r="K155" t="s">
        <v>995</v>
      </c>
      <c r="L155" s="5">
        <v>161107799262973</v>
      </c>
      <c r="M155" t="s">
        <v>994</v>
      </c>
      <c r="O155" s="5">
        <v>2611239415570130</v>
      </c>
    </row>
    <row r="156" spans="2:15" x14ac:dyDescent="0.3">
      <c r="B156" t="s">
        <v>3202</v>
      </c>
      <c r="C156" t="s">
        <v>996</v>
      </c>
      <c r="D156" t="s">
        <v>824</v>
      </c>
      <c r="E156">
        <v>50</v>
      </c>
      <c r="F156" t="s">
        <v>2794</v>
      </c>
      <c r="G156" t="s">
        <v>3204</v>
      </c>
      <c r="H156" t="s">
        <v>3203</v>
      </c>
      <c r="I156" t="s">
        <v>2756</v>
      </c>
      <c r="J156" s="5">
        <v>10338461</v>
      </c>
      <c r="L156" s="5">
        <v>246114933013916</v>
      </c>
      <c r="M156" t="s">
        <v>996</v>
      </c>
      <c r="O156" s="5">
        <v>2611239415570130</v>
      </c>
    </row>
    <row r="157" spans="2:15" x14ac:dyDescent="0.3">
      <c r="B157" t="s">
        <v>3205</v>
      </c>
      <c r="C157" t="s">
        <v>997</v>
      </c>
      <c r="D157" t="s">
        <v>807</v>
      </c>
      <c r="E157">
        <v>65</v>
      </c>
      <c r="F157" t="s">
        <v>2905</v>
      </c>
      <c r="G157" t="s">
        <v>3207</v>
      </c>
      <c r="H157" t="s">
        <v>3206</v>
      </c>
      <c r="I157" t="s">
        <v>2756</v>
      </c>
      <c r="J157" s="5">
        <v>27642841</v>
      </c>
      <c r="K157" t="s">
        <v>841</v>
      </c>
      <c r="L157" s="5">
        <v>263417405796063</v>
      </c>
      <c r="M157" t="s">
        <v>997</v>
      </c>
      <c r="O157" s="5">
        <v>506295486315796</v>
      </c>
    </row>
    <row r="158" spans="2:15" x14ac:dyDescent="0.3">
      <c r="B158" t="s">
        <v>3208</v>
      </c>
      <c r="C158" t="s">
        <v>998</v>
      </c>
      <c r="D158" t="s">
        <v>804</v>
      </c>
      <c r="E158">
        <v>25</v>
      </c>
      <c r="F158">
        <v>1</v>
      </c>
      <c r="G158" t="s">
        <v>3210</v>
      </c>
      <c r="H158" t="s">
        <v>3209</v>
      </c>
      <c r="I158" t="s">
        <v>2756</v>
      </c>
      <c r="J158" s="5">
        <v>70557013</v>
      </c>
      <c r="L158" s="5">
        <v>387709693908691</v>
      </c>
      <c r="M158" t="s">
        <v>998</v>
      </c>
      <c r="O158" s="5">
        <v>4394613154595750</v>
      </c>
    </row>
    <row r="159" spans="2:15" x14ac:dyDescent="0.3">
      <c r="B159" t="s">
        <v>3211</v>
      </c>
      <c r="C159" t="s">
        <v>999</v>
      </c>
      <c r="D159" t="s">
        <v>819</v>
      </c>
      <c r="E159">
        <v>250</v>
      </c>
      <c r="F159" t="s">
        <v>2773</v>
      </c>
      <c r="G159" t="s">
        <v>3071</v>
      </c>
      <c r="H159" t="s">
        <v>3027</v>
      </c>
      <c r="I159" t="s">
        <v>2756</v>
      </c>
      <c r="J159" s="5">
        <v>4598966893203550</v>
      </c>
      <c r="K159" t="s">
        <v>820</v>
      </c>
      <c r="L159" s="5">
        <v>128478062827682</v>
      </c>
      <c r="M159" t="s">
        <v>999</v>
      </c>
      <c r="O159" s="5">
        <v>1.42052430337836E+16</v>
      </c>
    </row>
    <row r="160" spans="2:15" x14ac:dyDescent="0.3">
      <c r="B160" t="s">
        <v>3212</v>
      </c>
      <c r="C160" t="s">
        <v>1000</v>
      </c>
      <c r="D160" t="s">
        <v>804</v>
      </c>
      <c r="E160">
        <v>25</v>
      </c>
      <c r="F160">
        <v>1</v>
      </c>
      <c r="G160" t="s">
        <v>3214</v>
      </c>
      <c r="H160" t="s">
        <v>3213</v>
      </c>
      <c r="I160" t="s">
        <v>2756</v>
      </c>
      <c r="J160" s="5">
        <v>8065412</v>
      </c>
      <c r="L160" s="5">
        <v>297425079345703</v>
      </c>
      <c r="M160" t="s">
        <v>1000</v>
      </c>
      <c r="O160" s="5">
        <v>4394613154595750</v>
      </c>
    </row>
    <row r="161" spans="2:15" x14ac:dyDescent="0.3">
      <c r="B161" t="s">
        <v>3215</v>
      </c>
      <c r="C161" t="s">
        <v>1001</v>
      </c>
      <c r="D161" t="s">
        <v>804</v>
      </c>
      <c r="E161">
        <v>25</v>
      </c>
      <c r="F161">
        <v>1</v>
      </c>
      <c r="G161" t="s">
        <v>3217</v>
      </c>
      <c r="H161" t="s">
        <v>3216</v>
      </c>
      <c r="I161" t="s">
        <v>2756</v>
      </c>
      <c r="J161" s="5">
        <v>55755043</v>
      </c>
      <c r="L161" s="5">
        <v>305501327514648</v>
      </c>
      <c r="M161" t="s">
        <v>1001</v>
      </c>
      <c r="O161" s="5">
        <v>4394613154595750</v>
      </c>
    </row>
    <row r="162" spans="2:15" x14ac:dyDescent="0.3">
      <c r="B162" t="s">
        <v>3218</v>
      </c>
      <c r="C162" t="s">
        <v>1002</v>
      </c>
      <c r="D162" t="s">
        <v>824</v>
      </c>
      <c r="E162">
        <v>25</v>
      </c>
      <c r="F162">
        <v>1</v>
      </c>
      <c r="G162" t="s">
        <v>3220</v>
      </c>
      <c r="H162" t="s">
        <v>3219</v>
      </c>
      <c r="I162" t="s">
        <v>2756</v>
      </c>
      <c r="J162" s="5">
        <v>4373007</v>
      </c>
      <c r="L162" s="5">
        <v>349998359680176</v>
      </c>
      <c r="M162" t="s">
        <v>1002</v>
      </c>
      <c r="O162" s="5">
        <v>4394613154595750</v>
      </c>
    </row>
    <row r="163" spans="2:15" x14ac:dyDescent="0.3">
      <c r="B163" t="s">
        <v>3221</v>
      </c>
      <c r="C163" t="s">
        <v>1003</v>
      </c>
      <c r="D163" t="s">
        <v>807</v>
      </c>
      <c r="E163">
        <v>40</v>
      </c>
      <c r="F163" t="s">
        <v>3154</v>
      </c>
      <c r="G163" t="s">
        <v>3223</v>
      </c>
      <c r="H163" t="s">
        <v>3222</v>
      </c>
      <c r="I163" t="s">
        <v>2756</v>
      </c>
      <c r="J163" s="5">
        <v>6869592</v>
      </c>
      <c r="K163" t="s">
        <v>942</v>
      </c>
      <c r="L163" s="5">
        <v>140474162788363</v>
      </c>
      <c r="M163" t="s">
        <v>1003</v>
      </c>
      <c r="O163" s="5">
        <v>1.47985835869071E+16</v>
      </c>
    </row>
    <row r="164" spans="2:15" x14ac:dyDescent="0.3">
      <c r="B164" t="s">
        <v>3224</v>
      </c>
      <c r="C164" t="s">
        <v>1004</v>
      </c>
      <c r="D164" t="s">
        <v>804</v>
      </c>
      <c r="E164">
        <v>32</v>
      </c>
      <c r="F164">
        <v>1</v>
      </c>
      <c r="G164" t="s">
        <v>3226</v>
      </c>
      <c r="H164" t="s">
        <v>3225</v>
      </c>
      <c r="I164" t="s">
        <v>2756</v>
      </c>
      <c r="J164" s="5">
        <v>12330953</v>
      </c>
      <c r="L164" s="5">
        <v>729808044433594</v>
      </c>
      <c r="M164" t="s">
        <v>1004</v>
      </c>
      <c r="O164" s="5">
        <v>8343616479046430</v>
      </c>
    </row>
    <row r="165" spans="2:15" x14ac:dyDescent="0.3">
      <c r="B165" t="s">
        <v>3227</v>
      </c>
      <c r="C165" t="s">
        <v>1005</v>
      </c>
      <c r="D165" t="s">
        <v>807</v>
      </c>
      <c r="E165">
        <v>200</v>
      </c>
      <c r="F165" t="s">
        <v>2773</v>
      </c>
      <c r="G165" t="s">
        <v>3229</v>
      </c>
      <c r="H165" t="s">
        <v>3228</v>
      </c>
      <c r="I165" t="s">
        <v>2756</v>
      </c>
      <c r="J165" s="5">
        <v>13065591</v>
      </c>
      <c r="K165" t="s">
        <v>815</v>
      </c>
      <c r="L165" s="5">
        <v>451659014762878</v>
      </c>
      <c r="M165" t="s">
        <v>1005</v>
      </c>
      <c r="O165" s="5">
        <v>8223548985685890</v>
      </c>
    </row>
    <row r="166" spans="2:15" x14ac:dyDescent="0.3">
      <c r="B166" t="s">
        <v>3230</v>
      </c>
      <c r="C166" t="s">
        <v>1006</v>
      </c>
      <c r="D166" t="s">
        <v>819</v>
      </c>
      <c r="E166">
        <v>65</v>
      </c>
      <c r="F166" t="s">
        <v>2947</v>
      </c>
      <c r="G166" t="s">
        <v>3232</v>
      </c>
      <c r="H166" t="s">
        <v>3231</v>
      </c>
      <c r="I166" t="s">
        <v>2756</v>
      </c>
      <c r="J166" s="5">
        <v>7765846</v>
      </c>
      <c r="K166" t="s">
        <v>820</v>
      </c>
      <c r="L166" s="5">
        <v>377164780502324</v>
      </c>
      <c r="M166" t="s">
        <v>1006</v>
      </c>
      <c r="O166" s="5">
        <v>506295486315796</v>
      </c>
    </row>
    <row r="167" spans="2:15" x14ac:dyDescent="0.3">
      <c r="B167" t="s">
        <v>3233</v>
      </c>
      <c r="C167" t="s">
        <v>1007</v>
      </c>
      <c r="D167" t="s">
        <v>807</v>
      </c>
      <c r="E167">
        <v>250</v>
      </c>
      <c r="F167" t="s">
        <v>2773</v>
      </c>
      <c r="G167" t="s">
        <v>2945</v>
      </c>
      <c r="H167" t="s">
        <v>3234</v>
      </c>
      <c r="I167" t="s">
        <v>2756</v>
      </c>
      <c r="J167" s="5">
        <v>10324427</v>
      </c>
      <c r="K167" t="s">
        <v>838</v>
      </c>
      <c r="L167" s="5">
        <v>911548745578766</v>
      </c>
      <c r="M167" t="s">
        <v>1007</v>
      </c>
      <c r="O167" s="5">
        <v>1.42052430337836E+16</v>
      </c>
    </row>
    <row r="168" spans="2:15" x14ac:dyDescent="0.3">
      <c r="B168" t="s">
        <v>3235</v>
      </c>
      <c r="C168" t="s">
        <v>1008</v>
      </c>
      <c r="D168" t="s">
        <v>824</v>
      </c>
      <c r="E168">
        <v>32</v>
      </c>
      <c r="F168" t="s">
        <v>2860</v>
      </c>
      <c r="G168" t="s">
        <v>3237</v>
      </c>
      <c r="H168" t="s">
        <v>3236</v>
      </c>
      <c r="I168" t="s">
        <v>2756</v>
      </c>
      <c r="J168" s="5">
        <v>43830246</v>
      </c>
      <c r="L168" s="5">
        <v>796401557922363</v>
      </c>
      <c r="M168" t="s">
        <v>1008</v>
      </c>
      <c r="O168" s="5">
        <v>8343616479046430</v>
      </c>
    </row>
    <row r="169" spans="2:15" x14ac:dyDescent="0.3">
      <c r="B169" t="s">
        <v>3238</v>
      </c>
      <c r="C169" t="s">
        <v>1009</v>
      </c>
      <c r="D169" t="s">
        <v>804</v>
      </c>
      <c r="E169">
        <v>32</v>
      </c>
      <c r="F169">
        <v>1</v>
      </c>
      <c r="G169" t="e" cm="1">
        <f t="array" ref="G169">+kvtoMLa+XB3fCLc</f>
        <v>#NAME?</v>
      </c>
      <c r="H169" t="s">
        <v>3239</v>
      </c>
      <c r="I169" t="s">
        <v>2756</v>
      </c>
      <c r="J169" s="5">
        <v>101861105</v>
      </c>
      <c r="L169" s="5">
        <v>603010063171387</v>
      </c>
      <c r="M169" t="s">
        <v>1009</v>
      </c>
      <c r="O169" s="5">
        <v>8343616479046430</v>
      </c>
    </row>
    <row r="170" spans="2:15" x14ac:dyDescent="0.3">
      <c r="B170" t="s">
        <v>3240</v>
      </c>
      <c r="C170" t="s">
        <v>1010</v>
      </c>
      <c r="D170" t="s">
        <v>804</v>
      </c>
      <c r="E170">
        <v>25</v>
      </c>
      <c r="F170">
        <v>1</v>
      </c>
      <c r="G170" t="s">
        <v>3242</v>
      </c>
      <c r="H170" t="s">
        <v>3241</v>
      </c>
      <c r="I170" t="s">
        <v>2756</v>
      </c>
      <c r="J170" s="5">
        <v>63386936</v>
      </c>
      <c r="L170" s="5">
        <v>318534736633301</v>
      </c>
      <c r="M170" t="s">
        <v>1010</v>
      </c>
      <c r="O170" s="5">
        <v>4394613154595750</v>
      </c>
    </row>
    <row r="171" spans="2:15" x14ac:dyDescent="0.3">
      <c r="B171" t="s">
        <v>3243</v>
      </c>
      <c r="C171" t="s">
        <v>1011</v>
      </c>
      <c r="D171" t="s">
        <v>804</v>
      </c>
      <c r="E171">
        <v>25</v>
      </c>
      <c r="F171">
        <v>1</v>
      </c>
      <c r="G171" t="s">
        <v>3245</v>
      </c>
      <c r="H171" t="s">
        <v>3244</v>
      </c>
      <c r="I171" t="s">
        <v>2756</v>
      </c>
      <c r="J171" s="5">
        <v>10330809</v>
      </c>
      <c r="L171" s="5">
        <v>249503631591797</v>
      </c>
      <c r="M171" t="s">
        <v>1011</v>
      </c>
      <c r="O171" s="5">
        <v>4394613154595750</v>
      </c>
    </row>
    <row r="172" spans="2:15" x14ac:dyDescent="0.3">
      <c r="B172" t="s">
        <v>3246</v>
      </c>
      <c r="C172" t="s">
        <v>1012</v>
      </c>
      <c r="D172" t="s">
        <v>807</v>
      </c>
      <c r="E172">
        <v>50</v>
      </c>
      <c r="F172" t="s">
        <v>2905</v>
      </c>
      <c r="G172" t="s">
        <v>3248</v>
      </c>
      <c r="H172" t="s">
        <v>3247</v>
      </c>
      <c r="I172" t="s">
        <v>2756</v>
      </c>
      <c r="J172" s="5">
        <v>65203705</v>
      </c>
      <c r="K172" t="s">
        <v>1013</v>
      </c>
      <c r="L172" s="5">
        <v>191026910209679</v>
      </c>
      <c r="M172" t="s">
        <v>1012</v>
      </c>
      <c r="O172" s="5">
        <v>2611239415570130</v>
      </c>
    </row>
    <row r="173" spans="2:15" x14ac:dyDescent="0.3">
      <c r="B173" t="s">
        <v>3249</v>
      </c>
      <c r="C173" t="s">
        <v>1014</v>
      </c>
      <c r="D173" t="s">
        <v>804</v>
      </c>
      <c r="E173">
        <v>25</v>
      </c>
      <c r="F173">
        <v>1</v>
      </c>
      <c r="G173" t="s">
        <v>3251</v>
      </c>
      <c r="H173" t="s">
        <v>3250</v>
      </c>
      <c r="I173" t="s">
        <v>2756</v>
      </c>
      <c r="J173" s="5">
        <v>8786017</v>
      </c>
      <c r="L173" s="5">
        <v>392656326293945</v>
      </c>
      <c r="M173" t="s">
        <v>1014</v>
      </c>
      <c r="O173" s="5">
        <v>4394613154595750</v>
      </c>
    </row>
    <row r="174" spans="2:15" x14ac:dyDescent="0.3">
      <c r="B174" t="s">
        <v>3252</v>
      </c>
      <c r="C174" t="s">
        <v>1015</v>
      </c>
      <c r="D174" t="s">
        <v>807</v>
      </c>
      <c r="E174">
        <v>65</v>
      </c>
      <c r="F174" t="s">
        <v>2905</v>
      </c>
      <c r="G174" t="s">
        <v>3254</v>
      </c>
      <c r="H174" t="s">
        <v>3253</v>
      </c>
      <c r="I174" t="s">
        <v>2756</v>
      </c>
      <c r="J174" s="5">
        <v>4510129</v>
      </c>
      <c r="K174" t="s">
        <v>942</v>
      </c>
      <c r="L174" s="5">
        <v>332360375213611</v>
      </c>
      <c r="M174" t="s">
        <v>1015</v>
      </c>
      <c r="O174" s="5">
        <v>506295486315796</v>
      </c>
    </row>
    <row r="175" spans="2:15" x14ac:dyDescent="0.3">
      <c r="B175" t="s">
        <v>3255</v>
      </c>
      <c r="C175" t="s">
        <v>1016</v>
      </c>
      <c r="D175" t="s">
        <v>859</v>
      </c>
      <c r="E175">
        <v>32</v>
      </c>
      <c r="F175">
        <v>1</v>
      </c>
      <c r="G175" t="s">
        <v>3257</v>
      </c>
      <c r="H175" t="s">
        <v>3256</v>
      </c>
      <c r="I175" t="s">
        <v>2756</v>
      </c>
      <c r="J175" s="5">
        <v>90339575</v>
      </c>
      <c r="L175" s="5">
        <v>742401123046875</v>
      </c>
      <c r="M175" t="s">
        <v>1016</v>
      </c>
      <c r="O175" s="5">
        <v>8343616479046430</v>
      </c>
    </row>
    <row r="176" spans="2:15" x14ac:dyDescent="0.3">
      <c r="B176" t="s">
        <v>3258</v>
      </c>
      <c r="C176" t="s">
        <v>1017</v>
      </c>
      <c r="D176" t="s">
        <v>824</v>
      </c>
      <c r="E176">
        <v>40</v>
      </c>
      <c r="F176">
        <v>1</v>
      </c>
      <c r="G176" t="s">
        <v>3260</v>
      </c>
      <c r="H176" t="s">
        <v>3259</v>
      </c>
      <c r="I176" t="s">
        <v>2756</v>
      </c>
      <c r="J176" s="5">
        <v>19325674</v>
      </c>
      <c r="L176" s="5">
        <v>839033432006836</v>
      </c>
      <c r="M176" t="s">
        <v>1017</v>
      </c>
      <c r="O176" s="5">
        <v>1.47985835869071E+16</v>
      </c>
    </row>
    <row r="177" spans="2:15" x14ac:dyDescent="0.3">
      <c r="B177" t="s">
        <v>3261</v>
      </c>
      <c r="C177" t="s">
        <v>1018</v>
      </c>
      <c r="D177" t="s">
        <v>804</v>
      </c>
      <c r="E177">
        <v>25</v>
      </c>
      <c r="F177">
        <v>1</v>
      </c>
      <c r="G177" t="s">
        <v>3263</v>
      </c>
      <c r="H177" t="s">
        <v>3262</v>
      </c>
      <c r="I177" t="s">
        <v>2756</v>
      </c>
      <c r="J177" s="5">
        <v>6336765</v>
      </c>
      <c r="L177" s="5">
        <v>328137741088867</v>
      </c>
      <c r="M177" t="s">
        <v>1018</v>
      </c>
      <c r="O177" s="5">
        <v>4394613154595750</v>
      </c>
    </row>
    <row r="178" spans="2:15" x14ac:dyDescent="0.3">
      <c r="B178" t="s">
        <v>3264</v>
      </c>
      <c r="C178" t="s">
        <v>1019</v>
      </c>
      <c r="D178" t="s">
        <v>824</v>
      </c>
      <c r="E178">
        <v>32</v>
      </c>
      <c r="F178">
        <v>1</v>
      </c>
      <c r="G178" t="s">
        <v>3266</v>
      </c>
      <c r="H178" t="s">
        <v>3265</v>
      </c>
      <c r="I178" t="s">
        <v>2756</v>
      </c>
      <c r="J178" s="5">
        <v>10740289</v>
      </c>
      <c r="L178" s="5">
        <v>444229202270508</v>
      </c>
      <c r="M178" t="s">
        <v>1019</v>
      </c>
      <c r="O178" s="5">
        <v>8343616479046430</v>
      </c>
    </row>
    <row r="179" spans="2:15" x14ac:dyDescent="0.3">
      <c r="B179" t="s">
        <v>3267</v>
      </c>
      <c r="C179" t="s">
        <v>1020</v>
      </c>
      <c r="D179" t="s">
        <v>819</v>
      </c>
      <c r="E179">
        <v>65</v>
      </c>
      <c r="F179" t="s">
        <v>3154</v>
      </c>
      <c r="G179" t="s">
        <v>3269</v>
      </c>
      <c r="H179" t="s">
        <v>3268</v>
      </c>
      <c r="I179" t="s">
        <v>2756</v>
      </c>
      <c r="J179" s="5">
        <v>8374243</v>
      </c>
      <c r="K179" t="s">
        <v>820</v>
      </c>
      <c r="L179" s="5">
        <v>307116014099098</v>
      </c>
      <c r="M179" t="s">
        <v>1020</v>
      </c>
      <c r="O179" s="5">
        <v>506295486315796</v>
      </c>
    </row>
    <row r="180" spans="2:15" x14ac:dyDescent="0.3">
      <c r="B180" t="s">
        <v>3270</v>
      </c>
      <c r="C180" t="s">
        <v>1021</v>
      </c>
      <c r="D180" t="s">
        <v>804</v>
      </c>
      <c r="E180">
        <v>25</v>
      </c>
      <c r="F180">
        <v>1</v>
      </c>
      <c r="G180" t="s">
        <v>3272</v>
      </c>
      <c r="H180" t="s">
        <v>3271</v>
      </c>
      <c r="I180" t="s">
        <v>2756</v>
      </c>
      <c r="J180" s="5">
        <v>11475729</v>
      </c>
      <c r="L180" s="5">
        <v>341454429626465</v>
      </c>
      <c r="M180" t="s">
        <v>1021</v>
      </c>
      <c r="O180" s="5">
        <v>4394613154595750</v>
      </c>
    </row>
    <row r="181" spans="2:15" x14ac:dyDescent="0.3">
      <c r="B181" t="s">
        <v>3273</v>
      </c>
      <c r="C181" t="s">
        <v>1022</v>
      </c>
      <c r="D181" t="s">
        <v>804</v>
      </c>
      <c r="E181">
        <v>25</v>
      </c>
      <c r="F181">
        <v>1</v>
      </c>
      <c r="G181" t="s">
        <v>3275</v>
      </c>
      <c r="H181" t="s">
        <v>3274</v>
      </c>
      <c r="I181" t="s">
        <v>2756</v>
      </c>
      <c r="J181" s="5">
        <v>5815114</v>
      </c>
      <c r="L181" s="5">
        <v>307921867370605</v>
      </c>
      <c r="M181" t="s">
        <v>1022</v>
      </c>
      <c r="O181" s="5">
        <v>4394613154595750</v>
      </c>
    </row>
    <row r="182" spans="2:15" x14ac:dyDescent="0.3">
      <c r="B182" t="s">
        <v>3276</v>
      </c>
      <c r="C182" t="s">
        <v>1023</v>
      </c>
      <c r="D182" t="s">
        <v>804</v>
      </c>
      <c r="E182">
        <v>25</v>
      </c>
      <c r="F182">
        <v>1</v>
      </c>
      <c r="G182" t="s">
        <v>3278</v>
      </c>
      <c r="H182" t="s">
        <v>3277</v>
      </c>
      <c r="I182" t="s">
        <v>2756</v>
      </c>
      <c r="J182" s="5">
        <v>509576</v>
      </c>
      <c r="L182" s="5">
        <v>291955490112305</v>
      </c>
      <c r="M182" t="s">
        <v>1023</v>
      </c>
      <c r="O182" s="5">
        <v>4394613154595750</v>
      </c>
    </row>
    <row r="183" spans="2:15" x14ac:dyDescent="0.3">
      <c r="B183" t="s">
        <v>3279</v>
      </c>
      <c r="C183" t="s">
        <v>1024</v>
      </c>
      <c r="D183" t="s">
        <v>804</v>
      </c>
      <c r="E183">
        <v>25</v>
      </c>
      <c r="F183">
        <v>1</v>
      </c>
      <c r="G183" t="s">
        <v>3281</v>
      </c>
      <c r="H183" t="s">
        <v>3280</v>
      </c>
      <c r="I183" t="s">
        <v>2756</v>
      </c>
      <c r="J183" s="5">
        <v>873163</v>
      </c>
      <c r="L183" s="5">
        <v>364477615356445</v>
      </c>
      <c r="M183" t="s">
        <v>1024</v>
      </c>
      <c r="O183" s="5">
        <v>4394613154595750</v>
      </c>
    </row>
    <row r="184" spans="2:15" x14ac:dyDescent="0.3">
      <c r="B184" t="s">
        <v>3282</v>
      </c>
      <c r="C184" t="s">
        <v>1025</v>
      </c>
      <c r="D184" t="s">
        <v>824</v>
      </c>
      <c r="E184">
        <v>50</v>
      </c>
      <c r="F184" t="s">
        <v>2860</v>
      </c>
      <c r="G184" t="s">
        <v>3283</v>
      </c>
      <c r="H184" t="s">
        <v>2789</v>
      </c>
      <c r="I184" t="s">
        <v>2756</v>
      </c>
      <c r="J184" s="5">
        <v>16013353</v>
      </c>
      <c r="L184" s="5">
        <v>164112070083618</v>
      </c>
      <c r="M184" t="s">
        <v>1025</v>
      </c>
      <c r="O184" s="5">
        <v>2611239415570130</v>
      </c>
    </row>
    <row r="185" spans="2:15" x14ac:dyDescent="0.3">
      <c r="B185" t="s">
        <v>3284</v>
      </c>
      <c r="C185" t="s">
        <v>1026</v>
      </c>
      <c r="D185" t="s">
        <v>804</v>
      </c>
      <c r="E185">
        <v>40</v>
      </c>
      <c r="F185">
        <v>1</v>
      </c>
      <c r="G185" t="s">
        <v>3286</v>
      </c>
      <c r="H185" t="s">
        <v>3285</v>
      </c>
      <c r="I185" t="s">
        <v>2756</v>
      </c>
      <c r="J185" s="5">
        <v>8038323</v>
      </c>
      <c r="L185" s="5">
        <v>138133529663086</v>
      </c>
      <c r="M185" t="s">
        <v>1026</v>
      </c>
      <c r="O185" s="5">
        <v>1.47985835869071E+16</v>
      </c>
    </row>
    <row r="186" spans="2:15" x14ac:dyDescent="0.3">
      <c r="B186" t="s">
        <v>3287</v>
      </c>
      <c r="C186" t="e" cm="1">
        <f t="array" ref="C186">+E7pnDLvuZKS8+Ln</f>
        <v>#NAME?</v>
      </c>
      <c r="D186" t="s">
        <v>824</v>
      </c>
      <c r="E186">
        <v>40</v>
      </c>
      <c r="F186" t="s">
        <v>2794</v>
      </c>
      <c r="G186" t="s">
        <v>3288</v>
      </c>
      <c r="H186" t="s">
        <v>3283</v>
      </c>
      <c r="I186" t="s">
        <v>2756</v>
      </c>
      <c r="J186" s="5">
        <v>15518588</v>
      </c>
      <c r="L186" s="5">
        <v>110612090148905</v>
      </c>
      <c r="M186" t="e" cm="1">
        <f t="array" ref="M186">+E7pnDLvuZKS8+Ln</f>
        <v>#NAME?</v>
      </c>
      <c r="O186" s="5">
        <v>1.47985835869071E+16</v>
      </c>
    </row>
    <row r="187" spans="2:15" x14ac:dyDescent="0.3">
      <c r="B187" t="s">
        <v>3289</v>
      </c>
      <c r="C187" t="s">
        <v>1028</v>
      </c>
      <c r="D187" t="s">
        <v>804</v>
      </c>
      <c r="E187">
        <v>40</v>
      </c>
      <c r="F187">
        <v>1</v>
      </c>
      <c r="G187" t="s">
        <v>3291</v>
      </c>
      <c r="H187" t="s">
        <v>3290</v>
      </c>
      <c r="I187" t="s">
        <v>2756</v>
      </c>
      <c r="J187" s="5">
        <v>11290335</v>
      </c>
      <c r="L187" s="5">
        <v>113085441589355</v>
      </c>
      <c r="M187" t="s">
        <v>1028</v>
      </c>
      <c r="O187" s="5">
        <v>1.47985835869071E+16</v>
      </c>
    </row>
    <row r="188" spans="2:15" x14ac:dyDescent="0.3">
      <c r="B188" t="s">
        <v>3292</v>
      </c>
      <c r="C188" t="s">
        <v>1029</v>
      </c>
      <c r="D188" t="s">
        <v>807</v>
      </c>
      <c r="E188">
        <v>200</v>
      </c>
      <c r="F188" t="s">
        <v>2773</v>
      </c>
      <c r="G188" t="s">
        <v>3294</v>
      </c>
      <c r="H188" t="s">
        <v>3293</v>
      </c>
      <c r="I188" t="s">
        <v>2756</v>
      </c>
      <c r="J188" s="5">
        <v>9093738</v>
      </c>
      <c r="K188" t="s">
        <v>815</v>
      </c>
      <c r="L188" s="5">
        <v>412718841522217</v>
      </c>
      <c r="M188" t="s">
        <v>1029</v>
      </c>
      <c r="O188" s="5">
        <v>8223548985685890</v>
      </c>
    </row>
    <row r="189" spans="2:15" x14ac:dyDescent="0.3">
      <c r="B189" t="s">
        <v>3295</v>
      </c>
      <c r="C189" t="s">
        <v>1030</v>
      </c>
      <c r="D189" t="s">
        <v>804</v>
      </c>
      <c r="E189">
        <v>25</v>
      </c>
      <c r="F189">
        <v>1</v>
      </c>
      <c r="G189" t="s">
        <v>3297</v>
      </c>
      <c r="H189" t="s">
        <v>3296</v>
      </c>
      <c r="I189" t="s">
        <v>2756</v>
      </c>
      <c r="J189" s="5">
        <v>7470615</v>
      </c>
      <c r="L189" s="5">
        <v>317125186920166</v>
      </c>
      <c r="M189" t="s">
        <v>1030</v>
      </c>
      <c r="O189" s="5">
        <v>4394613154595750</v>
      </c>
    </row>
    <row r="190" spans="2:15" x14ac:dyDescent="0.3">
      <c r="B190" t="s">
        <v>3298</v>
      </c>
      <c r="C190" t="s">
        <v>1031</v>
      </c>
      <c r="D190" t="s">
        <v>804</v>
      </c>
      <c r="E190">
        <v>25</v>
      </c>
      <c r="F190">
        <v>1</v>
      </c>
      <c r="G190" t="s">
        <v>3300</v>
      </c>
      <c r="H190" t="s">
        <v>3299</v>
      </c>
      <c r="I190" t="s">
        <v>2756</v>
      </c>
      <c r="J190" s="5">
        <v>53480453</v>
      </c>
      <c r="L190" s="5">
        <v>322398986816406</v>
      </c>
      <c r="M190" t="s">
        <v>1031</v>
      </c>
      <c r="O190" s="5">
        <v>4394613154595750</v>
      </c>
    </row>
    <row r="191" spans="2:15" x14ac:dyDescent="0.3">
      <c r="B191" t="s">
        <v>3301</v>
      </c>
      <c r="C191" t="s">
        <v>1032</v>
      </c>
      <c r="D191" t="s">
        <v>837</v>
      </c>
      <c r="E191">
        <v>0</v>
      </c>
      <c r="F191">
        <v>0</v>
      </c>
      <c r="G191" t="s">
        <v>3303</v>
      </c>
      <c r="H191" t="s">
        <v>3302</v>
      </c>
      <c r="I191" t="s">
        <v>2814</v>
      </c>
      <c r="J191" s="5">
        <v>30338037</v>
      </c>
      <c r="K191" t="s">
        <v>815</v>
      </c>
      <c r="L191">
        <v>0</v>
      </c>
      <c r="M191" t="s">
        <v>1032</v>
      </c>
      <c r="O191">
        <v>0</v>
      </c>
    </row>
    <row r="192" spans="2:15" x14ac:dyDescent="0.3">
      <c r="B192" t="s">
        <v>3304</v>
      </c>
      <c r="C192" t="s">
        <v>1033</v>
      </c>
      <c r="D192" t="s">
        <v>804</v>
      </c>
      <c r="E192">
        <v>25</v>
      </c>
      <c r="F192">
        <v>1</v>
      </c>
      <c r="G192" t="s">
        <v>3306</v>
      </c>
      <c r="H192" t="s">
        <v>3305</v>
      </c>
      <c r="I192" t="s">
        <v>2756</v>
      </c>
      <c r="J192" s="5">
        <v>5470263</v>
      </c>
      <c r="L192" s="5">
        <v>311282196044922</v>
      </c>
      <c r="M192" t="s">
        <v>1033</v>
      </c>
      <c r="O192" s="5">
        <v>4394613154595750</v>
      </c>
    </row>
    <row r="193" spans="2:15" x14ac:dyDescent="0.3">
      <c r="B193" t="s">
        <v>3307</v>
      </c>
      <c r="C193" t="s">
        <v>1034</v>
      </c>
      <c r="D193" t="s">
        <v>1035</v>
      </c>
      <c r="E193">
        <v>32</v>
      </c>
      <c r="F193">
        <v>1</v>
      </c>
      <c r="G193" t="s">
        <v>3309</v>
      </c>
      <c r="H193" t="s">
        <v>3308</v>
      </c>
      <c r="I193" t="s">
        <v>2756</v>
      </c>
      <c r="J193" s="5">
        <v>39738903</v>
      </c>
      <c r="L193" s="5">
        <v>514932327270508</v>
      </c>
      <c r="M193" t="s">
        <v>1034</v>
      </c>
      <c r="O193" s="5">
        <v>8343616479046430</v>
      </c>
    </row>
    <row r="194" spans="2:15" x14ac:dyDescent="0.3">
      <c r="B194" t="s">
        <v>3310</v>
      </c>
      <c r="C194" t="s">
        <v>1036</v>
      </c>
      <c r="D194" t="s">
        <v>804</v>
      </c>
      <c r="E194">
        <v>25</v>
      </c>
      <c r="F194">
        <v>1</v>
      </c>
      <c r="G194" t="s">
        <v>3312</v>
      </c>
      <c r="H194" t="s">
        <v>3311</v>
      </c>
      <c r="I194" t="s">
        <v>2756</v>
      </c>
      <c r="J194" s="5">
        <v>12617339</v>
      </c>
      <c r="L194" s="5">
        <v>376657409667969</v>
      </c>
      <c r="M194" t="s">
        <v>1036</v>
      </c>
      <c r="O194" s="5">
        <v>4394613154595750</v>
      </c>
    </row>
    <row r="195" spans="2:15" x14ac:dyDescent="0.3">
      <c r="B195" t="s">
        <v>3313</v>
      </c>
      <c r="C195" t="s">
        <v>1037</v>
      </c>
      <c r="D195" t="s">
        <v>804</v>
      </c>
      <c r="E195">
        <v>25</v>
      </c>
      <c r="F195">
        <v>1</v>
      </c>
      <c r="G195" t="s">
        <v>3315</v>
      </c>
      <c r="H195" t="s">
        <v>3314</v>
      </c>
      <c r="I195" t="s">
        <v>2756</v>
      </c>
      <c r="J195" s="5">
        <v>34339077</v>
      </c>
      <c r="L195" s="5">
        <v>293869590759277</v>
      </c>
      <c r="M195" t="s">
        <v>1037</v>
      </c>
      <c r="O195" s="5">
        <v>4394613154595750</v>
      </c>
    </row>
    <row r="196" spans="2:15" x14ac:dyDescent="0.3">
      <c r="B196" t="s">
        <v>3316</v>
      </c>
      <c r="C196" t="s">
        <v>1038</v>
      </c>
      <c r="D196" t="s">
        <v>824</v>
      </c>
      <c r="E196">
        <v>40</v>
      </c>
      <c r="F196">
        <v>1</v>
      </c>
      <c r="G196" t="s">
        <v>3318</v>
      </c>
      <c r="H196" t="s">
        <v>3317</v>
      </c>
      <c r="I196" t="s">
        <v>2756</v>
      </c>
      <c r="J196" s="5">
        <v>11980376</v>
      </c>
      <c r="L196" s="5">
        <v>886128005981445</v>
      </c>
      <c r="M196" t="s">
        <v>1038</v>
      </c>
      <c r="O196" s="5">
        <v>1.47985835869071E+16</v>
      </c>
    </row>
    <row r="197" spans="2:15" x14ac:dyDescent="0.3">
      <c r="B197" t="s">
        <v>3319</v>
      </c>
      <c r="C197" t="s">
        <v>1039</v>
      </c>
      <c r="D197" t="s">
        <v>804</v>
      </c>
      <c r="E197">
        <v>25</v>
      </c>
      <c r="F197">
        <v>1</v>
      </c>
      <c r="G197" t="s">
        <v>3321</v>
      </c>
      <c r="H197" t="s">
        <v>3320</v>
      </c>
      <c r="I197" t="s">
        <v>2756</v>
      </c>
      <c r="J197" s="5">
        <v>72538476</v>
      </c>
      <c r="L197" s="5">
        <v>273596630096436</v>
      </c>
      <c r="M197" t="s">
        <v>1039</v>
      </c>
      <c r="O197" s="5">
        <v>4394613154595750</v>
      </c>
    </row>
    <row r="198" spans="2:15" x14ac:dyDescent="0.3">
      <c r="B198" t="s">
        <v>3322</v>
      </c>
      <c r="C198" t="s">
        <v>1040</v>
      </c>
      <c r="D198" t="s">
        <v>837</v>
      </c>
      <c r="E198">
        <v>150</v>
      </c>
      <c r="F198" t="s">
        <v>2773</v>
      </c>
      <c r="G198" t="s">
        <v>3324</v>
      </c>
      <c r="H198" t="s">
        <v>3323</v>
      </c>
      <c r="I198" t="s">
        <v>2756</v>
      </c>
      <c r="J198" s="5">
        <v>11396169</v>
      </c>
      <c r="K198" t="s">
        <v>838</v>
      </c>
      <c r="L198" s="5">
        <v>296821420875547</v>
      </c>
      <c r="M198" t="s">
        <v>1040</v>
      </c>
      <c r="O198" s="5">
        <v>4.0530788484379904E+16</v>
      </c>
    </row>
    <row r="199" spans="2:15" x14ac:dyDescent="0.3">
      <c r="B199" t="s">
        <v>3325</v>
      </c>
      <c r="C199" t="s">
        <v>1041</v>
      </c>
      <c r="D199" t="s">
        <v>807</v>
      </c>
      <c r="E199">
        <v>25</v>
      </c>
      <c r="F199">
        <v>1</v>
      </c>
      <c r="G199" t="s">
        <v>3326</v>
      </c>
      <c r="H199" t="s">
        <v>3040</v>
      </c>
      <c r="I199" t="s">
        <v>2756</v>
      </c>
      <c r="J199" s="5">
        <v>47358425</v>
      </c>
      <c r="K199" t="s">
        <v>852</v>
      </c>
      <c r="L199" s="5">
        <v>302748966217041</v>
      </c>
      <c r="M199" t="s">
        <v>1041</v>
      </c>
      <c r="O199" s="5">
        <v>4394613154595750</v>
      </c>
    </row>
    <row r="200" spans="2:15" x14ac:dyDescent="0.3">
      <c r="B200" t="s">
        <v>3327</v>
      </c>
      <c r="C200" t="s">
        <v>1042</v>
      </c>
      <c r="D200" t="s">
        <v>804</v>
      </c>
      <c r="E200">
        <v>25</v>
      </c>
      <c r="F200">
        <v>1</v>
      </c>
      <c r="G200" t="s">
        <v>3329</v>
      </c>
      <c r="H200" t="s">
        <v>3328</v>
      </c>
      <c r="I200" t="s">
        <v>2756</v>
      </c>
      <c r="J200" s="5">
        <v>4853476</v>
      </c>
      <c r="L200" s="5">
        <v>329360656738281</v>
      </c>
      <c r="M200" t="s">
        <v>1042</v>
      </c>
      <c r="O200" s="5">
        <v>4394613154595750</v>
      </c>
    </row>
    <row r="201" spans="2:15" x14ac:dyDescent="0.3">
      <c r="B201" t="s">
        <v>3330</v>
      </c>
      <c r="C201" t="s">
        <v>1043</v>
      </c>
      <c r="D201" t="s">
        <v>807</v>
      </c>
      <c r="E201">
        <v>125</v>
      </c>
      <c r="F201" t="s">
        <v>2823</v>
      </c>
      <c r="G201" t="s">
        <v>2846</v>
      </c>
      <c r="H201" t="s">
        <v>3331</v>
      </c>
      <c r="I201" t="s">
        <v>2756</v>
      </c>
      <c r="J201" s="5">
        <v>3808191</v>
      </c>
      <c r="K201" t="s">
        <v>885</v>
      </c>
      <c r="L201" s="5">
        <v>178223602031707</v>
      </c>
      <c r="M201" t="s">
        <v>1043</v>
      </c>
      <c r="O201" s="5">
        <v>2.58366036106112E+16</v>
      </c>
    </row>
    <row r="202" spans="2:15" x14ac:dyDescent="0.3">
      <c r="B202" t="s">
        <v>3332</v>
      </c>
      <c r="C202" t="s">
        <v>1044</v>
      </c>
      <c r="D202" t="s">
        <v>804</v>
      </c>
      <c r="E202">
        <v>25</v>
      </c>
      <c r="F202">
        <v>1</v>
      </c>
      <c r="G202" t="s">
        <v>3334</v>
      </c>
      <c r="H202" t="s">
        <v>3333</v>
      </c>
      <c r="I202" t="s">
        <v>2756</v>
      </c>
      <c r="J202" s="5">
        <v>43194656</v>
      </c>
      <c r="L202" s="5">
        <v>337159767150879</v>
      </c>
      <c r="M202" t="s">
        <v>1044</v>
      </c>
      <c r="O202" s="5">
        <v>4394613154595750</v>
      </c>
    </row>
    <row r="203" spans="2:15" x14ac:dyDescent="0.3">
      <c r="B203" t="s">
        <v>3335</v>
      </c>
      <c r="C203" t="s">
        <v>1045</v>
      </c>
      <c r="D203" t="s">
        <v>804</v>
      </c>
      <c r="E203">
        <v>25</v>
      </c>
      <c r="F203">
        <v>1</v>
      </c>
      <c r="G203" t="s">
        <v>3337</v>
      </c>
      <c r="H203" t="s">
        <v>3336</v>
      </c>
      <c r="I203" t="s">
        <v>2756</v>
      </c>
      <c r="J203" s="5">
        <v>19150255</v>
      </c>
      <c r="L203" s="5">
        <v>338619117736816</v>
      </c>
      <c r="M203" t="s">
        <v>1045</v>
      </c>
      <c r="O203" s="5">
        <v>4394613154595750</v>
      </c>
    </row>
    <row r="204" spans="2:15" x14ac:dyDescent="0.3">
      <c r="B204" t="s">
        <v>3338</v>
      </c>
      <c r="C204" t="s">
        <v>1046</v>
      </c>
      <c r="D204" t="s">
        <v>819</v>
      </c>
      <c r="E204">
        <v>250</v>
      </c>
      <c r="F204" t="s">
        <v>2773</v>
      </c>
      <c r="G204" t="s">
        <v>3340</v>
      </c>
      <c r="H204" t="s">
        <v>3339</v>
      </c>
      <c r="I204" t="s">
        <v>2756</v>
      </c>
      <c r="J204" s="5">
        <v>1.27895245919907E+16</v>
      </c>
      <c r="K204" t="s">
        <v>820</v>
      </c>
      <c r="L204" s="5">
        <v>126585743118668</v>
      </c>
      <c r="M204" t="s">
        <v>1046</v>
      </c>
      <c r="O204" s="5">
        <v>1.42052430337836E+16</v>
      </c>
    </row>
    <row r="205" spans="2:15" x14ac:dyDescent="0.3">
      <c r="B205" t="s">
        <v>3341</v>
      </c>
      <c r="C205" t="s">
        <v>1047</v>
      </c>
      <c r="D205" t="s">
        <v>804</v>
      </c>
      <c r="E205">
        <v>25</v>
      </c>
      <c r="F205">
        <v>1</v>
      </c>
      <c r="G205" t="s">
        <v>3343</v>
      </c>
      <c r="H205" t="s">
        <v>3342</v>
      </c>
      <c r="I205" t="s">
        <v>2756</v>
      </c>
      <c r="J205" s="5">
        <v>8177623</v>
      </c>
      <c r="L205" s="5">
        <v>298888454437256</v>
      </c>
      <c r="M205" t="s">
        <v>1047</v>
      </c>
      <c r="O205" s="5">
        <v>4394613154595750</v>
      </c>
    </row>
    <row r="206" spans="2:15" x14ac:dyDescent="0.3">
      <c r="B206" t="s">
        <v>3344</v>
      </c>
      <c r="C206" t="s">
        <v>1048</v>
      </c>
      <c r="D206" t="s">
        <v>804</v>
      </c>
      <c r="E206">
        <v>25</v>
      </c>
      <c r="F206">
        <v>1</v>
      </c>
      <c r="G206" t="s">
        <v>3346</v>
      </c>
      <c r="H206" t="s">
        <v>3345</v>
      </c>
      <c r="I206" t="s">
        <v>2756</v>
      </c>
      <c r="J206" s="5">
        <v>55497437</v>
      </c>
      <c r="L206" s="5">
        <v>312191562652588</v>
      </c>
      <c r="M206" t="s">
        <v>1048</v>
      </c>
      <c r="O206" s="5">
        <v>4394613154595750</v>
      </c>
    </row>
    <row r="207" spans="2:15" x14ac:dyDescent="0.3">
      <c r="B207" t="s">
        <v>3347</v>
      </c>
      <c r="C207" t="s">
        <v>1049</v>
      </c>
      <c r="D207" t="s">
        <v>804</v>
      </c>
      <c r="E207">
        <v>20</v>
      </c>
      <c r="F207">
        <v>1</v>
      </c>
      <c r="G207" t="s">
        <v>3349</v>
      </c>
      <c r="H207" t="s">
        <v>3348</v>
      </c>
      <c r="I207" t="s">
        <v>2756</v>
      </c>
      <c r="J207" s="5">
        <v>5025642</v>
      </c>
      <c r="L207" s="5">
        <v>24125696182251</v>
      </c>
      <c r="M207" t="s">
        <v>1049</v>
      </c>
      <c r="O207" s="5">
        <v>2442449145137490</v>
      </c>
    </row>
    <row r="208" spans="2:15" x14ac:dyDescent="0.3">
      <c r="B208" t="s">
        <v>3350</v>
      </c>
      <c r="C208" t="s">
        <v>1050</v>
      </c>
      <c r="D208" t="s">
        <v>807</v>
      </c>
      <c r="E208">
        <v>40</v>
      </c>
      <c r="F208" t="s">
        <v>2769</v>
      </c>
      <c r="G208" t="s">
        <v>3352</v>
      </c>
      <c r="H208" t="s">
        <v>3351</v>
      </c>
      <c r="I208" t="s">
        <v>2756</v>
      </c>
      <c r="J208" s="5">
        <v>45874343</v>
      </c>
      <c r="K208" t="s">
        <v>1051</v>
      </c>
      <c r="L208" s="5">
        <v>124746071319561</v>
      </c>
      <c r="M208" t="s">
        <v>1050</v>
      </c>
      <c r="O208" s="5">
        <v>1.47985835869071E+16</v>
      </c>
    </row>
    <row r="209" spans="2:15" x14ac:dyDescent="0.3">
      <c r="B209" t="s">
        <v>3353</v>
      </c>
      <c r="C209" t="s">
        <v>1052</v>
      </c>
      <c r="D209" t="s">
        <v>819</v>
      </c>
      <c r="E209">
        <v>40</v>
      </c>
      <c r="F209">
        <v>1</v>
      </c>
      <c r="G209" t="s">
        <v>3355</v>
      </c>
      <c r="H209" t="s">
        <v>3354</v>
      </c>
      <c r="I209" t="s">
        <v>2756</v>
      </c>
      <c r="J209" s="5">
        <v>3858968</v>
      </c>
      <c r="K209" t="s">
        <v>874</v>
      </c>
      <c r="L209" s="5">
        <v>123816268920898</v>
      </c>
      <c r="M209" t="s">
        <v>1052</v>
      </c>
      <c r="O209" s="5">
        <v>1.47985835869071E+16</v>
      </c>
    </row>
    <row r="210" spans="2:15" x14ac:dyDescent="0.3">
      <c r="B210" t="s">
        <v>3356</v>
      </c>
      <c r="C210" t="s">
        <v>1053</v>
      </c>
      <c r="D210" t="s">
        <v>804</v>
      </c>
      <c r="E210">
        <v>32</v>
      </c>
      <c r="F210">
        <v>1</v>
      </c>
      <c r="G210" t="s">
        <v>3125</v>
      </c>
      <c r="H210" t="s">
        <v>3357</v>
      </c>
      <c r="I210" t="s">
        <v>2756</v>
      </c>
      <c r="J210" s="5">
        <v>8854549</v>
      </c>
      <c r="L210" s="5">
        <v>709977798461914</v>
      </c>
      <c r="M210" t="s">
        <v>1053</v>
      </c>
      <c r="O210" s="5">
        <v>8343616479046430</v>
      </c>
    </row>
    <row r="211" spans="2:15" x14ac:dyDescent="0.3">
      <c r="B211" t="s">
        <v>3358</v>
      </c>
      <c r="C211" t="s">
        <v>1054</v>
      </c>
      <c r="D211" t="s">
        <v>824</v>
      </c>
      <c r="E211">
        <v>40</v>
      </c>
      <c r="F211" t="s">
        <v>2794</v>
      </c>
      <c r="G211" t="s">
        <v>3360</v>
      </c>
      <c r="H211" t="s">
        <v>3359</v>
      </c>
      <c r="I211" t="s">
        <v>2756</v>
      </c>
      <c r="J211" s="5">
        <v>13693943</v>
      </c>
      <c r="L211" s="5">
        <v>114216142730729</v>
      </c>
      <c r="M211" t="s">
        <v>1054</v>
      </c>
      <c r="O211" s="5">
        <v>1.47985835869071E+16</v>
      </c>
    </row>
    <row r="212" spans="2:15" x14ac:dyDescent="0.3">
      <c r="B212" t="s">
        <v>3361</v>
      </c>
      <c r="C212" t="s">
        <v>1055</v>
      </c>
      <c r="D212" t="s">
        <v>807</v>
      </c>
      <c r="E212">
        <v>100</v>
      </c>
      <c r="F212" t="s">
        <v>2759</v>
      </c>
      <c r="G212" t="s">
        <v>3363</v>
      </c>
      <c r="H212" t="s">
        <v>3362</v>
      </c>
      <c r="I212" t="s">
        <v>2756</v>
      </c>
      <c r="J212" s="5">
        <v>9142284</v>
      </c>
      <c r="K212" t="s">
        <v>876</v>
      </c>
      <c r="L212" s="5">
        <v>108117635986325</v>
      </c>
      <c r="M212" t="s">
        <v>1055</v>
      </c>
      <c r="O212" s="5">
        <v>1.48568088588033E+16</v>
      </c>
    </row>
    <row r="213" spans="2:15" x14ac:dyDescent="0.3">
      <c r="B213" t="s">
        <v>3364</v>
      </c>
      <c r="C213" t="s">
        <v>1056</v>
      </c>
      <c r="D213" t="s">
        <v>807</v>
      </c>
      <c r="E213">
        <v>65</v>
      </c>
      <c r="F213" t="s">
        <v>3154</v>
      </c>
      <c r="G213" t="s">
        <v>2805</v>
      </c>
      <c r="H213" t="s">
        <v>2877</v>
      </c>
      <c r="I213" t="s">
        <v>2756</v>
      </c>
      <c r="J213" s="5">
        <v>7548213</v>
      </c>
      <c r="K213" t="s">
        <v>822</v>
      </c>
      <c r="L213" s="5">
        <v>286382135887146</v>
      </c>
      <c r="M213" t="s">
        <v>1056</v>
      </c>
      <c r="O213" s="5">
        <v>506295486315796</v>
      </c>
    </row>
    <row r="214" spans="2:15" x14ac:dyDescent="0.3">
      <c r="B214" t="s">
        <v>3365</v>
      </c>
      <c r="C214" t="s">
        <v>1057</v>
      </c>
      <c r="D214" t="s">
        <v>804</v>
      </c>
      <c r="E214">
        <v>25</v>
      </c>
      <c r="F214">
        <v>1</v>
      </c>
      <c r="G214" t="s">
        <v>3367</v>
      </c>
      <c r="H214" t="s">
        <v>3366</v>
      </c>
      <c r="I214" t="s">
        <v>2756</v>
      </c>
      <c r="J214" s="5">
        <v>55295777</v>
      </c>
      <c r="L214" s="5">
        <v>308632316589355</v>
      </c>
      <c r="M214" t="s">
        <v>1057</v>
      </c>
      <c r="O214" s="5">
        <v>4394613154595750</v>
      </c>
    </row>
    <row r="215" spans="2:15" x14ac:dyDescent="0.3">
      <c r="B215" t="s">
        <v>3368</v>
      </c>
      <c r="C215" t="s">
        <v>1058</v>
      </c>
      <c r="D215" t="s">
        <v>804</v>
      </c>
      <c r="E215">
        <v>40</v>
      </c>
      <c r="F215">
        <v>1</v>
      </c>
      <c r="G215" t="s">
        <v>3370</v>
      </c>
      <c r="H215" t="s">
        <v>3369</v>
      </c>
      <c r="I215" t="s">
        <v>2756</v>
      </c>
      <c r="J215" s="5">
        <v>2362654</v>
      </c>
      <c r="L215" s="5">
        <v>125210502624512</v>
      </c>
      <c r="M215" t="s">
        <v>1058</v>
      </c>
      <c r="O215" s="5">
        <v>1.47985835869071E+16</v>
      </c>
    </row>
    <row r="216" spans="2:15" x14ac:dyDescent="0.3">
      <c r="B216" t="s">
        <v>3371</v>
      </c>
      <c r="C216" t="s">
        <v>1059</v>
      </c>
      <c r="D216" t="s">
        <v>847</v>
      </c>
      <c r="E216">
        <v>65</v>
      </c>
      <c r="F216" t="s">
        <v>3372</v>
      </c>
      <c r="G216" t="s">
        <v>3005</v>
      </c>
      <c r="H216" t="s">
        <v>3373</v>
      </c>
      <c r="I216" t="s">
        <v>2756</v>
      </c>
      <c r="J216" s="5">
        <v>25383804</v>
      </c>
      <c r="K216" t="s">
        <v>995</v>
      </c>
      <c r="L216" s="5">
        <v>494449834823608</v>
      </c>
      <c r="M216" t="s">
        <v>1059</v>
      </c>
      <c r="O216" s="5">
        <v>506295486315796</v>
      </c>
    </row>
    <row r="217" spans="2:15" x14ac:dyDescent="0.3">
      <c r="B217" t="s">
        <v>3374</v>
      </c>
      <c r="C217" t="s">
        <v>1060</v>
      </c>
      <c r="D217" t="s">
        <v>804</v>
      </c>
      <c r="E217">
        <v>25</v>
      </c>
      <c r="F217">
        <v>1</v>
      </c>
      <c r="G217" t="s">
        <v>3376</v>
      </c>
      <c r="H217" t="s">
        <v>3375</v>
      </c>
      <c r="I217" t="s">
        <v>2756</v>
      </c>
      <c r="J217" s="5">
        <v>79925594</v>
      </c>
      <c r="L217" s="5">
        <v>297417583465576</v>
      </c>
      <c r="M217" t="s">
        <v>1060</v>
      </c>
      <c r="O217" s="5">
        <v>4394613154595750</v>
      </c>
    </row>
    <row r="218" spans="2:15" x14ac:dyDescent="0.3">
      <c r="B218" t="s">
        <v>3377</v>
      </c>
      <c r="C218" t="s">
        <v>1061</v>
      </c>
      <c r="D218" t="s">
        <v>807</v>
      </c>
      <c r="E218">
        <v>0</v>
      </c>
      <c r="F218">
        <v>0</v>
      </c>
      <c r="G218" t="s">
        <v>3379</v>
      </c>
      <c r="H218" t="s">
        <v>3378</v>
      </c>
      <c r="I218" t="s">
        <v>2814</v>
      </c>
      <c r="J218" s="5">
        <v>60681873</v>
      </c>
      <c r="K218" t="s">
        <v>827</v>
      </c>
      <c r="L218">
        <v>0</v>
      </c>
      <c r="M218" t="s">
        <v>1061</v>
      </c>
      <c r="O218">
        <v>0</v>
      </c>
    </row>
    <row r="219" spans="2:15" x14ac:dyDescent="0.3">
      <c r="B219" t="s">
        <v>3380</v>
      </c>
      <c r="C219" t="s">
        <v>1062</v>
      </c>
      <c r="D219" t="s">
        <v>807</v>
      </c>
      <c r="E219">
        <v>200</v>
      </c>
      <c r="F219" t="s">
        <v>2773</v>
      </c>
      <c r="G219" t="s">
        <v>3381</v>
      </c>
      <c r="H219" t="s">
        <v>3359</v>
      </c>
      <c r="I219" t="s">
        <v>2756</v>
      </c>
      <c r="J219" s="5">
        <v>24636683</v>
      </c>
      <c r="K219" t="s">
        <v>815</v>
      </c>
      <c r="L219" s="5">
        <v>462216252883911</v>
      </c>
      <c r="M219" t="s">
        <v>1062</v>
      </c>
      <c r="O219" s="5">
        <v>8223548985685890</v>
      </c>
    </row>
    <row r="220" spans="2:15" x14ac:dyDescent="0.3">
      <c r="B220" t="s">
        <v>3382</v>
      </c>
      <c r="C220" t="s">
        <v>1063</v>
      </c>
      <c r="D220" t="s">
        <v>807</v>
      </c>
      <c r="E220">
        <v>100</v>
      </c>
      <c r="F220" t="s">
        <v>2823</v>
      </c>
      <c r="G220" t="s">
        <v>3384</v>
      </c>
      <c r="H220" t="s">
        <v>3383</v>
      </c>
      <c r="I220" t="s">
        <v>2756</v>
      </c>
      <c r="J220" s="5">
        <v>70564017</v>
      </c>
      <c r="K220" t="s">
        <v>813</v>
      </c>
      <c r="L220" s="5">
        <v>145145249845507</v>
      </c>
      <c r="M220" t="s">
        <v>1063</v>
      </c>
      <c r="O220" s="5">
        <v>1.48568088588033E+16</v>
      </c>
    </row>
    <row r="221" spans="2:15" x14ac:dyDescent="0.3">
      <c r="B221" t="s">
        <v>3385</v>
      </c>
      <c r="C221" t="s">
        <v>1064</v>
      </c>
      <c r="D221" t="s">
        <v>824</v>
      </c>
      <c r="E221">
        <v>125</v>
      </c>
      <c r="F221" t="s">
        <v>2773</v>
      </c>
      <c r="G221" t="s">
        <v>3387</v>
      </c>
      <c r="H221" t="s">
        <v>3386</v>
      </c>
      <c r="I221" t="s">
        <v>2756</v>
      </c>
      <c r="J221" s="5">
        <v>34671896</v>
      </c>
      <c r="K221" t="s">
        <v>1065</v>
      </c>
      <c r="L221" s="5">
        <v>173509138771057</v>
      </c>
      <c r="M221" t="s">
        <v>1064</v>
      </c>
      <c r="O221" s="5">
        <v>2.58366036106112E+16</v>
      </c>
    </row>
    <row r="222" spans="2:15" x14ac:dyDescent="0.3">
      <c r="B222" t="s">
        <v>3388</v>
      </c>
      <c r="C222" t="s">
        <v>1066</v>
      </c>
      <c r="D222" t="s">
        <v>804</v>
      </c>
      <c r="E222">
        <v>25</v>
      </c>
      <c r="F222">
        <v>1</v>
      </c>
      <c r="G222" t="s">
        <v>3390</v>
      </c>
      <c r="H222" t="s">
        <v>3389</v>
      </c>
      <c r="I222" t="s">
        <v>2756</v>
      </c>
      <c r="J222" s="5">
        <v>76665697</v>
      </c>
      <c r="L222" s="5">
        <v>287433986663818</v>
      </c>
      <c r="M222" t="s">
        <v>1066</v>
      </c>
      <c r="O222" s="5">
        <v>4394613154595750</v>
      </c>
    </row>
    <row r="223" spans="2:15" x14ac:dyDescent="0.3">
      <c r="B223" t="s">
        <v>3391</v>
      </c>
      <c r="C223" t="s">
        <v>1067</v>
      </c>
      <c r="D223" t="s">
        <v>807</v>
      </c>
      <c r="E223">
        <v>200</v>
      </c>
      <c r="F223" t="s">
        <v>2773</v>
      </c>
      <c r="G223" t="s">
        <v>3392</v>
      </c>
      <c r="H223" t="s">
        <v>3294</v>
      </c>
      <c r="I223" t="s">
        <v>2756</v>
      </c>
      <c r="J223" s="5">
        <v>9218129</v>
      </c>
      <c r="K223" t="s">
        <v>815</v>
      </c>
      <c r="L223" s="5">
        <v>414644661769867</v>
      </c>
      <c r="M223" t="s">
        <v>1067</v>
      </c>
      <c r="O223" s="5">
        <v>8223548985685890</v>
      </c>
    </row>
    <row r="224" spans="2:15" x14ac:dyDescent="0.3">
      <c r="B224" t="s">
        <v>3393</v>
      </c>
      <c r="C224" t="s">
        <v>1068</v>
      </c>
      <c r="D224" t="s">
        <v>807</v>
      </c>
      <c r="E224">
        <v>25</v>
      </c>
      <c r="F224">
        <v>1</v>
      </c>
      <c r="G224" t="s">
        <v>3395</v>
      </c>
      <c r="H224" t="s">
        <v>3394</v>
      </c>
      <c r="I224" t="s">
        <v>2756</v>
      </c>
      <c r="J224" s="5">
        <v>45144886</v>
      </c>
      <c r="K224" t="s">
        <v>1069</v>
      </c>
      <c r="L224" s="5">
        <v>37543529510498</v>
      </c>
      <c r="M224" t="s">
        <v>1068</v>
      </c>
      <c r="O224" s="5">
        <v>4394613154595750</v>
      </c>
    </row>
    <row r="225" spans="2:15" x14ac:dyDescent="0.3">
      <c r="B225" t="s">
        <v>3396</v>
      </c>
      <c r="C225" t="s">
        <v>1070</v>
      </c>
      <c r="D225" t="s">
        <v>819</v>
      </c>
      <c r="E225">
        <v>65</v>
      </c>
      <c r="F225" t="s">
        <v>2905</v>
      </c>
      <c r="G225" t="s">
        <v>3398</v>
      </c>
      <c r="H225" t="s">
        <v>3397</v>
      </c>
      <c r="I225" t="s">
        <v>2756</v>
      </c>
      <c r="J225" s="5">
        <v>29401796</v>
      </c>
      <c r="K225" t="s">
        <v>1071</v>
      </c>
      <c r="L225" s="5">
        <v>490821925640106</v>
      </c>
      <c r="M225" t="s">
        <v>1070</v>
      </c>
      <c r="O225" s="5">
        <v>506295486315796</v>
      </c>
    </row>
    <row r="226" spans="2:15" x14ac:dyDescent="0.3">
      <c r="B226" t="s">
        <v>3399</v>
      </c>
      <c r="C226" t="s">
        <v>1072</v>
      </c>
      <c r="D226" t="s">
        <v>804</v>
      </c>
      <c r="E226">
        <v>25</v>
      </c>
      <c r="F226">
        <v>1</v>
      </c>
      <c r="G226" t="s">
        <v>3401</v>
      </c>
      <c r="H226" t="s">
        <v>3400</v>
      </c>
      <c r="I226" t="s">
        <v>2756</v>
      </c>
      <c r="J226" s="5">
        <v>14566066</v>
      </c>
      <c r="L226" s="5">
        <v>29705659866333</v>
      </c>
      <c r="M226" t="s">
        <v>1072</v>
      </c>
      <c r="O226" s="5">
        <v>4394613154595750</v>
      </c>
    </row>
    <row r="227" spans="2:15" x14ac:dyDescent="0.3">
      <c r="B227" t="s">
        <v>3402</v>
      </c>
      <c r="C227" t="s">
        <v>1073</v>
      </c>
      <c r="D227" t="s">
        <v>804</v>
      </c>
      <c r="E227">
        <v>32</v>
      </c>
      <c r="F227">
        <v>1</v>
      </c>
      <c r="G227" t="s">
        <v>3404</v>
      </c>
      <c r="H227" t="s">
        <v>3403</v>
      </c>
      <c r="I227" t="s">
        <v>2756</v>
      </c>
      <c r="J227" s="5">
        <v>15166785</v>
      </c>
      <c r="L227" s="5">
        <v>548285255432129</v>
      </c>
      <c r="M227" t="s">
        <v>1073</v>
      </c>
      <c r="O227" s="5">
        <v>8343616479046430</v>
      </c>
    </row>
    <row r="228" spans="2:15" x14ac:dyDescent="0.3">
      <c r="B228" t="s">
        <v>3405</v>
      </c>
      <c r="C228" t="s">
        <v>1074</v>
      </c>
      <c r="D228" t="s">
        <v>819</v>
      </c>
      <c r="E228">
        <v>0</v>
      </c>
      <c r="F228">
        <v>0</v>
      </c>
      <c r="G228" t="s">
        <v>3407</v>
      </c>
      <c r="H228" t="s">
        <v>3406</v>
      </c>
      <c r="I228" t="s">
        <v>2814</v>
      </c>
      <c r="J228" s="5">
        <v>18613602</v>
      </c>
      <c r="K228" t="s">
        <v>874</v>
      </c>
      <c r="L228">
        <v>0</v>
      </c>
      <c r="M228" t="s">
        <v>1074</v>
      </c>
      <c r="O228">
        <v>0</v>
      </c>
    </row>
    <row r="229" spans="2:15" x14ac:dyDescent="0.3">
      <c r="B229" t="s">
        <v>3408</v>
      </c>
      <c r="C229" t="s">
        <v>1075</v>
      </c>
      <c r="D229" t="s">
        <v>954</v>
      </c>
      <c r="E229">
        <v>0</v>
      </c>
      <c r="F229">
        <v>0</v>
      </c>
      <c r="G229" t="s">
        <v>3410</v>
      </c>
      <c r="H229" t="s">
        <v>3409</v>
      </c>
      <c r="I229" t="s">
        <v>2814</v>
      </c>
      <c r="J229" s="5">
        <v>17715322</v>
      </c>
      <c r="L229">
        <v>0</v>
      </c>
      <c r="M229" t="s">
        <v>1075</v>
      </c>
      <c r="O229">
        <v>0</v>
      </c>
    </row>
    <row r="230" spans="2:15" x14ac:dyDescent="0.3">
      <c r="B230" t="s">
        <v>3411</v>
      </c>
      <c r="C230" t="s">
        <v>1076</v>
      </c>
      <c r="D230" t="s">
        <v>807</v>
      </c>
      <c r="E230">
        <v>32</v>
      </c>
      <c r="F230" t="s">
        <v>2794</v>
      </c>
      <c r="G230" t="s">
        <v>3412</v>
      </c>
      <c r="H230" t="s">
        <v>3175</v>
      </c>
      <c r="I230" t="s">
        <v>2756</v>
      </c>
      <c r="J230" s="5">
        <v>20186108</v>
      </c>
      <c r="K230" t="s">
        <v>813</v>
      </c>
      <c r="L230" s="5">
        <v>651441644096631</v>
      </c>
      <c r="M230" t="s">
        <v>1076</v>
      </c>
      <c r="O230" s="5">
        <v>8343616479046430</v>
      </c>
    </row>
    <row r="231" spans="2:15" x14ac:dyDescent="0.3">
      <c r="B231" t="s">
        <v>3413</v>
      </c>
      <c r="C231" t="s">
        <v>1077</v>
      </c>
      <c r="D231" t="s">
        <v>804</v>
      </c>
      <c r="E231">
        <v>25</v>
      </c>
      <c r="F231">
        <v>1</v>
      </c>
      <c r="G231" t="s">
        <v>3415</v>
      </c>
      <c r="H231" t="s">
        <v>3414</v>
      </c>
      <c r="I231" t="s">
        <v>2756</v>
      </c>
      <c r="J231" s="5">
        <v>9490825</v>
      </c>
      <c r="L231" s="5">
        <v>296159038543701</v>
      </c>
      <c r="M231" t="s">
        <v>1077</v>
      </c>
      <c r="O231" s="5">
        <v>4394613154595750</v>
      </c>
    </row>
    <row r="232" spans="2:15" x14ac:dyDescent="0.3">
      <c r="B232" t="s">
        <v>3416</v>
      </c>
      <c r="C232" t="s">
        <v>1078</v>
      </c>
      <c r="D232" t="s">
        <v>804</v>
      </c>
      <c r="E232">
        <v>25</v>
      </c>
      <c r="F232">
        <v>1</v>
      </c>
      <c r="G232" t="s">
        <v>3418</v>
      </c>
      <c r="H232" t="s">
        <v>3417</v>
      </c>
      <c r="I232" t="s">
        <v>2756</v>
      </c>
      <c r="J232" s="5">
        <v>27186289</v>
      </c>
      <c r="L232" s="5">
        <v>296155872344971</v>
      </c>
      <c r="M232" t="s">
        <v>1078</v>
      </c>
      <c r="O232" s="5">
        <v>4394613154595750</v>
      </c>
    </row>
    <row r="233" spans="2:15" x14ac:dyDescent="0.3">
      <c r="B233" t="s">
        <v>3419</v>
      </c>
      <c r="C233" t="s">
        <v>1079</v>
      </c>
      <c r="D233" t="s">
        <v>824</v>
      </c>
      <c r="E233">
        <v>65</v>
      </c>
      <c r="F233" t="s">
        <v>2860</v>
      </c>
      <c r="G233" t="s">
        <v>3420</v>
      </c>
      <c r="H233" t="s">
        <v>2880</v>
      </c>
      <c r="I233" t="s">
        <v>2756</v>
      </c>
      <c r="J233" s="5">
        <v>28781239</v>
      </c>
      <c r="L233" s="5">
        <v>27518835067749</v>
      </c>
      <c r="M233" t="s">
        <v>1079</v>
      </c>
      <c r="O233" s="5">
        <v>506295486315796</v>
      </c>
    </row>
    <row r="234" spans="2:15" x14ac:dyDescent="0.3">
      <c r="B234" t="s">
        <v>3421</v>
      </c>
      <c r="C234" t="s">
        <v>1080</v>
      </c>
      <c r="D234" t="s">
        <v>807</v>
      </c>
      <c r="E234">
        <v>50</v>
      </c>
      <c r="F234" t="s">
        <v>2905</v>
      </c>
      <c r="G234" t="s">
        <v>3219</v>
      </c>
      <c r="H234" t="s">
        <v>2871</v>
      </c>
      <c r="I234" t="s">
        <v>2756</v>
      </c>
      <c r="J234" s="5">
        <v>19168406</v>
      </c>
      <c r="K234" t="s">
        <v>942</v>
      </c>
      <c r="L234" s="5">
        <v>250505779552448</v>
      </c>
      <c r="M234" t="s">
        <v>1080</v>
      </c>
      <c r="O234" s="5">
        <v>2611239415570130</v>
      </c>
    </row>
    <row r="235" spans="2:15" x14ac:dyDescent="0.3">
      <c r="B235" t="s">
        <v>3422</v>
      </c>
      <c r="C235" t="s">
        <v>1081</v>
      </c>
      <c r="D235" t="s">
        <v>837</v>
      </c>
      <c r="E235">
        <v>80</v>
      </c>
      <c r="F235" t="s">
        <v>2905</v>
      </c>
      <c r="G235" t="s">
        <v>3425</v>
      </c>
      <c r="H235" t="s">
        <v>3423</v>
      </c>
      <c r="I235" t="s">
        <v>2756</v>
      </c>
      <c r="J235" t="s">
        <v>3424</v>
      </c>
      <c r="K235" t="s">
        <v>815</v>
      </c>
      <c r="L235" s="5">
        <v>562941742038704</v>
      </c>
      <c r="M235" t="s">
        <v>1081</v>
      </c>
      <c r="O235" s="5">
        <v>8519200479572930</v>
      </c>
    </row>
    <row r="236" spans="2:15" x14ac:dyDescent="0.3">
      <c r="B236" t="s">
        <v>3426</v>
      </c>
      <c r="C236" t="s">
        <v>1082</v>
      </c>
      <c r="D236" t="s">
        <v>807</v>
      </c>
      <c r="E236">
        <v>50</v>
      </c>
      <c r="F236" t="s">
        <v>2947</v>
      </c>
      <c r="G236" t="s">
        <v>3428</v>
      </c>
      <c r="H236" t="s">
        <v>3427</v>
      </c>
      <c r="I236" t="s">
        <v>2756</v>
      </c>
      <c r="J236" s="5">
        <v>3524217</v>
      </c>
      <c r="K236" t="s">
        <v>1083</v>
      </c>
      <c r="L236" s="5">
        <v>238131638717663</v>
      </c>
      <c r="M236" t="s">
        <v>1082</v>
      </c>
      <c r="O236" s="5">
        <v>2611239415570130</v>
      </c>
    </row>
    <row r="237" spans="2:15" x14ac:dyDescent="0.3">
      <c r="B237" t="s">
        <v>3429</v>
      </c>
      <c r="C237" t="s">
        <v>1084</v>
      </c>
      <c r="D237" t="s">
        <v>847</v>
      </c>
      <c r="E237">
        <v>0</v>
      </c>
      <c r="F237">
        <v>0</v>
      </c>
      <c r="G237" t="s">
        <v>3431</v>
      </c>
      <c r="H237" t="s">
        <v>3430</v>
      </c>
      <c r="I237" t="s">
        <v>2814</v>
      </c>
      <c r="J237" s="5">
        <v>508419</v>
      </c>
      <c r="K237" t="s">
        <v>959</v>
      </c>
      <c r="L237">
        <v>0</v>
      </c>
      <c r="M237" t="s">
        <v>1084</v>
      </c>
      <c r="O237">
        <v>0</v>
      </c>
    </row>
    <row r="238" spans="2:15" x14ac:dyDescent="0.3">
      <c r="B238" t="s">
        <v>3432</v>
      </c>
      <c r="C238" t="s">
        <v>1085</v>
      </c>
      <c r="D238" t="s">
        <v>1086</v>
      </c>
      <c r="E238">
        <v>100</v>
      </c>
      <c r="F238">
        <v>1</v>
      </c>
      <c r="G238" t="s">
        <v>3434</v>
      </c>
      <c r="H238" t="s">
        <v>3433</v>
      </c>
      <c r="I238" t="s">
        <v>2756</v>
      </c>
      <c r="J238" s="5">
        <v>8577425</v>
      </c>
      <c r="L238" s="5">
        <v>144393188476562</v>
      </c>
      <c r="M238" t="s">
        <v>1085</v>
      </c>
      <c r="O238" s="5">
        <v>1.48568088588033E+16</v>
      </c>
    </row>
    <row r="239" spans="2:15" x14ac:dyDescent="0.3">
      <c r="B239" t="s">
        <v>3435</v>
      </c>
      <c r="C239" t="s">
        <v>1087</v>
      </c>
      <c r="D239" t="s">
        <v>807</v>
      </c>
      <c r="E239">
        <v>125</v>
      </c>
      <c r="F239" t="s">
        <v>2823</v>
      </c>
      <c r="G239" t="s">
        <v>2895</v>
      </c>
      <c r="H239" t="s">
        <v>3025</v>
      </c>
      <c r="I239" t="s">
        <v>2756</v>
      </c>
      <c r="J239" s="5">
        <v>2958588</v>
      </c>
      <c r="K239" t="s">
        <v>885</v>
      </c>
      <c r="L239" s="5">
        <v>164435087699891</v>
      </c>
      <c r="M239" t="s">
        <v>1087</v>
      </c>
      <c r="O239" s="5">
        <v>2.58366036106112E+16</v>
      </c>
    </row>
    <row r="240" spans="2:15" x14ac:dyDescent="0.3">
      <c r="B240" t="s">
        <v>3436</v>
      </c>
      <c r="C240" t="s">
        <v>1088</v>
      </c>
      <c r="D240" t="s">
        <v>804</v>
      </c>
      <c r="E240">
        <v>65</v>
      </c>
      <c r="F240">
        <v>1</v>
      </c>
      <c r="G240" t="s">
        <v>3438</v>
      </c>
      <c r="H240" t="s">
        <v>3437</v>
      </c>
      <c r="I240" t="s">
        <v>2756</v>
      </c>
      <c r="J240" s="5">
        <v>8402693</v>
      </c>
      <c r="L240" s="5">
        <v>2782880859375</v>
      </c>
      <c r="M240" t="s">
        <v>1088</v>
      </c>
      <c r="O240" s="5">
        <v>506295486315796</v>
      </c>
    </row>
    <row r="241" spans="2:15" x14ac:dyDescent="0.3">
      <c r="B241" t="s">
        <v>3439</v>
      </c>
      <c r="C241" t="s">
        <v>1089</v>
      </c>
      <c r="D241" t="s">
        <v>804</v>
      </c>
      <c r="E241">
        <v>32</v>
      </c>
      <c r="F241">
        <v>1</v>
      </c>
      <c r="G241" t="s">
        <v>3441</v>
      </c>
      <c r="H241" t="s">
        <v>3440</v>
      </c>
      <c r="I241" t="s">
        <v>2756</v>
      </c>
      <c r="J241" s="5">
        <v>23902004</v>
      </c>
      <c r="L241" s="5">
        <v>625991859436035</v>
      </c>
      <c r="M241" t="s">
        <v>1089</v>
      </c>
      <c r="O241" s="5">
        <v>8343616479046430</v>
      </c>
    </row>
    <row r="242" spans="2:15" x14ac:dyDescent="0.3">
      <c r="B242" t="s">
        <v>3442</v>
      </c>
      <c r="C242" t="s">
        <v>1090</v>
      </c>
      <c r="D242" t="s">
        <v>807</v>
      </c>
      <c r="E242">
        <v>40</v>
      </c>
      <c r="F242" t="s">
        <v>3372</v>
      </c>
      <c r="G242" t="s">
        <v>3444</v>
      </c>
      <c r="H242" t="s">
        <v>3443</v>
      </c>
      <c r="I242" t="s">
        <v>2756</v>
      </c>
      <c r="J242" s="5">
        <v>26566598</v>
      </c>
      <c r="K242" t="s">
        <v>841</v>
      </c>
      <c r="L242" s="5">
        <v>101333798599255</v>
      </c>
      <c r="M242" t="s">
        <v>1090</v>
      </c>
      <c r="O242" s="5">
        <v>1.47985835869071E+16</v>
      </c>
    </row>
    <row r="243" spans="2:15" x14ac:dyDescent="0.3">
      <c r="B243" t="s">
        <v>3445</v>
      </c>
      <c r="C243" t="s">
        <v>1091</v>
      </c>
      <c r="D243" t="s">
        <v>807</v>
      </c>
      <c r="E243">
        <v>250</v>
      </c>
      <c r="F243" t="s">
        <v>2773</v>
      </c>
      <c r="G243" t="s">
        <v>3446</v>
      </c>
      <c r="H243" t="s">
        <v>3112</v>
      </c>
      <c r="I243" t="s">
        <v>2756</v>
      </c>
      <c r="J243" s="5">
        <v>9345862</v>
      </c>
      <c r="K243" t="s">
        <v>838</v>
      </c>
      <c r="L243" s="5">
        <v>982860048805237</v>
      </c>
      <c r="M243" t="s">
        <v>1091</v>
      </c>
      <c r="O243" s="5">
        <v>1.42052430337836E+16</v>
      </c>
    </row>
    <row r="244" spans="2:15" x14ac:dyDescent="0.3">
      <c r="B244" t="s">
        <v>3447</v>
      </c>
      <c r="C244" t="s">
        <v>1092</v>
      </c>
      <c r="D244" t="s">
        <v>804</v>
      </c>
      <c r="E244">
        <v>32</v>
      </c>
      <c r="F244">
        <v>1</v>
      </c>
      <c r="G244" t="s">
        <v>3283</v>
      </c>
      <c r="H244" t="s">
        <v>3448</v>
      </c>
      <c r="I244" t="s">
        <v>2756</v>
      </c>
      <c r="J244" s="5">
        <v>77793756</v>
      </c>
      <c r="L244" s="5">
        <v>822579574584961</v>
      </c>
      <c r="M244" t="s">
        <v>1092</v>
      </c>
      <c r="O244" s="5">
        <v>8343616479046430</v>
      </c>
    </row>
    <row r="245" spans="2:15" x14ac:dyDescent="0.3">
      <c r="B245" t="s">
        <v>3449</v>
      </c>
      <c r="C245" t="s">
        <v>1093</v>
      </c>
      <c r="D245" t="s">
        <v>804</v>
      </c>
      <c r="E245">
        <v>25</v>
      </c>
      <c r="F245">
        <v>1</v>
      </c>
      <c r="G245" t="s">
        <v>3451</v>
      </c>
      <c r="H245" t="s">
        <v>3450</v>
      </c>
      <c r="I245" t="s">
        <v>2756</v>
      </c>
      <c r="J245" s="5">
        <v>15644353</v>
      </c>
      <c r="L245" s="5">
        <v>325458221435547</v>
      </c>
      <c r="M245" t="s">
        <v>1093</v>
      </c>
      <c r="O245" s="5">
        <v>4394613154595750</v>
      </c>
    </row>
    <row r="246" spans="2:15" x14ac:dyDescent="0.3">
      <c r="B246" t="s">
        <v>3452</v>
      </c>
      <c r="C246" t="s">
        <v>1094</v>
      </c>
      <c r="D246" t="s">
        <v>804</v>
      </c>
      <c r="E246">
        <v>25</v>
      </c>
      <c r="F246">
        <v>1</v>
      </c>
      <c r="G246" t="s">
        <v>3454</v>
      </c>
      <c r="H246" t="s">
        <v>3453</v>
      </c>
      <c r="I246" t="s">
        <v>2756</v>
      </c>
      <c r="J246" s="5">
        <v>5743943</v>
      </c>
      <c r="L246" s="5">
        <v>307811870574951</v>
      </c>
      <c r="M246" t="s">
        <v>1094</v>
      </c>
      <c r="O246" s="5">
        <v>4394613154595750</v>
      </c>
    </row>
    <row r="247" spans="2:15" x14ac:dyDescent="0.3">
      <c r="B247" t="s">
        <v>3455</v>
      </c>
      <c r="C247" t="s">
        <v>1095</v>
      </c>
      <c r="D247" t="s">
        <v>824</v>
      </c>
      <c r="E247">
        <v>125</v>
      </c>
      <c r="F247" t="s">
        <v>2773</v>
      </c>
      <c r="G247" t="s">
        <v>3457</v>
      </c>
      <c r="H247" t="s">
        <v>3066</v>
      </c>
      <c r="I247" t="s">
        <v>2756</v>
      </c>
      <c r="J247" t="s">
        <v>3456</v>
      </c>
      <c r="K247" t="s">
        <v>1065</v>
      </c>
      <c r="L247" s="5">
        <v>169942235210419</v>
      </c>
      <c r="M247" t="s">
        <v>1095</v>
      </c>
      <c r="O247" s="5">
        <v>2.58366036106112E+16</v>
      </c>
    </row>
    <row r="248" spans="2:15" x14ac:dyDescent="0.3">
      <c r="B248" t="s">
        <v>3458</v>
      </c>
      <c r="C248" t="s">
        <v>1096</v>
      </c>
      <c r="D248" t="s">
        <v>847</v>
      </c>
      <c r="E248">
        <v>50</v>
      </c>
      <c r="F248" t="s">
        <v>2860</v>
      </c>
      <c r="G248" t="s">
        <v>3200</v>
      </c>
      <c r="H248" t="s">
        <v>3459</v>
      </c>
      <c r="I248" t="s">
        <v>2756</v>
      </c>
      <c r="J248" s="5">
        <v>4975765</v>
      </c>
      <c r="K248" t="s">
        <v>995</v>
      </c>
      <c r="L248" s="5">
        <v>241136790275574</v>
      </c>
      <c r="M248" t="s">
        <v>1096</v>
      </c>
      <c r="O248" s="5">
        <v>2611239415570130</v>
      </c>
    </row>
    <row r="249" spans="2:15" x14ac:dyDescent="0.3">
      <c r="B249" t="s">
        <v>3460</v>
      </c>
      <c r="C249" t="s">
        <v>1097</v>
      </c>
      <c r="D249" t="s">
        <v>824</v>
      </c>
      <c r="E249">
        <v>32</v>
      </c>
      <c r="F249">
        <v>1</v>
      </c>
      <c r="G249" t="s">
        <v>3461</v>
      </c>
      <c r="H249" t="s">
        <v>3256</v>
      </c>
      <c r="I249" t="s">
        <v>2756</v>
      </c>
      <c r="J249" s="5">
        <v>9616502</v>
      </c>
      <c r="L249" s="5">
        <v>742401123046875</v>
      </c>
      <c r="M249" t="s">
        <v>1097</v>
      </c>
      <c r="O249" s="5">
        <v>8343616479046430</v>
      </c>
    </row>
    <row r="250" spans="2:15" x14ac:dyDescent="0.3">
      <c r="B250" t="s">
        <v>3462</v>
      </c>
      <c r="C250" t="s">
        <v>1098</v>
      </c>
      <c r="D250" t="s">
        <v>807</v>
      </c>
      <c r="E250">
        <v>50</v>
      </c>
      <c r="F250" t="s">
        <v>2905</v>
      </c>
      <c r="G250" t="s">
        <v>3464</v>
      </c>
      <c r="H250" t="s">
        <v>3463</v>
      </c>
      <c r="I250" t="s">
        <v>2756</v>
      </c>
      <c r="J250" s="5">
        <v>12040852</v>
      </c>
      <c r="K250" t="s">
        <v>1013</v>
      </c>
      <c r="L250" s="5">
        <v>23910187292099</v>
      </c>
      <c r="M250" t="s">
        <v>1098</v>
      </c>
      <c r="O250" s="5">
        <v>2611239415570130</v>
      </c>
    </row>
    <row r="251" spans="2:15" x14ac:dyDescent="0.3">
      <c r="B251" t="s">
        <v>3465</v>
      </c>
      <c r="C251" t="s">
        <v>1099</v>
      </c>
      <c r="D251" t="s">
        <v>819</v>
      </c>
      <c r="E251">
        <v>100</v>
      </c>
      <c r="F251" t="s">
        <v>2823</v>
      </c>
      <c r="G251" t="s">
        <v>3467</v>
      </c>
      <c r="H251" t="s">
        <v>3466</v>
      </c>
      <c r="I251" t="s">
        <v>2756</v>
      </c>
      <c r="J251" s="5">
        <v>4663355110607730</v>
      </c>
      <c r="K251" t="s">
        <v>874</v>
      </c>
      <c r="L251" s="5">
        <v>144977375335693</v>
      </c>
      <c r="M251" t="s">
        <v>1099</v>
      </c>
      <c r="O251" s="5">
        <v>1.48568088588033E+16</v>
      </c>
    </row>
    <row r="252" spans="2:15" x14ac:dyDescent="0.3">
      <c r="B252" t="s">
        <v>3468</v>
      </c>
      <c r="C252" t="s">
        <v>1100</v>
      </c>
      <c r="D252" t="s">
        <v>824</v>
      </c>
      <c r="E252">
        <v>125</v>
      </c>
      <c r="F252" t="s">
        <v>2769</v>
      </c>
      <c r="G252" t="s">
        <v>3470</v>
      </c>
      <c r="H252" t="s">
        <v>3469</v>
      </c>
      <c r="I252" t="s">
        <v>2756</v>
      </c>
      <c r="J252" s="5">
        <v>19633131</v>
      </c>
      <c r="L252" s="5">
        <v>198241398193361</v>
      </c>
      <c r="M252" t="s">
        <v>1100</v>
      </c>
      <c r="O252" s="5">
        <v>2.58366036106112E+16</v>
      </c>
    </row>
    <row r="253" spans="2:15" x14ac:dyDescent="0.3">
      <c r="B253" t="s">
        <v>3471</v>
      </c>
      <c r="C253" t="s">
        <v>1101</v>
      </c>
      <c r="D253" t="s">
        <v>847</v>
      </c>
      <c r="E253">
        <v>0</v>
      </c>
      <c r="F253">
        <v>0</v>
      </c>
      <c r="G253" t="s">
        <v>3473</v>
      </c>
      <c r="H253" t="s">
        <v>3472</v>
      </c>
      <c r="I253" t="s">
        <v>2814</v>
      </c>
      <c r="J253" s="5">
        <v>14133116</v>
      </c>
      <c r="K253" t="s">
        <v>959</v>
      </c>
      <c r="L253">
        <v>0</v>
      </c>
      <c r="M253" t="s">
        <v>1101</v>
      </c>
      <c r="O253">
        <v>0</v>
      </c>
    </row>
    <row r="254" spans="2:15" x14ac:dyDescent="0.3">
      <c r="B254" t="s">
        <v>3474</v>
      </c>
      <c r="C254" t="s">
        <v>1102</v>
      </c>
      <c r="D254" t="s">
        <v>807</v>
      </c>
      <c r="E254">
        <v>50</v>
      </c>
      <c r="F254" t="s">
        <v>2853</v>
      </c>
      <c r="G254" t="s">
        <v>3476</v>
      </c>
      <c r="H254" t="s">
        <v>3475</v>
      </c>
      <c r="I254" t="s">
        <v>2756</v>
      </c>
      <c r="J254" s="5">
        <v>1264768</v>
      </c>
      <c r="K254" t="s">
        <v>841</v>
      </c>
      <c r="L254" s="5">
        <v>190974711341842</v>
      </c>
      <c r="M254" t="s">
        <v>1102</v>
      </c>
      <c r="O254" s="5">
        <v>2611239415570130</v>
      </c>
    </row>
    <row r="255" spans="2:15" x14ac:dyDescent="0.3">
      <c r="B255" t="s">
        <v>3477</v>
      </c>
      <c r="C255" t="s">
        <v>1103</v>
      </c>
      <c r="D255" t="s">
        <v>804</v>
      </c>
      <c r="E255">
        <v>25</v>
      </c>
      <c r="F255">
        <v>1</v>
      </c>
      <c r="G255" t="s">
        <v>3475</v>
      </c>
      <c r="H255" t="s">
        <v>3478</v>
      </c>
      <c r="I255" t="s">
        <v>2756</v>
      </c>
      <c r="J255" s="5">
        <v>63823047</v>
      </c>
      <c r="L255" s="5">
        <v>28520975112915</v>
      </c>
      <c r="M255" t="s">
        <v>1103</v>
      </c>
      <c r="O255" s="5">
        <v>4394613154595750</v>
      </c>
    </row>
    <row r="256" spans="2:15" x14ac:dyDescent="0.3">
      <c r="B256" t="s">
        <v>3479</v>
      </c>
      <c r="C256" t="s">
        <v>1104</v>
      </c>
      <c r="D256" t="s">
        <v>804</v>
      </c>
      <c r="E256">
        <v>25</v>
      </c>
      <c r="F256">
        <v>1</v>
      </c>
      <c r="G256" t="s">
        <v>3481</v>
      </c>
      <c r="H256" t="s">
        <v>3480</v>
      </c>
      <c r="I256" t="s">
        <v>2756</v>
      </c>
      <c r="J256" s="5">
        <v>43674707</v>
      </c>
      <c r="L256" s="5">
        <v>247831420898438</v>
      </c>
      <c r="M256" t="s">
        <v>1104</v>
      </c>
      <c r="O256" s="5">
        <v>4394613154595750</v>
      </c>
    </row>
    <row r="257" spans="2:15" x14ac:dyDescent="0.3">
      <c r="B257" t="s">
        <v>3482</v>
      </c>
      <c r="C257" t="s">
        <v>1105</v>
      </c>
      <c r="D257" t="s">
        <v>807</v>
      </c>
      <c r="E257">
        <v>50</v>
      </c>
      <c r="F257" t="s">
        <v>2853</v>
      </c>
      <c r="G257" t="s">
        <v>2906</v>
      </c>
      <c r="H257" t="s">
        <v>3161</v>
      </c>
      <c r="I257" t="s">
        <v>2756</v>
      </c>
      <c r="J257" s="5">
        <v>10136652</v>
      </c>
      <c r="K257" t="s">
        <v>876</v>
      </c>
      <c r="L257" s="5">
        <v>216851792564392</v>
      </c>
      <c r="M257" t="s">
        <v>1105</v>
      </c>
      <c r="O257" s="5">
        <v>2611239415570130</v>
      </c>
    </row>
    <row r="258" spans="2:15" x14ac:dyDescent="0.3">
      <c r="B258" t="s">
        <v>3483</v>
      </c>
      <c r="C258" t="s">
        <v>1106</v>
      </c>
      <c r="D258" t="s">
        <v>804</v>
      </c>
      <c r="E258">
        <v>25</v>
      </c>
      <c r="F258">
        <v>1</v>
      </c>
      <c r="G258" t="s">
        <v>3485</v>
      </c>
      <c r="H258" t="s">
        <v>3484</v>
      </c>
      <c r="I258" t="s">
        <v>2756</v>
      </c>
      <c r="J258" s="5">
        <v>4343345</v>
      </c>
      <c r="L258" s="5">
        <v>287979755401611</v>
      </c>
      <c r="M258" t="s">
        <v>1106</v>
      </c>
      <c r="O258" s="5">
        <v>4394613154595750</v>
      </c>
    </row>
    <row r="259" spans="2:15" x14ac:dyDescent="0.3">
      <c r="B259" t="s">
        <v>3486</v>
      </c>
      <c r="C259" t="s">
        <v>1107</v>
      </c>
      <c r="D259" t="s">
        <v>954</v>
      </c>
      <c r="E259">
        <v>25</v>
      </c>
      <c r="F259">
        <v>1</v>
      </c>
      <c r="G259" t="s">
        <v>3141</v>
      </c>
      <c r="H259" t="s">
        <v>3487</v>
      </c>
      <c r="I259" t="s">
        <v>2756</v>
      </c>
      <c r="J259" s="5">
        <v>2537776</v>
      </c>
      <c r="L259" s="5">
        <v>430803604125977</v>
      </c>
      <c r="M259" t="s">
        <v>1107</v>
      </c>
      <c r="O259" s="5">
        <v>4394613154595750</v>
      </c>
    </row>
    <row r="260" spans="2:15" x14ac:dyDescent="0.3">
      <c r="B260" t="s">
        <v>3488</v>
      </c>
      <c r="C260" t="s">
        <v>1108</v>
      </c>
      <c r="D260" t="s">
        <v>807</v>
      </c>
      <c r="E260">
        <v>125</v>
      </c>
      <c r="F260" t="s">
        <v>2773</v>
      </c>
      <c r="G260" t="s">
        <v>3490</v>
      </c>
      <c r="H260" t="s">
        <v>3489</v>
      </c>
      <c r="I260" t="s">
        <v>2756</v>
      </c>
      <c r="J260" s="5">
        <v>2252429</v>
      </c>
      <c r="K260" t="s">
        <v>950</v>
      </c>
      <c r="L260" s="5">
        <v>154074391895295</v>
      </c>
      <c r="M260" t="s">
        <v>1108</v>
      </c>
      <c r="O260" s="5">
        <v>2.58366036106112E+16</v>
      </c>
    </row>
    <row r="261" spans="2:15" x14ac:dyDescent="0.3">
      <c r="B261" t="s">
        <v>3491</v>
      </c>
      <c r="C261" t="s">
        <v>1109</v>
      </c>
      <c r="D261" t="s">
        <v>804</v>
      </c>
      <c r="E261">
        <v>25</v>
      </c>
      <c r="F261">
        <v>1</v>
      </c>
      <c r="G261" t="s">
        <v>3195</v>
      </c>
      <c r="H261" t="s">
        <v>3492</v>
      </c>
      <c r="I261" t="s">
        <v>2756</v>
      </c>
      <c r="J261" s="5">
        <v>7572932</v>
      </c>
      <c r="L261" s="5">
        <v>290505409240723</v>
      </c>
      <c r="M261" t="s">
        <v>1109</v>
      </c>
      <c r="O261" s="5">
        <v>4394613154595750</v>
      </c>
    </row>
    <row r="262" spans="2:15" x14ac:dyDescent="0.3">
      <c r="B262" t="s">
        <v>3493</v>
      </c>
      <c r="C262" t="s">
        <v>1110</v>
      </c>
      <c r="D262" t="s">
        <v>804</v>
      </c>
      <c r="E262">
        <v>25</v>
      </c>
      <c r="F262">
        <v>1</v>
      </c>
      <c r="G262" t="s">
        <v>2965</v>
      </c>
      <c r="H262" t="s">
        <v>3494</v>
      </c>
      <c r="I262" t="s">
        <v>2756</v>
      </c>
      <c r="J262" s="5">
        <v>65292473</v>
      </c>
      <c r="L262" s="5">
        <v>294749183654785</v>
      </c>
      <c r="M262" t="s">
        <v>1110</v>
      </c>
      <c r="O262" s="5">
        <v>4394613154595750</v>
      </c>
    </row>
    <row r="263" spans="2:15" x14ac:dyDescent="0.3">
      <c r="B263" t="s">
        <v>3495</v>
      </c>
      <c r="C263" t="s">
        <v>1111</v>
      </c>
      <c r="D263" t="s">
        <v>807</v>
      </c>
      <c r="E263">
        <v>40</v>
      </c>
      <c r="F263" t="s">
        <v>3372</v>
      </c>
      <c r="G263" t="s">
        <v>3497</v>
      </c>
      <c r="H263" t="s">
        <v>3496</v>
      </c>
      <c r="I263" t="s">
        <v>2756</v>
      </c>
      <c r="J263" s="5">
        <v>26055648</v>
      </c>
      <c r="K263" t="s">
        <v>876</v>
      </c>
      <c r="L263" s="5">
        <v>118644201469421</v>
      </c>
      <c r="M263" t="s">
        <v>1111</v>
      </c>
      <c r="O263" s="5">
        <v>1.47985835869071E+16</v>
      </c>
    </row>
    <row r="264" spans="2:15" x14ac:dyDescent="0.3">
      <c r="B264" t="s">
        <v>3498</v>
      </c>
      <c r="C264" t="s">
        <v>1112</v>
      </c>
      <c r="D264" t="s">
        <v>804</v>
      </c>
      <c r="E264">
        <v>25</v>
      </c>
      <c r="F264">
        <v>1</v>
      </c>
      <c r="G264" t="s">
        <v>3500</v>
      </c>
      <c r="H264" t="s">
        <v>3499</v>
      </c>
      <c r="I264" t="s">
        <v>2756</v>
      </c>
      <c r="J264" s="5">
        <v>68485246</v>
      </c>
      <c r="L264" s="5">
        <v>293921527862549</v>
      </c>
      <c r="M264" t="s">
        <v>1112</v>
      </c>
      <c r="O264" s="5">
        <v>4394613154595750</v>
      </c>
    </row>
    <row r="265" spans="2:15" x14ac:dyDescent="0.3">
      <c r="B265" t="s">
        <v>3501</v>
      </c>
      <c r="C265" t="s">
        <v>1113</v>
      </c>
      <c r="D265" t="s">
        <v>804</v>
      </c>
      <c r="E265">
        <v>25</v>
      </c>
      <c r="F265">
        <v>1</v>
      </c>
      <c r="G265" t="s">
        <v>3503</v>
      </c>
      <c r="H265" t="s">
        <v>3502</v>
      </c>
      <c r="I265" t="s">
        <v>2756</v>
      </c>
      <c r="J265" s="5">
        <v>69779053</v>
      </c>
      <c r="L265" s="5">
        <v>28233434677124</v>
      </c>
      <c r="M265" t="s">
        <v>1113</v>
      </c>
      <c r="O265" s="5">
        <v>4394613154595750</v>
      </c>
    </row>
    <row r="266" spans="2:15" x14ac:dyDescent="0.3">
      <c r="B266" t="s">
        <v>3504</v>
      </c>
      <c r="C266" t="s">
        <v>1114</v>
      </c>
      <c r="D266" t="s">
        <v>804</v>
      </c>
      <c r="E266">
        <v>20</v>
      </c>
      <c r="F266">
        <v>1</v>
      </c>
      <c r="G266" t="s">
        <v>3506</v>
      </c>
      <c r="H266" t="s">
        <v>3505</v>
      </c>
      <c r="I266" t="s">
        <v>2756</v>
      </c>
      <c r="J266" s="5">
        <v>7903577</v>
      </c>
      <c r="L266" s="5">
        <v>241603698730469</v>
      </c>
      <c r="M266" t="s">
        <v>1114</v>
      </c>
      <c r="O266" s="5">
        <v>2442449145137490</v>
      </c>
    </row>
    <row r="267" spans="2:15" x14ac:dyDescent="0.3">
      <c r="B267" t="s">
        <v>3507</v>
      </c>
      <c r="C267" t="s">
        <v>1115</v>
      </c>
      <c r="D267" t="s">
        <v>807</v>
      </c>
      <c r="E267">
        <v>65</v>
      </c>
      <c r="F267" t="s">
        <v>2773</v>
      </c>
      <c r="G267" t="s">
        <v>3509</v>
      </c>
      <c r="H267" t="s">
        <v>3508</v>
      </c>
      <c r="I267" t="s">
        <v>2756</v>
      </c>
      <c r="J267" s="5">
        <v>41358414</v>
      </c>
      <c r="K267" t="s">
        <v>876</v>
      </c>
      <c r="L267" s="5">
        <v>276193037414574</v>
      </c>
      <c r="M267" t="s">
        <v>1115</v>
      </c>
      <c r="O267" s="5">
        <v>506295486315796</v>
      </c>
    </row>
    <row r="268" spans="2:15" x14ac:dyDescent="0.3">
      <c r="B268" t="s">
        <v>3510</v>
      </c>
      <c r="C268" t="s">
        <v>1116</v>
      </c>
      <c r="D268" t="s">
        <v>804</v>
      </c>
      <c r="E268">
        <v>25</v>
      </c>
      <c r="F268">
        <v>1</v>
      </c>
      <c r="G268" t="s">
        <v>3512</v>
      </c>
      <c r="H268" t="s">
        <v>3511</v>
      </c>
      <c r="I268" t="s">
        <v>2756</v>
      </c>
      <c r="J268" s="5">
        <v>5911598</v>
      </c>
      <c r="L268" s="5">
        <v>286146850585938</v>
      </c>
      <c r="M268" t="s">
        <v>1116</v>
      </c>
      <c r="O268" s="5">
        <v>4394613154595750</v>
      </c>
    </row>
    <row r="269" spans="2:15" x14ac:dyDescent="0.3">
      <c r="B269" t="s">
        <v>3513</v>
      </c>
      <c r="C269" t="s">
        <v>1117</v>
      </c>
      <c r="D269" t="s">
        <v>837</v>
      </c>
      <c r="E269">
        <v>40</v>
      </c>
      <c r="F269" t="s">
        <v>2947</v>
      </c>
      <c r="G269" t="s">
        <v>3410</v>
      </c>
      <c r="H269" t="s">
        <v>3251</v>
      </c>
      <c r="I269" t="s">
        <v>2756</v>
      </c>
      <c r="J269" s="5">
        <v>1363274</v>
      </c>
      <c r="K269" t="s">
        <v>815</v>
      </c>
      <c r="L269" s="5">
        <v>126042259597802</v>
      </c>
      <c r="M269" t="s">
        <v>1117</v>
      </c>
      <c r="O269" s="5">
        <v>1.47985835869071E+16</v>
      </c>
    </row>
    <row r="270" spans="2:15" x14ac:dyDescent="0.3">
      <c r="B270" t="s">
        <v>3514</v>
      </c>
      <c r="C270" t="s">
        <v>1118</v>
      </c>
      <c r="D270" t="s">
        <v>804</v>
      </c>
      <c r="E270">
        <v>25</v>
      </c>
      <c r="F270">
        <v>1</v>
      </c>
      <c r="G270" t="s">
        <v>3394</v>
      </c>
      <c r="H270" t="s">
        <v>3515</v>
      </c>
      <c r="I270" t="s">
        <v>2756</v>
      </c>
      <c r="J270" s="5">
        <v>3361464</v>
      </c>
      <c r="L270" s="5">
        <v>288838481903076</v>
      </c>
      <c r="M270" t="s">
        <v>1118</v>
      </c>
      <c r="O270" s="5">
        <v>4394613154595750</v>
      </c>
    </row>
    <row r="271" spans="2:15" x14ac:dyDescent="0.3">
      <c r="B271" t="s">
        <v>3516</v>
      </c>
      <c r="C271" t="s">
        <v>1119</v>
      </c>
      <c r="D271" t="s">
        <v>807</v>
      </c>
      <c r="E271">
        <v>150</v>
      </c>
      <c r="F271" t="s">
        <v>2773</v>
      </c>
      <c r="G271" t="s">
        <v>3036</v>
      </c>
      <c r="H271" t="s">
        <v>2910</v>
      </c>
      <c r="I271" t="s">
        <v>2756</v>
      </c>
      <c r="J271" s="5">
        <v>71409144</v>
      </c>
      <c r="K271" t="s">
        <v>815</v>
      </c>
      <c r="L271" s="5">
        <v>374957867393494</v>
      </c>
      <c r="M271" t="s">
        <v>1119</v>
      </c>
      <c r="O271" s="5">
        <v>4.0530788484379904E+16</v>
      </c>
    </row>
    <row r="272" spans="2:15" x14ac:dyDescent="0.3">
      <c r="B272" t="s">
        <v>3517</v>
      </c>
      <c r="C272" t="s">
        <v>1120</v>
      </c>
      <c r="D272" t="s">
        <v>824</v>
      </c>
      <c r="E272">
        <v>25</v>
      </c>
      <c r="F272">
        <v>1</v>
      </c>
      <c r="G272" t="s">
        <v>3518</v>
      </c>
      <c r="H272" t="s">
        <v>3415</v>
      </c>
      <c r="I272" t="s">
        <v>2756</v>
      </c>
      <c r="J272" s="5">
        <v>4284407</v>
      </c>
      <c r="K272" t="s">
        <v>1121</v>
      </c>
      <c r="L272" s="5">
        <v>296159038543701</v>
      </c>
      <c r="M272" t="s">
        <v>1120</v>
      </c>
      <c r="O272" s="5">
        <v>4394613154595750</v>
      </c>
    </row>
    <row r="273" spans="2:15" x14ac:dyDescent="0.3">
      <c r="B273" t="s">
        <v>3519</v>
      </c>
      <c r="C273" t="s">
        <v>1122</v>
      </c>
      <c r="D273" t="s">
        <v>807</v>
      </c>
      <c r="E273">
        <v>25</v>
      </c>
      <c r="F273">
        <v>1</v>
      </c>
      <c r="G273" t="s">
        <v>3521</v>
      </c>
      <c r="H273" t="s">
        <v>3520</v>
      </c>
      <c r="I273" t="s">
        <v>2756</v>
      </c>
      <c r="J273" s="5">
        <v>1482289</v>
      </c>
      <c r="K273" t="s">
        <v>1123</v>
      </c>
      <c r="L273" s="5">
        <v>426993560791016</v>
      </c>
      <c r="M273" t="s">
        <v>1122</v>
      </c>
      <c r="O273" s="5">
        <v>4394613154595750</v>
      </c>
    </row>
    <row r="274" spans="2:15" x14ac:dyDescent="0.3">
      <c r="B274" t="s">
        <v>3522</v>
      </c>
      <c r="C274" t="s">
        <v>1124</v>
      </c>
      <c r="D274" t="s">
        <v>837</v>
      </c>
      <c r="E274">
        <v>50</v>
      </c>
      <c r="F274" t="s">
        <v>3154</v>
      </c>
      <c r="G274" t="s">
        <v>3523</v>
      </c>
      <c r="H274" t="e" cm="1">
        <f t="array" ref="H274">+jkLPuw0RZyIrJRo</f>
        <v>#NAME?</v>
      </c>
      <c r="I274" t="s">
        <v>2756</v>
      </c>
      <c r="J274" s="5">
        <v>6230485</v>
      </c>
      <c r="K274" t="s">
        <v>815</v>
      </c>
      <c r="L274" s="5">
        <v>220950232467672</v>
      </c>
      <c r="M274" t="s">
        <v>1124</v>
      </c>
      <c r="O274" s="5">
        <v>2611239415570130</v>
      </c>
    </row>
    <row r="275" spans="2:15" x14ac:dyDescent="0.3">
      <c r="B275" t="s">
        <v>3524</v>
      </c>
      <c r="C275" t="s">
        <v>1125</v>
      </c>
      <c r="D275" t="s">
        <v>819</v>
      </c>
      <c r="E275">
        <v>100</v>
      </c>
      <c r="F275" t="s">
        <v>2823</v>
      </c>
      <c r="G275" t="s">
        <v>3526</v>
      </c>
      <c r="H275" t="s">
        <v>3525</v>
      </c>
      <c r="I275" t="s">
        <v>2756</v>
      </c>
      <c r="J275" s="5">
        <v>20314543</v>
      </c>
      <c r="K275" t="s">
        <v>874</v>
      </c>
      <c r="L275" s="5">
        <v>923535996322632</v>
      </c>
      <c r="M275" t="s">
        <v>1125</v>
      </c>
      <c r="O275" s="5">
        <v>1.48568088588033E+16</v>
      </c>
    </row>
    <row r="276" spans="2:15" x14ac:dyDescent="0.3">
      <c r="B276" t="s">
        <v>3527</v>
      </c>
      <c r="C276" t="s">
        <v>1126</v>
      </c>
      <c r="D276" t="s">
        <v>807</v>
      </c>
      <c r="E276">
        <v>25</v>
      </c>
      <c r="F276" t="s">
        <v>2794</v>
      </c>
      <c r="G276" t="s">
        <v>3529</v>
      </c>
      <c r="H276" t="s">
        <v>3528</v>
      </c>
      <c r="I276" t="s">
        <v>2756</v>
      </c>
      <c r="J276" s="5">
        <v>6387613</v>
      </c>
      <c r="K276" t="s">
        <v>1013</v>
      </c>
      <c r="L276" s="5">
        <v>399873214531108</v>
      </c>
      <c r="M276" t="s">
        <v>1126</v>
      </c>
      <c r="O276" s="5">
        <v>4394613154595750</v>
      </c>
    </row>
    <row r="277" spans="2:15" x14ac:dyDescent="0.3">
      <c r="B277" t="s">
        <v>3530</v>
      </c>
      <c r="C277" t="s">
        <v>1127</v>
      </c>
      <c r="D277" t="s">
        <v>807</v>
      </c>
      <c r="E277">
        <v>20</v>
      </c>
      <c r="F277">
        <v>1</v>
      </c>
      <c r="G277" t="s">
        <v>3532</v>
      </c>
      <c r="H277" t="s">
        <v>3531</v>
      </c>
      <c r="I277" t="s">
        <v>2756</v>
      </c>
      <c r="J277" s="5">
        <v>580084</v>
      </c>
      <c r="K277" t="s">
        <v>876</v>
      </c>
      <c r="L277" s="5">
        <v>100000000001501</v>
      </c>
      <c r="M277" t="s">
        <v>1127</v>
      </c>
      <c r="O277" s="5">
        <v>2442449145137490</v>
      </c>
    </row>
    <row r="278" spans="2:15" x14ac:dyDescent="0.3">
      <c r="B278" t="s">
        <v>3533</v>
      </c>
      <c r="C278" t="s">
        <v>1128</v>
      </c>
      <c r="D278" t="s">
        <v>804</v>
      </c>
      <c r="E278">
        <v>25</v>
      </c>
      <c r="F278">
        <v>1</v>
      </c>
      <c r="G278" t="s">
        <v>2830</v>
      </c>
      <c r="H278" t="s">
        <v>3534</v>
      </c>
      <c r="I278" t="s">
        <v>2756</v>
      </c>
      <c r="J278" s="5">
        <v>64364996</v>
      </c>
      <c r="L278" s="5">
        <v>291880569458008</v>
      </c>
      <c r="M278" t="s">
        <v>1128</v>
      </c>
      <c r="O278" s="5">
        <v>4394613154595750</v>
      </c>
    </row>
    <row r="279" spans="2:15" x14ac:dyDescent="0.3">
      <c r="B279" t="s">
        <v>3535</v>
      </c>
      <c r="C279" t="s">
        <v>1129</v>
      </c>
      <c r="D279" t="s">
        <v>807</v>
      </c>
      <c r="E279">
        <v>65</v>
      </c>
      <c r="F279" t="s">
        <v>2759</v>
      </c>
      <c r="G279" t="s">
        <v>3537</v>
      </c>
      <c r="H279" t="s">
        <v>3536</v>
      </c>
      <c r="I279" t="s">
        <v>2756</v>
      </c>
      <c r="J279" s="5">
        <v>65143576</v>
      </c>
      <c r="K279" t="s">
        <v>876</v>
      </c>
      <c r="L279" s="5">
        <v>360649144287109</v>
      </c>
      <c r="M279" t="s">
        <v>1129</v>
      </c>
      <c r="O279" s="5">
        <v>506295486315796</v>
      </c>
    </row>
    <row r="280" spans="2:15" x14ac:dyDescent="0.3">
      <c r="B280" t="s">
        <v>3538</v>
      </c>
      <c r="C280" t="s">
        <v>1130</v>
      </c>
      <c r="D280" t="s">
        <v>804</v>
      </c>
      <c r="E280">
        <v>25</v>
      </c>
      <c r="F280">
        <v>1</v>
      </c>
      <c r="G280" t="s">
        <v>3381</v>
      </c>
      <c r="H280" t="s">
        <v>3539</v>
      </c>
      <c r="I280" t="s">
        <v>2756</v>
      </c>
      <c r="J280" s="5">
        <v>5023514</v>
      </c>
      <c r="L280" s="5">
        <v>314685878753662</v>
      </c>
      <c r="M280" t="s">
        <v>1130</v>
      </c>
      <c r="O280" s="5">
        <v>4394613154595750</v>
      </c>
    </row>
    <row r="281" spans="2:15" x14ac:dyDescent="0.3">
      <c r="B281" t="s">
        <v>3540</v>
      </c>
      <c r="C281" t="s">
        <v>1131</v>
      </c>
      <c r="D281" t="s">
        <v>804</v>
      </c>
      <c r="E281">
        <v>20</v>
      </c>
      <c r="F281">
        <v>1</v>
      </c>
      <c r="G281" t="s">
        <v>3542</v>
      </c>
      <c r="H281" t="s">
        <v>3541</v>
      </c>
      <c r="I281" t="s">
        <v>2756</v>
      </c>
      <c r="J281" s="5">
        <v>8007544</v>
      </c>
      <c r="L281" s="5">
        <v>241271877288818</v>
      </c>
      <c r="M281" t="s">
        <v>1131</v>
      </c>
      <c r="O281" s="5">
        <v>2442449145137490</v>
      </c>
    </row>
    <row r="282" spans="2:15" x14ac:dyDescent="0.3">
      <c r="B282" t="s">
        <v>3543</v>
      </c>
      <c r="C282" t="s">
        <v>1132</v>
      </c>
      <c r="D282" t="s">
        <v>824</v>
      </c>
      <c r="E282">
        <v>100</v>
      </c>
      <c r="F282">
        <v>1</v>
      </c>
      <c r="G282" t="s">
        <v>3545</v>
      </c>
      <c r="H282" t="s">
        <v>3544</v>
      </c>
      <c r="I282" t="s">
        <v>2756</v>
      </c>
      <c r="J282" s="5">
        <v>32105289</v>
      </c>
      <c r="L282" s="5">
        <v>144393188476562</v>
      </c>
      <c r="M282" t="s">
        <v>1132</v>
      </c>
      <c r="O282" s="5">
        <v>1.48568088588033E+16</v>
      </c>
    </row>
    <row r="283" spans="2:15" x14ac:dyDescent="0.3">
      <c r="B283" t="s">
        <v>3546</v>
      </c>
      <c r="C283" t="s">
        <v>1133</v>
      </c>
      <c r="D283" t="s">
        <v>807</v>
      </c>
      <c r="E283">
        <v>125</v>
      </c>
      <c r="F283" t="s">
        <v>2773</v>
      </c>
      <c r="G283" t="s">
        <v>3548</v>
      </c>
      <c r="H283" t="s">
        <v>3547</v>
      </c>
      <c r="I283" t="s">
        <v>2756</v>
      </c>
      <c r="J283" s="5">
        <v>4392245</v>
      </c>
      <c r="K283" t="s">
        <v>885</v>
      </c>
      <c r="L283" s="5">
        <v>223801239692688</v>
      </c>
      <c r="M283" t="s">
        <v>1133</v>
      </c>
      <c r="O283" s="5">
        <v>2.58366036106112E+16</v>
      </c>
    </row>
    <row r="284" spans="2:15" x14ac:dyDescent="0.3">
      <c r="B284" t="s">
        <v>3549</v>
      </c>
      <c r="C284" t="s">
        <v>1134</v>
      </c>
      <c r="D284" t="s">
        <v>908</v>
      </c>
      <c r="E284">
        <v>0</v>
      </c>
      <c r="F284">
        <v>0</v>
      </c>
      <c r="G284" t="s">
        <v>3552</v>
      </c>
      <c r="H284" t="s">
        <v>3550</v>
      </c>
      <c r="I284" t="s">
        <v>2814</v>
      </c>
      <c r="J284" t="s">
        <v>3551</v>
      </c>
      <c r="K284" t="s">
        <v>1135</v>
      </c>
      <c r="L284">
        <v>0</v>
      </c>
      <c r="M284" t="s">
        <v>1134</v>
      </c>
      <c r="O284">
        <v>0</v>
      </c>
    </row>
    <row r="285" spans="2:15" x14ac:dyDescent="0.3">
      <c r="B285" t="s">
        <v>3553</v>
      </c>
      <c r="C285" t="s">
        <v>1136</v>
      </c>
      <c r="D285" t="s">
        <v>807</v>
      </c>
      <c r="E285">
        <v>150</v>
      </c>
      <c r="F285" t="s">
        <v>2773</v>
      </c>
      <c r="G285" t="s">
        <v>3555</v>
      </c>
      <c r="H285" t="s">
        <v>3554</v>
      </c>
      <c r="I285" t="s">
        <v>2756</v>
      </c>
      <c r="J285" s="5">
        <v>12326726</v>
      </c>
      <c r="K285" t="s">
        <v>815</v>
      </c>
      <c r="L285" s="5">
        <v>317819317657471</v>
      </c>
      <c r="M285" t="s">
        <v>1136</v>
      </c>
      <c r="O285" s="5">
        <v>4.0530788484379904E+16</v>
      </c>
    </row>
    <row r="286" spans="2:15" x14ac:dyDescent="0.3">
      <c r="B286" t="s">
        <v>3556</v>
      </c>
      <c r="C286" t="s">
        <v>1137</v>
      </c>
      <c r="D286" t="s">
        <v>824</v>
      </c>
      <c r="E286">
        <v>32</v>
      </c>
      <c r="F286">
        <v>1</v>
      </c>
      <c r="G286" t="s">
        <v>3557</v>
      </c>
      <c r="H286" t="s">
        <v>3057</v>
      </c>
      <c r="I286" t="s">
        <v>2756</v>
      </c>
      <c r="J286" s="5">
        <v>16538853</v>
      </c>
      <c r="L286" s="5">
        <v>689769592285156</v>
      </c>
      <c r="M286" t="s">
        <v>1137</v>
      </c>
      <c r="O286" s="5">
        <v>8343616479046430</v>
      </c>
    </row>
    <row r="287" spans="2:15" x14ac:dyDescent="0.3">
      <c r="B287" t="s">
        <v>3558</v>
      </c>
      <c r="C287" t="s">
        <v>1138</v>
      </c>
      <c r="D287" t="s">
        <v>804</v>
      </c>
      <c r="E287">
        <v>25</v>
      </c>
      <c r="F287">
        <v>1</v>
      </c>
      <c r="G287" t="e" cm="1">
        <f t="array" ref="G287">+ct4uBSE6zGG7D7J</f>
        <v>#NAME?</v>
      </c>
      <c r="H287" t="s">
        <v>3559</v>
      </c>
      <c r="I287" t="s">
        <v>2756</v>
      </c>
      <c r="J287" s="5">
        <v>6056801</v>
      </c>
      <c r="L287" s="5">
        <v>430747299194336</v>
      </c>
      <c r="M287" t="s">
        <v>1138</v>
      </c>
      <c r="O287" s="5">
        <v>4394613154595750</v>
      </c>
    </row>
    <row r="288" spans="2:15" x14ac:dyDescent="0.3">
      <c r="B288" t="s">
        <v>3560</v>
      </c>
      <c r="C288" t="s">
        <v>1139</v>
      </c>
      <c r="D288" t="s">
        <v>807</v>
      </c>
      <c r="E288">
        <v>50</v>
      </c>
      <c r="F288">
        <v>1</v>
      </c>
      <c r="G288" t="s">
        <v>3349</v>
      </c>
      <c r="H288" t="s">
        <v>3512</v>
      </c>
      <c r="I288" t="s">
        <v>2756</v>
      </c>
      <c r="J288" s="5">
        <v>41458597</v>
      </c>
      <c r="K288" t="s">
        <v>876</v>
      </c>
      <c r="L288" s="5">
        <v>14990494537355</v>
      </c>
      <c r="M288" t="s">
        <v>1139</v>
      </c>
      <c r="O288" s="5">
        <v>2611239415570130</v>
      </c>
    </row>
    <row r="289" spans="2:15" x14ac:dyDescent="0.3">
      <c r="B289" t="s">
        <v>3561</v>
      </c>
      <c r="C289" t="s">
        <v>1140</v>
      </c>
      <c r="D289" t="s">
        <v>807</v>
      </c>
      <c r="E289">
        <v>40</v>
      </c>
      <c r="F289" t="s">
        <v>2860</v>
      </c>
      <c r="G289" t="s">
        <v>3563</v>
      </c>
      <c r="H289" t="s">
        <v>3562</v>
      </c>
      <c r="I289" t="s">
        <v>2756</v>
      </c>
      <c r="J289" s="5">
        <v>70625377</v>
      </c>
      <c r="K289" t="s">
        <v>822</v>
      </c>
      <c r="L289" s="5">
        <v>118225213050842</v>
      </c>
      <c r="M289" t="s">
        <v>1140</v>
      </c>
      <c r="O289" s="5">
        <v>1.47985835869071E+16</v>
      </c>
    </row>
    <row r="290" spans="2:15" x14ac:dyDescent="0.3">
      <c r="B290" t="s">
        <v>3564</v>
      </c>
      <c r="C290" t="s">
        <v>1141</v>
      </c>
      <c r="D290" t="s">
        <v>804</v>
      </c>
      <c r="E290">
        <v>25</v>
      </c>
      <c r="F290">
        <v>1</v>
      </c>
      <c r="G290" t="s">
        <v>2954</v>
      </c>
      <c r="H290" t="s">
        <v>3565</v>
      </c>
      <c r="I290" t="s">
        <v>2756</v>
      </c>
      <c r="J290" s="5">
        <v>63469005</v>
      </c>
      <c r="L290" s="5">
        <v>285479831695557</v>
      </c>
      <c r="M290" t="s">
        <v>1141</v>
      </c>
      <c r="O290" s="5">
        <v>4394613154595750</v>
      </c>
    </row>
    <row r="291" spans="2:15" x14ac:dyDescent="0.3">
      <c r="B291" t="s">
        <v>3566</v>
      </c>
      <c r="C291" t="s">
        <v>1142</v>
      </c>
      <c r="D291" t="s">
        <v>804</v>
      </c>
      <c r="E291">
        <v>32</v>
      </c>
      <c r="F291">
        <v>1</v>
      </c>
      <c r="G291" t="s">
        <v>3496</v>
      </c>
      <c r="H291" t="s">
        <v>3567</v>
      </c>
      <c r="I291" t="s">
        <v>2756</v>
      </c>
      <c r="J291" s="5">
        <v>3252553</v>
      </c>
      <c r="L291" s="5">
        <v>498963241577148</v>
      </c>
      <c r="M291" t="s">
        <v>1142</v>
      </c>
      <c r="O291" s="5">
        <v>8343616479046430</v>
      </c>
    </row>
    <row r="292" spans="2:15" x14ac:dyDescent="0.3">
      <c r="B292" t="s">
        <v>3568</v>
      </c>
      <c r="C292" t="s">
        <v>1143</v>
      </c>
      <c r="D292" t="s">
        <v>807</v>
      </c>
      <c r="E292">
        <v>25</v>
      </c>
      <c r="F292">
        <v>1</v>
      </c>
      <c r="G292" t="s">
        <v>3569</v>
      </c>
      <c r="H292" t="e" cm="1">
        <f t="array" ref="H292">+XoUqEF/dJd8gLMc</f>
        <v>#NAME?</v>
      </c>
      <c r="I292" t="s">
        <v>2756</v>
      </c>
      <c r="J292" s="5">
        <v>48229012</v>
      </c>
      <c r="K292" t="s">
        <v>1083</v>
      </c>
      <c r="L292" s="5">
        <v>280855560302734</v>
      </c>
      <c r="M292" t="s">
        <v>1143</v>
      </c>
      <c r="O292" s="5">
        <v>4394613154595750</v>
      </c>
    </row>
    <row r="293" spans="2:15" x14ac:dyDescent="0.3">
      <c r="B293" t="s">
        <v>3570</v>
      </c>
      <c r="C293" t="s">
        <v>1144</v>
      </c>
      <c r="D293" t="s">
        <v>807</v>
      </c>
      <c r="E293">
        <v>100</v>
      </c>
      <c r="F293" t="s">
        <v>2823</v>
      </c>
      <c r="G293" t="s">
        <v>3572</v>
      </c>
      <c r="H293" t="s">
        <v>3571</v>
      </c>
      <c r="I293" t="s">
        <v>2756</v>
      </c>
      <c r="J293" s="5">
        <v>70448976</v>
      </c>
      <c r="K293" t="s">
        <v>876</v>
      </c>
      <c r="L293" s="5">
        <v>114281091928482</v>
      </c>
      <c r="M293" t="s">
        <v>1144</v>
      </c>
      <c r="O293" s="5">
        <v>1.48568088588033E+16</v>
      </c>
    </row>
    <row r="294" spans="2:15" x14ac:dyDescent="0.3">
      <c r="B294" t="s">
        <v>3573</v>
      </c>
      <c r="C294" t="s">
        <v>1145</v>
      </c>
      <c r="D294" t="s">
        <v>807</v>
      </c>
      <c r="E294">
        <v>65</v>
      </c>
      <c r="F294" t="s">
        <v>2773</v>
      </c>
      <c r="G294" t="s">
        <v>3034</v>
      </c>
      <c r="H294" t="s">
        <v>3574</v>
      </c>
      <c r="I294" t="s">
        <v>2756</v>
      </c>
      <c r="J294" s="5">
        <v>82490425</v>
      </c>
      <c r="K294" t="s">
        <v>1069</v>
      </c>
      <c r="L294" s="5">
        <v>27388054058075</v>
      </c>
      <c r="M294" t="s">
        <v>1145</v>
      </c>
      <c r="O294" s="5">
        <v>506295486315796</v>
      </c>
    </row>
    <row r="295" spans="2:15" x14ac:dyDescent="0.3">
      <c r="B295" t="s">
        <v>3575</v>
      </c>
      <c r="C295" t="s">
        <v>1146</v>
      </c>
      <c r="D295" t="s">
        <v>804</v>
      </c>
      <c r="E295">
        <v>40</v>
      </c>
      <c r="F295">
        <v>1</v>
      </c>
      <c r="G295" t="s">
        <v>3577</v>
      </c>
      <c r="H295" t="s">
        <v>3576</v>
      </c>
      <c r="I295" t="s">
        <v>2756</v>
      </c>
      <c r="J295" s="5">
        <v>71541348</v>
      </c>
      <c r="L295" s="5">
        <v>849853820800781</v>
      </c>
      <c r="M295" t="s">
        <v>1146</v>
      </c>
      <c r="O295" s="5">
        <v>1.47985835869071E+16</v>
      </c>
    </row>
    <row r="296" spans="2:15" x14ac:dyDescent="0.3">
      <c r="B296" t="s">
        <v>3578</v>
      </c>
      <c r="C296" t="s">
        <v>1147</v>
      </c>
      <c r="D296" t="s">
        <v>804</v>
      </c>
      <c r="E296">
        <v>25</v>
      </c>
      <c r="F296">
        <v>1</v>
      </c>
      <c r="G296" t="s">
        <v>3580</v>
      </c>
      <c r="H296" t="s">
        <v>3579</v>
      </c>
      <c r="I296" t="s">
        <v>2756</v>
      </c>
      <c r="J296" s="5">
        <v>19187516</v>
      </c>
      <c r="L296" s="5">
        <v>325227470397949</v>
      </c>
      <c r="M296" t="s">
        <v>1147</v>
      </c>
      <c r="O296" s="5">
        <v>4394613154595750</v>
      </c>
    </row>
    <row r="297" spans="2:15" x14ac:dyDescent="0.3">
      <c r="B297" t="s">
        <v>3581</v>
      </c>
      <c r="C297" t="s">
        <v>1148</v>
      </c>
      <c r="D297" t="s">
        <v>807</v>
      </c>
      <c r="E297">
        <v>40</v>
      </c>
      <c r="F297" t="s">
        <v>2769</v>
      </c>
      <c r="G297" t="e" cm="1">
        <f t="array" ref="G297">+FOQtA7ccFvDv31w</f>
        <v>#NAME?</v>
      </c>
      <c r="H297" t="s">
        <v>3582</v>
      </c>
      <c r="I297" t="s">
        <v>2756</v>
      </c>
      <c r="J297" s="5">
        <v>15325128</v>
      </c>
      <c r="K297" t="s">
        <v>897</v>
      </c>
      <c r="L297" s="5">
        <v>852306427002186</v>
      </c>
      <c r="M297" t="s">
        <v>1148</v>
      </c>
      <c r="O297" s="5">
        <v>1.47985835869071E+16</v>
      </c>
    </row>
    <row r="298" spans="2:15" x14ac:dyDescent="0.3">
      <c r="B298" t="s">
        <v>3583</v>
      </c>
      <c r="C298" t="s">
        <v>1149</v>
      </c>
      <c r="D298" t="s">
        <v>804</v>
      </c>
      <c r="E298">
        <v>25</v>
      </c>
      <c r="F298">
        <v>1</v>
      </c>
      <c r="G298" t="s">
        <v>3360</v>
      </c>
      <c r="H298" t="s">
        <v>3584</v>
      </c>
      <c r="I298" t="s">
        <v>2756</v>
      </c>
      <c r="J298" s="5">
        <v>77642236</v>
      </c>
      <c r="L298" s="5">
        <v>300339889526367</v>
      </c>
      <c r="M298" t="s">
        <v>1149</v>
      </c>
      <c r="O298" s="5">
        <v>4394613154595750</v>
      </c>
    </row>
    <row r="299" spans="2:15" x14ac:dyDescent="0.3">
      <c r="B299" t="s">
        <v>3585</v>
      </c>
      <c r="C299" t="s">
        <v>1150</v>
      </c>
      <c r="D299" t="s">
        <v>824</v>
      </c>
      <c r="E299">
        <v>125</v>
      </c>
      <c r="F299" t="s">
        <v>2860</v>
      </c>
      <c r="G299" t="s">
        <v>3587</v>
      </c>
      <c r="H299" t="s">
        <v>3586</v>
      </c>
      <c r="I299" t="s">
        <v>2756</v>
      </c>
      <c r="J299" s="5">
        <v>55385822</v>
      </c>
      <c r="L299" s="5">
        <v>14874094619751</v>
      </c>
      <c r="M299" t="s">
        <v>1150</v>
      </c>
      <c r="O299" s="5">
        <v>2.58366036106112E+16</v>
      </c>
    </row>
    <row r="300" spans="2:15" x14ac:dyDescent="0.3">
      <c r="B300" t="s">
        <v>3588</v>
      </c>
      <c r="C300" t="s">
        <v>1151</v>
      </c>
      <c r="D300" t="s">
        <v>804</v>
      </c>
      <c r="E300">
        <v>50</v>
      </c>
      <c r="F300">
        <v>1</v>
      </c>
      <c r="G300" t="s">
        <v>3373</v>
      </c>
      <c r="H300" t="s">
        <v>3589</v>
      </c>
      <c r="I300" t="s">
        <v>2756</v>
      </c>
      <c r="J300" s="5">
        <v>8245431</v>
      </c>
      <c r="L300" s="5">
        <v>152939727783203</v>
      </c>
      <c r="M300" t="s">
        <v>1151</v>
      </c>
      <c r="O300" s="5">
        <v>2611239415570130</v>
      </c>
    </row>
    <row r="301" spans="2:15" x14ac:dyDescent="0.3">
      <c r="B301" t="s">
        <v>3590</v>
      </c>
      <c r="C301" t="s">
        <v>1152</v>
      </c>
      <c r="D301" t="s">
        <v>804</v>
      </c>
      <c r="E301">
        <v>25</v>
      </c>
      <c r="F301">
        <v>1</v>
      </c>
      <c r="G301" t="s">
        <v>3592</v>
      </c>
      <c r="H301" t="s">
        <v>3591</v>
      </c>
      <c r="I301" t="s">
        <v>2756</v>
      </c>
      <c r="J301" s="5">
        <v>4588398</v>
      </c>
      <c r="L301" s="5">
        <v>362250556945801</v>
      </c>
      <c r="M301" t="s">
        <v>1152</v>
      </c>
      <c r="O301" s="5">
        <v>4394613154595750</v>
      </c>
    </row>
    <row r="302" spans="2:15" x14ac:dyDescent="0.3">
      <c r="B302" t="s">
        <v>3593</v>
      </c>
      <c r="C302" t="s">
        <v>1153</v>
      </c>
      <c r="D302" t="s">
        <v>804</v>
      </c>
      <c r="E302">
        <v>25</v>
      </c>
      <c r="F302">
        <v>1</v>
      </c>
      <c r="G302" t="s">
        <v>3595</v>
      </c>
      <c r="H302" t="s">
        <v>3594</v>
      </c>
      <c r="I302" t="s">
        <v>2756</v>
      </c>
      <c r="J302" s="5">
        <v>9882251</v>
      </c>
      <c r="L302" s="5">
        <v>286403942108154</v>
      </c>
      <c r="M302" t="s">
        <v>1153</v>
      </c>
      <c r="O302" s="5">
        <v>4394613154595750</v>
      </c>
    </row>
    <row r="303" spans="2:15" x14ac:dyDescent="0.3">
      <c r="B303" t="s">
        <v>3596</v>
      </c>
      <c r="C303" t="s">
        <v>1154</v>
      </c>
      <c r="D303" t="s">
        <v>807</v>
      </c>
      <c r="E303">
        <v>125</v>
      </c>
      <c r="F303" t="s">
        <v>2823</v>
      </c>
      <c r="G303" t="s">
        <v>3007</v>
      </c>
      <c r="H303" t="s">
        <v>2846</v>
      </c>
      <c r="I303" t="s">
        <v>2756</v>
      </c>
      <c r="J303" s="5">
        <v>17545862</v>
      </c>
      <c r="K303" t="s">
        <v>885</v>
      </c>
      <c r="L303" s="5">
        <v>17995452309036</v>
      </c>
      <c r="M303" t="s">
        <v>1154</v>
      </c>
      <c r="O303" s="5">
        <v>2.58366036106112E+16</v>
      </c>
    </row>
    <row r="304" spans="2:15" x14ac:dyDescent="0.3">
      <c r="B304" t="s">
        <v>3597</v>
      </c>
      <c r="C304" t="s">
        <v>1155</v>
      </c>
      <c r="D304" t="s">
        <v>824</v>
      </c>
      <c r="E304">
        <v>32</v>
      </c>
      <c r="F304" t="s">
        <v>2794</v>
      </c>
      <c r="G304" t="s">
        <v>3599</v>
      </c>
      <c r="H304" t="s">
        <v>3598</v>
      </c>
      <c r="I304" t="s">
        <v>2756</v>
      </c>
      <c r="J304" s="5">
        <v>2130677</v>
      </c>
      <c r="L304" s="5">
        <v>581407221794361</v>
      </c>
      <c r="M304" t="s">
        <v>1155</v>
      </c>
      <c r="O304" s="5">
        <v>8343616479046430</v>
      </c>
    </row>
    <row r="305" spans="2:15" x14ac:dyDescent="0.3">
      <c r="B305" t="s">
        <v>3600</v>
      </c>
      <c r="C305" t="s">
        <v>1156</v>
      </c>
      <c r="D305" t="s">
        <v>804</v>
      </c>
      <c r="E305">
        <v>32</v>
      </c>
      <c r="F305">
        <v>1</v>
      </c>
      <c r="G305" t="s">
        <v>3602</v>
      </c>
      <c r="H305" t="s">
        <v>3601</v>
      </c>
      <c r="I305" t="s">
        <v>2756</v>
      </c>
      <c r="J305" s="5">
        <v>46001744</v>
      </c>
      <c r="L305" s="5">
        <v>756230239868164</v>
      </c>
      <c r="M305" t="s">
        <v>1156</v>
      </c>
      <c r="O305" s="5">
        <v>8343616479046430</v>
      </c>
    </row>
    <row r="306" spans="2:15" x14ac:dyDescent="0.3">
      <c r="B306" t="s">
        <v>3603</v>
      </c>
      <c r="C306" t="s">
        <v>1157</v>
      </c>
      <c r="D306" t="s">
        <v>807</v>
      </c>
      <c r="E306">
        <v>80</v>
      </c>
      <c r="F306" t="s">
        <v>2759</v>
      </c>
      <c r="G306" t="s">
        <v>3605</v>
      </c>
      <c r="H306" t="s">
        <v>3604</v>
      </c>
      <c r="I306" t="s">
        <v>2756</v>
      </c>
      <c r="J306" s="5">
        <v>12619323</v>
      </c>
      <c r="K306" t="s">
        <v>822</v>
      </c>
      <c r="L306" s="5">
        <v>585135126953125</v>
      </c>
      <c r="M306" t="s">
        <v>1157</v>
      </c>
      <c r="O306" s="5">
        <v>8519200479572930</v>
      </c>
    </row>
    <row r="307" spans="2:15" x14ac:dyDescent="0.3">
      <c r="B307" t="s">
        <v>3606</v>
      </c>
      <c r="C307" t="s">
        <v>1158</v>
      </c>
      <c r="D307" t="s">
        <v>819</v>
      </c>
      <c r="E307">
        <v>50</v>
      </c>
      <c r="F307" t="s">
        <v>2947</v>
      </c>
      <c r="G307" t="s">
        <v>3608</v>
      </c>
      <c r="H307" t="s">
        <v>3607</v>
      </c>
      <c r="I307" t="s">
        <v>2756</v>
      </c>
      <c r="J307" s="5">
        <v>10270566</v>
      </c>
      <c r="K307" t="s">
        <v>820</v>
      </c>
      <c r="L307" s="5">
        <v>222445041503932</v>
      </c>
      <c r="M307" t="s">
        <v>1158</v>
      </c>
      <c r="O307" s="5">
        <v>2611239415570130</v>
      </c>
    </row>
    <row r="308" spans="2:15" x14ac:dyDescent="0.3">
      <c r="B308" t="s">
        <v>3609</v>
      </c>
      <c r="C308" t="s">
        <v>1159</v>
      </c>
      <c r="D308" t="s">
        <v>804</v>
      </c>
      <c r="E308">
        <v>32</v>
      </c>
      <c r="F308">
        <v>1</v>
      </c>
      <c r="G308" t="s">
        <v>3611</v>
      </c>
      <c r="H308" t="s">
        <v>3610</v>
      </c>
      <c r="I308" t="s">
        <v>2756</v>
      </c>
      <c r="J308" s="5">
        <v>444814</v>
      </c>
      <c r="L308" s="5">
        <v>448346252441406</v>
      </c>
      <c r="M308" t="s">
        <v>1159</v>
      </c>
      <c r="O308" s="5">
        <v>8343616479046430</v>
      </c>
    </row>
    <row r="309" spans="2:15" x14ac:dyDescent="0.3">
      <c r="B309" t="s">
        <v>3612</v>
      </c>
      <c r="C309" t="s">
        <v>1160</v>
      </c>
      <c r="D309" t="s">
        <v>804</v>
      </c>
      <c r="E309">
        <v>25</v>
      </c>
      <c r="F309">
        <v>1</v>
      </c>
      <c r="G309" t="s">
        <v>3521</v>
      </c>
      <c r="H309" t="s">
        <v>3613</v>
      </c>
      <c r="I309" t="s">
        <v>2756</v>
      </c>
      <c r="J309" s="5">
        <v>501777</v>
      </c>
      <c r="L309" s="5">
        <v>426993560791016</v>
      </c>
      <c r="M309" t="s">
        <v>1160</v>
      </c>
      <c r="O309" s="5">
        <v>4394613154595750</v>
      </c>
    </row>
    <row r="310" spans="2:15" x14ac:dyDescent="0.3">
      <c r="B310" t="s">
        <v>3614</v>
      </c>
      <c r="C310" t="s">
        <v>1161</v>
      </c>
      <c r="D310" t="s">
        <v>804</v>
      </c>
      <c r="E310">
        <v>32</v>
      </c>
      <c r="F310">
        <v>1</v>
      </c>
      <c r="G310" t="s">
        <v>3126</v>
      </c>
      <c r="H310" t="s">
        <v>3615</v>
      </c>
      <c r="I310" t="s">
        <v>2756</v>
      </c>
      <c r="J310" s="5">
        <v>9878669</v>
      </c>
      <c r="L310" s="5">
        <v>459674453735352</v>
      </c>
      <c r="M310" t="s">
        <v>1161</v>
      </c>
      <c r="O310" s="5">
        <v>8343616479046430</v>
      </c>
    </row>
    <row r="311" spans="2:15" x14ac:dyDescent="0.3">
      <c r="B311" t="s">
        <v>3616</v>
      </c>
      <c r="C311" t="s">
        <v>1162</v>
      </c>
      <c r="D311" t="s">
        <v>804</v>
      </c>
      <c r="E311">
        <v>25</v>
      </c>
      <c r="F311">
        <v>1</v>
      </c>
      <c r="G311" t="s">
        <v>3618</v>
      </c>
      <c r="H311" t="s">
        <v>3617</v>
      </c>
      <c r="I311" t="s">
        <v>2756</v>
      </c>
      <c r="J311" s="5">
        <v>9024866</v>
      </c>
      <c r="L311" s="5">
        <v>289726505279541</v>
      </c>
      <c r="M311" t="s">
        <v>1162</v>
      </c>
      <c r="O311" s="5">
        <v>4394613154595750</v>
      </c>
    </row>
    <row r="312" spans="2:15" x14ac:dyDescent="0.3">
      <c r="B312" t="s">
        <v>3619</v>
      </c>
      <c r="C312" t="s">
        <v>1163</v>
      </c>
      <c r="D312" t="s">
        <v>807</v>
      </c>
      <c r="E312">
        <v>80</v>
      </c>
      <c r="F312" t="s">
        <v>2759</v>
      </c>
      <c r="G312" t="e" cm="1">
        <f t="array" ref="G312">+ct4uBSE6zGG7D7J</f>
        <v>#NAME?</v>
      </c>
      <c r="H312" t="s">
        <v>3620</v>
      </c>
      <c r="I312" t="s">
        <v>2756</v>
      </c>
      <c r="J312" s="5">
        <v>21384586</v>
      </c>
      <c r="K312" t="s">
        <v>822</v>
      </c>
      <c r="L312" s="5">
        <v>640426873779297</v>
      </c>
      <c r="M312" t="s">
        <v>1163</v>
      </c>
      <c r="O312" s="5">
        <v>8519200479572930</v>
      </c>
    </row>
    <row r="313" spans="2:15" x14ac:dyDescent="0.3">
      <c r="B313" t="s">
        <v>3621</v>
      </c>
      <c r="C313" t="s">
        <v>1164</v>
      </c>
      <c r="D313" t="s">
        <v>807</v>
      </c>
      <c r="E313">
        <v>50</v>
      </c>
      <c r="F313" t="s">
        <v>3154</v>
      </c>
      <c r="G313" t="s">
        <v>3623</v>
      </c>
      <c r="H313" t="s">
        <v>3622</v>
      </c>
      <c r="I313" t="s">
        <v>2756</v>
      </c>
      <c r="J313" s="5">
        <v>1655156</v>
      </c>
      <c r="K313" t="s">
        <v>942</v>
      </c>
      <c r="L313" s="5">
        <v>176003942489624</v>
      </c>
      <c r="M313" t="s">
        <v>1164</v>
      </c>
      <c r="O313" s="5">
        <v>2611239415570130</v>
      </c>
    </row>
    <row r="314" spans="2:15" x14ac:dyDescent="0.3">
      <c r="B314" t="s">
        <v>3624</v>
      </c>
      <c r="C314" t="s">
        <v>1165</v>
      </c>
      <c r="D314" t="s">
        <v>893</v>
      </c>
      <c r="E314">
        <v>40</v>
      </c>
      <c r="F314" t="s">
        <v>2769</v>
      </c>
      <c r="G314" t="s">
        <v>3626</v>
      </c>
      <c r="H314" t="s">
        <v>3625</v>
      </c>
      <c r="I314" t="s">
        <v>2756</v>
      </c>
      <c r="J314" s="5">
        <v>1834963</v>
      </c>
      <c r="K314" t="s">
        <v>924</v>
      </c>
      <c r="L314" s="5">
        <v>106168923797607</v>
      </c>
      <c r="M314" t="s">
        <v>1165</v>
      </c>
      <c r="O314" s="5">
        <v>1.47985835869071E+16</v>
      </c>
    </row>
    <row r="315" spans="2:15" x14ac:dyDescent="0.3">
      <c r="B315" t="s">
        <v>3627</v>
      </c>
      <c r="C315" t="s">
        <v>1166</v>
      </c>
      <c r="D315" t="s">
        <v>804</v>
      </c>
      <c r="E315">
        <v>25</v>
      </c>
      <c r="F315">
        <v>1</v>
      </c>
      <c r="G315" t="s">
        <v>3629</v>
      </c>
      <c r="H315" t="s">
        <v>3628</v>
      </c>
      <c r="I315" t="s">
        <v>2756</v>
      </c>
      <c r="J315" s="5">
        <v>56588297</v>
      </c>
      <c r="L315" s="5">
        <v>382130012512207</v>
      </c>
      <c r="M315" t="s">
        <v>1166</v>
      </c>
      <c r="O315" s="5">
        <v>4394613154595750</v>
      </c>
    </row>
    <row r="316" spans="2:15" x14ac:dyDescent="0.3">
      <c r="B316" t="s">
        <v>3630</v>
      </c>
      <c r="C316" t="s">
        <v>1167</v>
      </c>
      <c r="D316" t="s">
        <v>807</v>
      </c>
      <c r="E316">
        <v>50</v>
      </c>
      <c r="F316" t="s">
        <v>3154</v>
      </c>
      <c r="G316" t="s">
        <v>3632</v>
      </c>
      <c r="H316" t="s">
        <v>3631</v>
      </c>
      <c r="I316" t="s">
        <v>2756</v>
      </c>
      <c r="J316" s="5">
        <v>11460225</v>
      </c>
      <c r="K316" t="s">
        <v>813</v>
      </c>
      <c r="L316" s="5">
        <v>178236638565063</v>
      </c>
      <c r="M316" t="s">
        <v>1167</v>
      </c>
      <c r="O316" s="5">
        <v>2611239415570130</v>
      </c>
    </row>
    <row r="317" spans="2:15" x14ac:dyDescent="0.3">
      <c r="B317" t="s">
        <v>3633</v>
      </c>
      <c r="C317" t="s">
        <v>1168</v>
      </c>
      <c r="D317" t="s">
        <v>807</v>
      </c>
      <c r="E317">
        <v>80</v>
      </c>
      <c r="F317" t="s">
        <v>2823</v>
      </c>
      <c r="G317" t="s">
        <v>3272</v>
      </c>
      <c r="H317" t="s">
        <v>3306</v>
      </c>
      <c r="I317" t="s">
        <v>2756</v>
      </c>
      <c r="J317" s="5">
        <v>10575275</v>
      </c>
      <c r="K317" t="s">
        <v>942</v>
      </c>
      <c r="L317" s="5">
        <v>788595879020693</v>
      </c>
      <c r="M317" t="s">
        <v>1168</v>
      </c>
      <c r="O317" s="5">
        <v>8519200479572930</v>
      </c>
    </row>
    <row r="318" spans="2:15" x14ac:dyDescent="0.3">
      <c r="B318" t="s">
        <v>3634</v>
      </c>
      <c r="C318" t="s">
        <v>1169</v>
      </c>
      <c r="D318" t="s">
        <v>804</v>
      </c>
      <c r="E318">
        <v>25</v>
      </c>
      <c r="F318">
        <v>1</v>
      </c>
      <c r="G318" t="s">
        <v>3636</v>
      </c>
      <c r="H318" t="s">
        <v>3635</v>
      </c>
      <c r="I318" t="s">
        <v>2756</v>
      </c>
      <c r="J318" s="5">
        <v>33386338</v>
      </c>
      <c r="L318" s="5">
        <v>396456565856934</v>
      </c>
      <c r="M318" t="s">
        <v>1169</v>
      </c>
      <c r="O318" s="5">
        <v>4394613154595750</v>
      </c>
    </row>
    <row r="319" spans="2:15" x14ac:dyDescent="0.3">
      <c r="B319" t="s">
        <v>3637</v>
      </c>
      <c r="C319" t="s">
        <v>1170</v>
      </c>
      <c r="D319" t="s">
        <v>824</v>
      </c>
      <c r="E319">
        <v>25</v>
      </c>
      <c r="F319">
        <v>1</v>
      </c>
      <c r="G319" t="s">
        <v>3639</v>
      </c>
      <c r="H319" t="s">
        <v>3638</v>
      </c>
      <c r="I319" t="s">
        <v>2756</v>
      </c>
      <c r="J319" s="5">
        <v>22456661</v>
      </c>
      <c r="L319" s="5">
        <v>385470581054688</v>
      </c>
      <c r="M319" t="s">
        <v>1170</v>
      </c>
      <c r="O319" s="5">
        <v>4394613154595750</v>
      </c>
    </row>
    <row r="320" spans="2:15" x14ac:dyDescent="0.3">
      <c r="B320" t="s">
        <v>3640</v>
      </c>
      <c r="C320" t="s">
        <v>1171</v>
      </c>
      <c r="D320" t="s">
        <v>804</v>
      </c>
      <c r="E320">
        <v>50</v>
      </c>
      <c r="F320">
        <v>1</v>
      </c>
      <c r="G320" t="s">
        <v>3642</v>
      </c>
      <c r="H320" t="s">
        <v>3641</v>
      </c>
      <c r="I320" t="s">
        <v>2756</v>
      </c>
      <c r="J320" s="5">
        <v>14287165</v>
      </c>
      <c r="L320" s="5">
        <v>165484573364258</v>
      </c>
      <c r="M320" t="s">
        <v>1171</v>
      </c>
      <c r="O320" s="5">
        <v>2611239415570130</v>
      </c>
    </row>
    <row r="321" spans="2:15" x14ac:dyDescent="0.3">
      <c r="B321" t="s">
        <v>3643</v>
      </c>
      <c r="C321" t="s">
        <v>1172</v>
      </c>
      <c r="D321" t="s">
        <v>807</v>
      </c>
      <c r="E321">
        <v>125</v>
      </c>
      <c r="F321" t="s">
        <v>2823</v>
      </c>
      <c r="G321" t="s">
        <v>3463</v>
      </c>
      <c r="H321" t="s">
        <v>2837</v>
      </c>
      <c r="I321" t="s">
        <v>2756</v>
      </c>
      <c r="J321" s="5">
        <v>4665312</v>
      </c>
      <c r="K321" t="s">
        <v>885</v>
      </c>
      <c r="L321" s="5">
        <v>183412128501892</v>
      </c>
      <c r="M321" t="s">
        <v>1172</v>
      </c>
      <c r="O321" s="5">
        <v>2.58366036106112E+16</v>
      </c>
    </row>
    <row r="322" spans="2:15" x14ac:dyDescent="0.3">
      <c r="B322" t="s">
        <v>3644</v>
      </c>
      <c r="C322" t="s">
        <v>1173</v>
      </c>
      <c r="D322" t="s">
        <v>807</v>
      </c>
      <c r="E322">
        <v>40</v>
      </c>
      <c r="F322" t="s">
        <v>2947</v>
      </c>
      <c r="G322" t="s">
        <v>3646</v>
      </c>
      <c r="H322" t="s">
        <v>3645</v>
      </c>
      <c r="I322" t="s">
        <v>2756</v>
      </c>
      <c r="J322" s="5">
        <v>9324712</v>
      </c>
      <c r="K322" t="s">
        <v>822</v>
      </c>
      <c r="L322" s="5">
        <v>843103814697266</v>
      </c>
      <c r="M322" t="s">
        <v>1173</v>
      </c>
      <c r="O322" s="5">
        <v>1.47985835869071E+16</v>
      </c>
    </row>
    <row r="323" spans="2:15" x14ac:dyDescent="0.3">
      <c r="B323" t="s">
        <v>3647</v>
      </c>
      <c r="C323" t="s">
        <v>1174</v>
      </c>
      <c r="D323" t="s">
        <v>804</v>
      </c>
      <c r="E323">
        <v>50</v>
      </c>
      <c r="F323">
        <v>1</v>
      </c>
      <c r="G323" t="s">
        <v>3649</v>
      </c>
      <c r="H323" t="s">
        <v>3648</v>
      </c>
      <c r="I323" t="s">
        <v>2756</v>
      </c>
      <c r="J323" s="5">
        <v>14070082</v>
      </c>
      <c r="L323" s="5">
        <v>227484786987305</v>
      </c>
      <c r="M323" t="s">
        <v>1174</v>
      </c>
      <c r="O323" s="5">
        <v>2611239415570130</v>
      </c>
    </row>
    <row r="324" spans="2:15" x14ac:dyDescent="0.3">
      <c r="B324" t="s">
        <v>3650</v>
      </c>
      <c r="C324" t="s">
        <v>1175</v>
      </c>
      <c r="D324" t="s">
        <v>804</v>
      </c>
      <c r="E324">
        <v>25</v>
      </c>
      <c r="F324">
        <v>1</v>
      </c>
      <c r="G324" t="s">
        <v>3652</v>
      </c>
      <c r="H324" t="s">
        <v>3651</v>
      </c>
      <c r="I324" t="s">
        <v>2756</v>
      </c>
      <c r="J324" s="5">
        <v>9776366</v>
      </c>
      <c r="L324" s="5">
        <v>296967811584473</v>
      </c>
      <c r="M324" t="s">
        <v>1175</v>
      </c>
      <c r="O324" s="5">
        <v>4394613154595750</v>
      </c>
    </row>
    <row r="325" spans="2:15" x14ac:dyDescent="0.3">
      <c r="B325" t="s">
        <v>3653</v>
      </c>
      <c r="C325" t="s">
        <v>1176</v>
      </c>
      <c r="D325" t="s">
        <v>804</v>
      </c>
      <c r="E325">
        <v>25</v>
      </c>
      <c r="F325">
        <v>1</v>
      </c>
      <c r="G325" t="s">
        <v>3423</v>
      </c>
      <c r="H325" t="s">
        <v>3654</v>
      </c>
      <c r="I325" t="s">
        <v>2756</v>
      </c>
      <c r="J325" s="5">
        <v>76537623</v>
      </c>
      <c r="L325" s="5">
        <v>316113147735596</v>
      </c>
      <c r="M325" t="s">
        <v>1176</v>
      </c>
      <c r="O325" s="5">
        <v>4394613154595750</v>
      </c>
    </row>
    <row r="326" spans="2:15" x14ac:dyDescent="0.3">
      <c r="B326" t="s">
        <v>3655</v>
      </c>
      <c r="C326" t="s">
        <v>1177</v>
      </c>
      <c r="D326" t="s">
        <v>804</v>
      </c>
      <c r="E326">
        <v>40</v>
      </c>
      <c r="F326">
        <v>1</v>
      </c>
      <c r="G326" t="s">
        <v>3657</v>
      </c>
      <c r="H326" t="s">
        <v>3656</v>
      </c>
      <c r="I326" t="s">
        <v>2756</v>
      </c>
      <c r="J326" s="5">
        <v>4145275</v>
      </c>
      <c r="L326" s="5">
        <v>114712074279785</v>
      </c>
      <c r="M326" t="s">
        <v>1177</v>
      </c>
      <c r="O326" s="5">
        <v>1.47985835869071E+16</v>
      </c>
    </row>
    <row r="327" spans="2:15" x14ac:dyDescent="0.3">
      <c r="B327" t="s">
        <v>3658</v>
      </c>
      <c r="C327" t="s">
        <v>1178</v>
      </c>
      <c r="D327" t="s">
        <v>807</v>
      </c>
      <c r="E327">
        <v>65</v>
      </c>
      <c r="F327" t="s">
        <v>2905</v>
      </c>
      <c r="G327" t="s">
        <v>3577</v>
      </c>
      <c r="H327" t="s">
        <v>3659</v>
      </c>
      <c r="I327" t="s">
        <v>2756</v>
      </c>
      <c r="J327" s="5">
        <v>8218022</v>
      </c>
      <c r="K327" t="s">
        <v>822</v>
      </c>
      <c r="L327" s="5">
        <v>470998218727112</v>
      </c>
      <c r="M327" t="s">
        <v>1178</v>
      </c>
      <c r="O327" s="5">
        <v>506295486315796</v>
      </c>
    </row>
    <row r="328" spans="2:15" x14ac:dyDescent="0.3">
      <c r="B328" t="s">
        <v>3660</v>
      </c>
      <c r="C328" t="s">
        <v>1179</v>
      </c>
      <c r="D328" t="s">
        <v>807</v>
      </c>
      <c r="E328">
        <v>65</v>
      </c>
      <c r="F328" t="s">
        <v>2905</v>
      </c>
      <c r="G328" t="s">
        <v>3662</v>
      </c>
      <c r="H328" t="s">
        <v>3661</v>
      </c>
      <c r="I328" t="s">
        <v>2756</v>
      </c>
      <c r="J328" s="5">
        <v>44875975</v>
      </c>
      <c r="K328" t="s">
        <v>897</v>
      </c>
      <c r="L328" s="5">
        <v>309030668067932</v>
      </c>
      <c r="M328" t="s">
        <v>1179</v>
      </c>
      <c r="O328" s="5">
        <v>506295486315796</v>
      </c>
    </row>
    <row r="329" spans="2:15" x14ac:dyDescent="0.3">
      <c r="B329" t="s">
        <v>3663</v>
      </c>
      <c r="C329" t="s">
        <v>1180</v>
      </c>
      <c r="D329" t="s">
        <v>807</v>
      </c>
      <c r="E329">
        <v>125</v>
      </c>
      <c r="F329" t="s">
        <v>2773</v>
      </c>
      <c r="G329" t="s">
        <v>3665</v>
      </c>
      <c r="H329" t="s">
        <v>3664</v>
      </c>
      <c r="I329" t="s">
        <v>2756</v>
      </c>
      <c r="J329" s="5">
        <v>34043906</v>
      </c>
      <c r="K329" t="s">
        <v>813</v>
      </c>
      <c r="L329" s="5">
        <v>151647206745145</v>
      </c>
      <c r="M329" t="s">
        <v>1180</v>
      </c>
      <c r="O329" s="5">
        <v>2.58366036106112E+16</v>
      </c>
    </row>
    <row r="330" spans="2:15" x14ac:dyDescent="0.3">
      <c r="B330" t="s">
        <v>3666</v>
      </c>
      <c r="C330" t="s">
        <v>1181</v>
      </c>
      <c r="D330" t="s">
        <v>807</v>
      </c>
      <c r="E330">
        <v>50</v>
      </c>
      <c r="F330" t="s">
        <v>3154</v>
      </c>
      <c r="G330" t="s">
        <v>3161</v>
      </c>
      <c r="H330" t="s">
        <v>3346</v>
      </c>
      <c r="I330" t="s">
        <v>2756</v>
      </c>
      <c r="J330" s="5">
        <v>52161803</v>
      </c>
      <c r="K330" t="s">
        <v>876</v>
      </c>
      <c r="L330" s="5">
        <v>174684936218262</v>
      </c>
      <c r="M330" t="s">
        <v>1181</v>
      </c>
      <c r="O330" s="5">
        <v>2611239415570130</v>
      </c>
    </row>
    <row r="331" spans="2:15" x14ac:dyDescent="0.3">
      <c r="B331" t="s">
        <v>3667</v>
      </c>
      <c r="C331" t="s">
        <v>1182</v>
      </c>
      <c r="D331" t="s">
        <v>807</v>
      </c>
      <c r="E331">
        <v>65</v>
      </c>
      <c r="F331" t="s">
        <v>2759</v>
      </c>
      <c r="G331" t="s">
        <v>3669</v>
      </c>
      <c r="H331" t="s">
        <v>3668</v>
      </c>
      <c r="I331" t="s">
        <v>2756</v>
      </c>
      <c r="J331" s="5">
        <v>12730623</v>
      </c>
      <c r="K331" t="s">
        <v>841</v>
      </c>
      <c r="L331" s="5">
        <v>362718116455071</v>
      </c>
      <c r="M331" t="s">
        <v>1182</v>
      </c>
      <c r="O331" s="5">
        <v>506295486315796</v>
      </c>
    </row>
    <row r="332" spans="2:15" x14ac:dyDescent="0.3">
      <c r="B332" t="s">
        <v>3670</v>
      </c>
      <c r="C332" t="s">
        <v>1183</v>
      </c>
      <c r="D332" t="s">
        <v>804</v>
      </c>
      <c r="E332">
        <v>32</v>
      </c>
      <c r="F332">
        <v>1</v>
      </c>
      <c r="G332" t="s">
        <v>3672</v>
      </c>
      <c r="H332" t="s">
        <v>3671</v>
      </c>
      <c r="I332" t="s">
        <v>2756</v>
      </c>
      <c r="J332" s="5">
        <v>8508374</v>
      </c>
      <c r="L332" s="5">
        <v>501552696228027</v>
      </c>
      <c r="M332" t="s">
        <v>1183</v>
      </c>
      <c r="O332" s="5">
        <v>8343616479046430</v>
      </c>
    </row>
    <row r="333" spans="2:15" x14ac:dyDescent="0.3">
      <c r="B333" t="s">
        <v>3673</v>
      </c>
      <c r="C333" t="s">
        <v>1184</v>
      </c>
      <c r="D333" t="s">
        <v>804</v>
      </c>
      <c r="E333">
        <v>32</v>
      </c>
      <c r="F333">
        <v>1</v>
      </c>
      <c r="G333" t="s">
        <v>3675</v>
      </c>
      <c r="H333" t="s">
        <v>3674</v>
      </c>
      <c r="I333" t="s">
        <v>2756</v>
      </c>
      <c r="J333" s="5">
        <v>29104044</v>
      </c>
      <c r="L333" s="5">
        <v>463647689819336</v>
      </c>
      <c r="M333" t="s">
        <v>1184</v>
      </c>
      <c r="O333" s="5">
        <v>8343616479046430</v>
      </c>
    </row>
    <row r="334" spans="2:15" x14ac:dyDescent="0.3">
      <c r="B334" t="s">
        <v>3676</v>
      </c>
      <c r="C334" t="s">
        <v>1185</v>
      </c>
      <c r="D334" t="s">
        <v>804</v>
      </c>
      <c r="E334">
        <v>25</v>
      </c>
      <c r="F334">
        <v>1</v>
      </c>
      <c r="G334" t="s">
        <v>3302</v>
      </c>
      <c r="H334" t="s">
        <v>3677</v>
      </c>
      <c r="I334" t="s">
        <v>2756</v>
      </c>
      <c r="J334" s="5">
        <v>6385579</v>
      </c>
      <c r="L334" s="5">
        <v>389637260437012</v>
      </c>
      <c r="M334" t="s">
        <v>1185</v>
      </c>
      <c r="O334" s="5">
        <v>4394613154595750</v>
      </c>
    </row>
    <row r="335" spans="2:15" x14ac:dyDescent="0.3">
      <c r="B335" t="s">
        <v>3678</v>
      </c>
      <c r="C335" t="s">
        <v>1186</v>
      </c>
      <c r="D335" t="s">
        <v>804</v>
      </c>
      <c r="E335">
        <v>25</v>
      </c>
      <c r="F335">
        <v>1</v>
      </c>
      <c r="G335" t="s">
        <v>3384</v>
      </c>
      <c r="H335" t="s">
        <v>3679</v>
      </c>
      <c r="I335" t="s">
        <v>2756</v>
      </c>
      <c r="J335" s="5">
        <v>8997336</v>
      </c>
      <c r="L335" s="5">
        <v>278327331542969</v>
      </c>
      <c r="M335" t="s">
        <v>1186</v>
      </c>
      <c r="O335" s="5">
        <v>4394613154595750</v>
      </c>
    </row>
    <row r="336" spans="2:15" x14ac:dyDescent="0.3">
      <c r="B336" t="s">
        <v>3680</v>
      </c>
      <c r="C336" t="s">
        <v>1187</v>
      </c>
      <c r="D336" t="s">
        <v>804</v>
      </c>
      <c r="E336">
        <v>40</v>
      </c>
      <c r="F336">
        <v>1</v>
      </c>
      <c r="G336" t="s">
        <v>3682</v>
      </c>
      <c r="H336" t="s">
        <v>3681</v>
      </c>
      <c r="I336" t="s">
        <v>2756</v>
      </c>
      <c r="J336" s="5">
        <v>7879528</v>
      </c>
      <c r="L336" s="5">
        <v>861838455200195</v>
      </c>
      <c r="M336" t="s">
        <v>1187</v>
      </c>
      <c r="O336" s="5">
        <v>1.47985835869071E+16</v>
      </c>
    </row>
    <row r="337" spans="2:15" x14ac:dyDescent="0.3">
      <c r="B337" t="s">
        <v>3683</v>
      </c>
      <c r="C337" t="s">
        <v>1188</v>
      </c>
      <c r="D337" t="s">
        <v>807</v>
      </c>
      <c r="E337">
        <v>100</v>
      </c>
      <c r="F337" t="s">
        <v>2823</v>
      </c>
      <c r="G337" t="s">
        <v>3684</v>
      </c>
      <c r="H337" t="s">
        <v>3384</v>
      </c>
      <c r="I337" t="s">
        <v>2756</v>
      </c>
      <c r="J337" s="5">
        <v>6251873</v>
      </c>
      <c r="K337" t="s">
        <v>813</v>
      </c>
      <c r="L337" s="5">
        <v>143391787656787</v>
      </c>
      <c r="M337" t="s">
        <v>1188</v>
      </c>
      <c r="O337" s="5">
        <v>1.48568088588033E+16</v>
      </c>
    </row>
    <row r="338" spans="2:15" x14ac:dyDescent="0.3">
      <c r="B338" t="s">
        <v>3685</v>
      </c>
      <c r="C338" t="s">
        <v>1189</v>
      </c>
      <c r="D338" t="s">
        <v>804</v>
      </c>
      <c r="E338">
        <v>32</v>
      </c>
      <c r="F338">
        <v>1</v>
      </c>
      <c r="G338" t="s">
        <v>3687</v>
      </c>
      <c r="H338" t="s">
        <v>3686</v>
      </c>
      <c r="I338" t="s">
        <v>2756</v>
      </c>
      <c r="J338" s="5">
        <v>7565151942376990</v>
      </c>
      <c r="L338" s="5">
        <v>449749526977539</v>
      </c>
      <c r="M338" t="s">
        <v>1189</v>
      </c>
      <c r="O338" s="5">
        <v>8343616479046430</v>
      </c>
    </row>
    <row r="339" spans="2:15" x14ac:dyDescent="0.3">
      <c r="B339" t="s">
        <v>3688</v>
      </c>
      <c r="C339" t="s">
        <v>1190</v>
      </c>
      <c r="D339" t="s">
        <v>804</v>
      </c>
      <c r="E339">
        <v>32</v>
      </c>
      <c r="F339">
        <v>1</v>
      </c>
      <c r="G339" t="s">
        <v>3690</v>
      </c>
      <c r="H339" t="s">
        <v>3689</v>
      </c>
      <c r="I339" t="s">
        <v>2756</v>
      </c>
      <c r="J339" s="5">
        <v>5450201</v>
      </c>
      <c r="L339" s="5">
        <v>652832183837891</v>
      </c>
      <c r="M339" t="s">
        <v>1190</v>
      </c>
      <c r="O339" s="5">
        <v>8343616479046430</v>
      </c>
    </row>
    <row r="340" spans="2:15" x14ac:dyDescent="0.3">
      <c r="B340" t="s">
        <v>3691</v>
      </c>
      <c r="C340" t="s">
        <v>1191</v>
      </c>
      <c r="D340" t="s">
        <v>819</v>
      </c>
      <c r="E340">
        <v>65</v>
      </c>
      <c r="F340" t="s">
        <v>2853</v>
      </c>
      <c r="G340" t="s">
        <v>2979</v>
      </c>
      <c r="H340" t="s">
        <v>3692</v>
      </c>
      <c r="I340" t="s">
        <v>2756</v>
      </c>
      <c r="J340" s="5">
        <v>23815224</v>
      </c>
      <c r="K340" t="s">
        <v>820</v>
      </c>
      <c r="L340" s="5">
        <v>479857849845896</v>
      </c>
      <c r="M340" t="s">
        <v>1191</v>
      </c>
      <c r="O340" s="5">
        <v>506295486315796</v>
      </c>
    </row>
    <row r="341" spans="2:15" x14ac:dyDescent="0.3">
      <c r="B341" t="s">
        <v>3693</v>
      </c>
      <c r="C341" t="s">
        <v>1192</v>
      </c>
      <c r="D341" t="s">
        <v>807</v>
      </c>
      <c r="E341">
        <v>65</v>
      </c>
      <c r="F341" t="s">
        <v>2773</v>
      </c>
      <c r="G341" t="s">
        <v>3611</v>
      </c>
      <c r="H341" t="s">
        <v>3509</v>
      </c>
      <c r="I341" t="s">
        <v>2756</v>
      </c>
      <c r="J341" s="5">
        <v>11315594</v>
      </c>
      <c r="K341" t="s">
        <v>876</v>
      </c>
      <c r="L341" s="5">
        <v>295076433448819</v>
      </c>
      <c r="M341" t="s">
        <v>1192</v>
      </c>
      <c r="O341" s="5">
        <v>506295486315796</v>
      </c>
    </row>
    <row r="342" spans="2:15" x14ac:dyDescent="0.3">
      <c r="B342" t="s">
        <v>3694</v>
      </c>
      <c r="C342" t="s">
        <v>1193</v>
      </c>
      <c r="D342" t="s">
        <v>807</v>
      </c>
      <c r="E342">
        <v>65</v>
      </c>
      <c r="F342" t="s">
        <v>2853</v>
      </c>
      <c r="G342" t="s">
        <v>3696</v>
      </c>
      <c r="H342" t="s">
        <v>3695</v>
      </c>
      <c r="I342" t="s">
        <v>2756</v>
      </c>
      <c r="J342" s="5">
        <v>1209876</v>
      </c>
      <c r="K342" t="s">
        <v>822</v>
      </c>
      <c r="L342" s="5">
        <v>277798977241516</v>
      </c>
      <c r="M342" t="s">
        <v>1193</v>
      </c>
      <c r="O342" s="5">
        <v>506295486315796</v>
      </c>
    </row>
    <row r="343" spans="2:15" x14ac:dyDescent="0.3">
      <c r="B343" t="s">
        <v>3697</v>
      </c>
      <c r="C343" t="s">
        <v>1194</v>
      </c>
      <c r="D343" t="s">
        <v>824</v>
      </c>
      <c r="E343">
        <v>32</v>
      </c>
      <c r="F343" t="s">
        <v>2860</v>
      </c>
      <c r="G343" t="s">
        <v>2940</v>
      </c>
      <c r="H343" t="s">
        <v>3698</v>
      </c>
      <c r="I343" t="s">
        <v>2756</v>
      </c>
      <c r="J343" s="5">
        <v>18677221</v>
      </c>
      <c r="K343" t="s">
        <v>1121</v>
      </c>
      <c r="L343" s="5">
        <v>661432700157166</v>
      </c>
      <c r="M343" t="s">
        <v>1194</v>
      </c>
      <c r="O343" s="5">
        <v>8343616479046430</v>
      </c>
    </row>
    <row r="344" spans="2:15" x14ac:dyDescent="0.3">
      <c r="B344" t="s">
        <v>3699</v>
      </c>
      <c r="C344" t="s">
        <v>1195</v>
      </c>
      <c r="D344" t="s">
        <v>819</v>
      </c>
      <c r="E344">
        <v>50</v>
      </c>
      <c r="F344" t="s">
        <v>3154</v>
      </c>
      <c r="G344" t="s">
        <v>3607</v>
      </c>
      <c r="H344" t="s">
        <v>3700</v>
      </c>
      <c r="I344" t="s">
        <v>2756</v>
      </c>
      <c r="J344" s="5">
        <v>13079569</v>
      </c>
      <c r="K344" t="s">
        <v>820</v>
      </c>
      <c r="L344" s="5">
        <v>25874961212161</v>
      </c>
      <c r="M344" t="s">
        <v>1195</v>
      </c>
      <c r="O344" s="5">
        <v>2611239415570130</v>
      </c>
    </row>
    <row r="345" spans="2:15" x14ac:dyDescent="0.3">
      <c r="B345" t="s">
        <v>3701</v>
      </c>
      <c r="C345" t="s">
        <v>1196</v>
      </c>
      <c r="D345" t="s">
        <v>804</v>
      </c>
      <c r="E345">
        <v>25</v>
      </c>
      <c r="F345">
        <v>1</v>
      </c>
      <c r="G345" t="s">
        <v>3703</v>
      </c>
      <c r="H345" t="s">
        <v>3702</v>
      </c>
      <c r="I345" t="s">
        <v>2756</v>
      </c>
      <c r="J345" s="5">
        <v>2614467</v>
      </c>
      <c r="L345" s="5">
        <v>298503646850586</v>
      </c>
      <c r="M345" t="s">
        <v>1196</v>
      </c>
      <c r="O345" s="5">
        <v>4394613154595750</v>
      </c>
    </row>
    <row r="346" spans="2:15" x14ac:dyDescent="0.3">
      <c r="B346" t="s">
        <v>3704</v>
      </c>
      <c r="C346" t="s">
        <v>1197</v>
      </c>
      <c r="D346" t="s">
        <v>804</v>
      </c>
      <c r="E346">
        <v>25</v>
      </c>
      <c r="F346">
        <v>1</v>
      </c>
      <c r="G346" t="s">
        <v>3706</v>
      </c>
      <c r="H346" t="s">
        <v>3705</v>
      </c>
      <c r="I346" t="s">
        <v>2756</v>
      </c>
      <c r="J346" s="5">
        <v>65583277</v>
      </c>
      <c r="L346" s="5">
        <v>316591415405273</v>
      </c>
      <c r="M346" t="s">
        <v>1197</v>
      </c>
      <c r="O346" s="5">
        <v>4394613154595750</v>
      </c>
    </row>
    <row r="347" spans="2:15" x14ac:dyDescent="0.3">
      <c r="B347" t="s">
        <v>3707</v>
      </c>
      <c r="C347" t="s">
        <v>1198</v>
      </c>
      <c r="D347" t="s">
        <v>807</v>
      </c>
      <c r="E347">
        <v>20</v>
      </c>
      <c r="F347">
        <v>1</v>
      </c>
      <c r="G347" t="s">
        <v>3709</v>
      </c>
      <c r="H347" t="s">
        <v>3708</v>
      </c>
      <c r="I347" t="s">
        <v>2756</v>
      </c>
      <c r="J347" s="5">
        <v>13621796</v>
      </c>
      <c r="K347" t="s">
        <v>876</v>
      </c>
      <c r="L347">
        <v>1</v>
      </c>
      <c r="M347" t="s">
        <v>1198</v>
      </c>
      <c r="O347" s="5">
        <v>2442449145137490</v>
      </c>
    </row>
    <row r="348" spans="2:15" x14ac:dyDescent="0.3">
      <c r="B348" t="s">
        <v>3710</v>
      </c>
      <c r="C348" t="s">
        <v>1199</v>
      </c>
      <c r="D348" t="s">
        <v>804</v>
      </c>
      <c r="E348">
        <v>25</v>
      </c>
      <c r="F348">
        <v>1</v>
      </c>
      <c r="G348" t="s">
        <v>3177</v>
      </c>
      <c r="H348" t="s">
        <v>3711</v>
      </c>
      <c r="I348" t="s">
        <v>2756</v>
      </c>
      <c r="J348" s="5">
        <v>5648674</v>
      </c>
      <c r="L348" s="5">
        <v>294198436737061</v>
      </c>
      <c r="M348" t="s">
        <v>1199</v>
      </c>
      <c r="O348" s="5">
        <v>4394613154595750</v>
      </c>
    </row>
    <row r="349" spans="2:15" x14ac:dyDescent="0.3">
      <c r="B349" t="s">
        <v>3712</v>
      </c>
      <c r="C349" t="s">
        <v>1200</v>
      </c>
      <c r="D349" t="s">
        <v>807</v>
      </c>
      <c r="E349">
        <v>65</v>
      </c>
      <c r="F349" t="s">
        <v>2759</v>
      </c>
      <c r="G349" t="s">
        <v>3713</v>
      </c>
      <c r="H349" t="s">
        <v>2958</v>
      </c>
      <c r="I349" t="s">
        <v>2756</v>
      </c>
      <c r="J349" s="5">
        <v>12568731</v>
      </c>
      <c r="K349" t="s">
        <v>897</v>
      </c>
      <c r="L349" s="5">
        <v>426246358642578</v>
      </c>
      <c r="M349" t="s">
        <v>1200</v>
      </c>
      <c r="O349" s="5">
        <v>506295486315796</v>
      </c>
    </row>
    <row r="350" spans="2:15" x14ac:dyDescent="0.3">
      <c r="B350" t="s">
        <v>3714</v>
      </c>
      <c r="C350" t="s">
        <v>1201</v>
      </c>
      <c r="D350" t="s">
        <v>807</v>
      </c>
      <c r="E350">
        <v>50</v>
      </c>
      <c r="F350" t="s">
        <v>2853</v>
      </c>
      <c r="G350" t="s">
        <v>3715</v>
      </c>
      <c r="H350" t="s">
        <v>3329</v>
      </c>
      <c r="I350" t="s">
        <v>2756</v>
      </c>
      <c r="J350" s="5">
        <v>17659998</v>
      </c>
      <c r="K350" t="s">
        <v>942</v>
      </c>
      <c r="L350" s="5">
        <v>215554714965809</v>
      </c>
      <c r="M350" t="s">
        <v>1201</v>
      </c>
      <c r="O350" s="5">
        <v>2611239415570130</v>
      </c>
    </row>
    <row r="351" spans="2:15" x14ac:dyDescent="0.3">
      <c r="B351" t="s">
        <v>3716</v>
      </c>
      <c r="C351" t="s">
        <v>1202</v>
      </c>
      <c r="D351" t="s">
        <v>807</v>
      </c>
      <c r="E351">
        <v>80</v>
      </c>
      <c r="F351" t="s">
        <v>2823</v>
      </c>
      <c r="G351" t="s">
        <v>3718</v>
      </c>
      <c r="H351" t="s">
        <v>3717</v>
      </c>
      <c r="I351" t="s">
        <v>2756</v>
      </c>
      <c r="J351" s="5">
        <v>15410565</v>
      </c>
      <c r="K351" t="s">
        <v>942</v>
      </c>
      <c r="L351" s="5">
        <v>846859874496469</v>
      </c>
      <c r="M351" t="s">
        <v>1202</v>
      </c>
      <c r="O351" s="5">
        <v>8519200479572930</v>
      </c>
    </row>
    <row r="352" spans="2:15" x14ac:dyDescent="0.3">
      <c r="B352" t="s">
        <v>3719</v>
      </c>
      <c r="C352" t="s">
        <v>1203</v>
      </c>
      <c r="D352" t="s">
        <v>824</v>
      </c>
      <c r="E352">
        <v>32</v>
      </c>
      <c r="F352">
        <v>1</v>
      </c>
      <c r="G352" t="s">
        <v>3721</v>
      </c>
      <c r="H352" t="s">
        <v>3720</v>
      </c>
      <c r="I352" t="s">
        <v>2756</v>
      </c>
      <c r="J352" s="5">
        <v>9056654</v>
      </c>
      <c r="L352" s="5">
        <v>477955551147461</v>
      </c>
      <c r="M352" t="s">
        <v>1203</v>
      </c>
      <c r="O352" s="5">
        <v>8343616479046430</v>
      </c>
    </row>
    <row r="353" spans="2:15" x14ac:dyDescent="0.3">
      <c r="B353" t="s">
        <v>3722</v>
      </c>
      <c r="C353" t="s">
        <v>1204</v>
      </c>
      <c r="D353" t="s">
        <v>804</v>
      </c>
      <c r="E353">
        <v>25</v>
      </c>
      <c r="F353">
        <v>1</v>
      </c>
      <c r="G353" t="s">
        <v>3622</v>
      </c>
      <c r="H353" t="s">
        <v>3723</v>
      </c>
      <c r="I353" t="s">
        <v>2756</v>
      </c>
      <c r="J353" s="5">
        <v>5570549</v>
      </c>
      <c r="L353" s="5">
        <v>293528442382812</v>
      </c>
      <c r="M353" t="s">
        <v>1204</v>
      </c>
      <c r="O353" s="5">
        <v>4394613154595750</v>
      </c>
    </row>
    <row r="354" spans="2:15" x14ac:dyDescent="0.3">
      <c r="B354" t="s">
        <v>3724</v>
      </c>
      <c r="C354" t="s">
        <v>1205</v>
      </c>
      <c r="D354" t="s">
        <v>807</v>
      </c>
      <c r="E354">
        <v>50</v>
      </c>
      <c r="F354" t="s">
        <v>2769</v>
      </c>
      <c r="G354" t="s">
        <v>3726</v>
      </c>
      <c r="H354" t="s">
        <v>3725</v>
      </c>
      <c r="I354" t="s">
        <v>2756</v>
      </c>
      <c r="J354" s="5">
        <v>14649306</v>
      </c>
      <c r="K354" t="s">
        <v>1083</v>
      </c>
      <c r="L354" s="5">
        <v>20931537139893</v>
      </c>
      <c r="M354" t="s">
        <v>1205</v>
      </c>
      <c r="O354" s="5">
        <v>2611239415570130</v>
      </c>
    </row>
    <row r="355" spans="2:15" x14ac:dyDescent="0.3">
      <c r="B355" t="s">
        <v>3727</v>
      </c>
      <c r="C355" t="s">
        <v>1206</v>
      </c>
      <c r="D355" t="s">
        <v>807</v>
      </c>
      <c r="E355">
        <v>200</v>
      </c>
      <c r="F355" t="s">
        <v>2773</v>
      </c>
      <c r="G355" t="s">
        <v>3359</v>
      </c>
      <c r="H355" t="s">
        <v>3229</v>
      </c>
      <c r="I355" t="s">
        <v>2756</v>
      </c>
      <c r="J355" s="5">
        <v>33109996</v>
      </c>
      <c r="K355" t="s">
        <v>815</v>
      </c>
      <c r="L355" s="5">
        <v>453473782699585</v>
      </c>
      <c r="M355" t="s">
        <v>1206</v>
      </c>
      <c r="O355" s="5">
        <v>8223548985685890</v>
      </c>
    </row>
    <row r="356" spans="2:15" x14ac:dyDescent="0.3">
      <c r="B356" t="s">
        <v>3728</v>
      </c>
      <c r="C356" t="s">
        <v>1207</v>
      </c>
      <c r="D356" t="s">
        <v>807</v>
      </c>
      <c r="E356">
        <v>80</v>
      </c>
      <c r="F356" t="s">
        <v>2823</v>
      </c>
      <c r="G356" t="s">
        <v>3730</v>
      </c>
      <c r="H356" t="s">
        <v>3729</v>
      </c>
      <c r="I356" t="s">
        <v>2756</v>
      </c>
      <c r="J356" s="5">
        <v>35775578</v>
      </c>
      <c r="K356" t="s">
        <v>942</v>
      </c>
      <c r="L356" s="5">
        <v>715011735305772</v>
      </c>
      <c r="M356" t="s">
        <v>1207</v>
      </c>
      <c r="O356" s="5">
        <v>8519200479572930</v>
      </c>
    </row>
    <row r="357" spans="2:15" x14ac:dyDescent="0.3">
      <c r="B357" t="s">
        <v>3731</v>
      </c>
      <c r="C357" t="s">
        <v>1208</v>
      </c>
      <c r="D357" t="s">
        <v>807</v>
      </c>
      <c r="E357">
        <v>32</v>
      </c>
      <c r="F357" t="s">
        <v>2794</v>
      </c>
      <c r="G357" t="s">
        <v>3733</v>
      </c>
      <c r="H357" t="s">
        <v>3732</v>
      </c>
      <c r="I357" t="s">
        <v>2756</v>
      </c>
      <c r="J357" s="5">
        <v>13569317</v>
      </c>
      <c r="K357" t="s">
        <v>942</v>
      </c>
      <c r="L357" s="5">
        <v>474797843742417</v>
      </c>
      <c r="M357" t="s">
        <v>1208</v>
      </c>
      <c r="O357" s="5">
        <v>8343616479046430</v>
      </c>
    </row>
    <row r="358" spans="2:15" x14ac:dyDescent="0.3">
      <c r="B358" t="s">
        <v>3734</v>
      </c>
      <c r="C358" t="s">
        <v>1209</v>
      </c>
      <c r="D358" t="s">
        <v>804</v>
      </c>
      <c r="E358">
        <v>25</v>
      </c>
      <c r="F358">
        <v>1</v>
      </c>
      <c r="G358" t="e" cm="1">
        <f t="array" ref="G358">+vOffSC4VWmfco14</f>
        <v>#NAME?</v>
      </c>
      <c r="H358" t="s">
        <v>3735</v>
      </c>
      <c r="I358" t="s">
        <v>2756</v>
      </c>
      <c r="J358" s="5">
        <v>82953615</v>
      </c>
      <c r="L358" s="5">
        <v>301319389343262</v>
      </c>
      <c r="M358" t="s">
        <v>1209</v>
      </c>
      <c r="O358" s="5">
        <v>4394613154595750</v>
      </c>
    </row>
    <row r="359" spans="2:15" x14ac:dyDescent="0.3">
      <c r="B359" t="s">
        <v>3736</v>
      </c>
      <c r="C359" t="s">
        <v>1210</v>
      </c>
      <c r="D359" t="s">
        <v>807</v>
      </c>
      <c r="E359">
        <v>50</v>
      </c>
      <c r="F359" t="s">
        <v>2853</v>
      </c>
      <c r="G359" t="s">
        <v>3738</v>
      </c>
      <c r="H359" t="s">
        <v>3737</v>
      </c>
      <c r="I359" t="s">
        <v>2756</v>
      </c>
      <c r="J359" s="5">
        <v>15612349</v>
      </c>
      <c r="K359" t="s">
        <v>808</v>
      </c>
      <c r="L359" s="5">
        <v>205705801620497</v>
      </c>
      <c r="M359" t="s">
        <v>1210</v>
      </c>
      <c r="O359" s="5">
        <v>2611239415570130</v>
      </c>
    </row>
    <row r="360" spans="2:15" x14ac:dyDescent="0.3">
      <c r="B360" t="s">
        <v>3739</v>
      </c>
      <c r="C360" t="s">
        <v>1211</v>
      </c>
      <c r="D360" t="s">
        <v>807</v>
      </c>
      <c r="E360">
        <v>25</v>
      </c>
      <c r="F360">
        <v>1</v>
      </c>
      <c r="G360" t="s">
        <v>3740</v>
      </c>
      <c r="H360" t="s">
        <v>3682</v>
      </c>
      <c r="I360" t="s">
        <v>2756</v>
      </c>
      <c r="J360" s="5">
        <v>41558223</v>
      </c>
      <c r="K360" t="s">
        <v>822</v>
      </c>
      <c r="L360" s="5">
        <v>339225425720215</v>
      </c>
      <c r="M360" t="s">
        <v>1211</v>
      </c>
      <c r="O360" s="5">
        <v>4394613154595750</v>
      </c>
    </row>
    <row r="361" spans="2:15" x14ac:dyDescent="0.3">
      <c r="B361" t="s">
        <v>3741</v>
      </c>
      <c r="C361" t="s">
        <v>1212</v>
      </c>
      <c r="D361" t="s">
        <v>804</v>
      </c>
      <c r="E361">
        <v>25</v>
      </c>
      <c r="F361">
        <v>1</v>
      </c>
      <c r="G361" t="s">
        <v>3331</v>
      </c>
      <c r="H361" t="s">
        <v>3742</v>
      </c>
      <c r="I361" t="s">
        <v>2756</v>
      </c>
      <c r="J361" s="5">
        <v>8180692</v>
      </c>
      <c r="L361" s="5">
        <v>274836406707764</v>
      </c>
      <c r="M361" t="s">
        <v>1212</v>
      </c>
      <c r="O361" s="5">
        <v>4394613154595750</v>
      </c>
    </row>
    <row r="362" spans="2:15" x14ac:dyDescent="0.3">
      <c r="B362" t="s">
        <v>3743</v>
      </c>
      <c r="C362" t="s">
        <v>1213</v>
      </c>
      <c r="D362" t="s">
        <v>807</v>
      </c>
      <c r="E362">
        <v>150</v>
      </c>
      <c r="F362" t="s">
        <v>2773</v>
      </c>
      <c r="G362" t="s">
        <v>3745</v>
      </c>
      <c r="H362" t="s">
        <v>3744</v>
      </c>
      <c r="I362" t="s">
        <v>2756</v>
      </c>
      <c r="J362" s="5">
        <v>1770533</v>
      </c>
      <c r="K362" t="s">
        <v>815</v>
      </c>
      <c r="L362" s="5">
        <v>365916511936188</v>
      </c>
      <c r="M362" t="s">
        <v>1213</v>
      </c>
      <c r="O362" s="5">
        <v>4.0530788484379904E+16</v>
      </c>
    </row>
    <row r="363" spans="2:15" x14ac:dyDescent="0.3">
      <c r="B363" t="s">
        <v>3746</v>
      </c>
      <c r="C363" t="s">
        <v>1214</v>
      </c>
      <c r="D363" t="s">
        <v>804</v>
      </c>
      <c r="E363">
        <v>25</v>
      </c>
      <c r="F363">
        <v>1</v>
      </c>
      <c r="G363" t="s">
        <v>3748</v>
      </c>
      <c r="H363" t="s">
        <v>3747</v>
      </c>
      <c r="I363" t="s">
        <v>2756</v>
      </c>
      <c r="J363" s="5">
        <v>28300185</v>
      </c>
      <c r="L363" s="5">
        <v>43802921295166</v>
      </c>
      <c r="M363" t="s">
        <v>1214</v>
      </c>
      <c r="O363" s="5">
        <v>4394613154595750</v>
      </c>
    </row>
    <row r="364" spans="2:15" x14ac:dyDescent="0.3">
      <c r="B364" t="s">
        <v>3749</v>
      </c>
      <c r="C364" t="s">
        <v>1215</v>
      </c>
      <c r="D364" t="s">
        <v>819</v>
      </c>
      <c r="E364">
        <v>300</v>
      </c>
      <c r="F364" t="s">
        <v>2773</v>
      </c>
      <c r="G364" t="s">
        <v>3750</v>
      </c>
      <c r="H364" t="s">
        <v>2864</v>
      </c>
      <c r="I364" t="s">
        <v>2756</v>
      </c>
      <c r="J364" s="5">
        <v>16099758</v>
      </c>
      <c r="K364" t="s">
        <v>820</v>
      </c>
      <c r="L364" s="5">
        <v>15127275838089</v>
      </c>
      <c r="M364" t="s">
        <v>1215</v>
      </c>
      <c r="O364" s="5">
        <v>2.21750563432268E+16</v>
      </c>
    </row>
    <row r="365" spans="2:15" x14ac:dyDescent="0.3">
      <c r="B365" t="s">
        <v>3751</v>
      </c>
      <c r="C365" t="s">
        <v>1216</v>
      </c>
      <c r="D365" t="s">
        <v>893</v>
      </c>
      <c r="E365">
        <v>300</v>
      </c>
      <c r="F365" t="s">
        <v>2773</v>
      </c>
      <c r="G365" t="s">
        <v>3752</v>
      </c>
      <c r="H365" t="e" cm="1">
        <f t="array" ref="H365">+AoD+evhUNktjWb6</f>
        <v>#NAME?</v>
      </c>
      <c r="I365" t="s">
        <v>2756</v>
      </c>
      <c r="J365" s="5">
        <v>15016638</v>
      </c>
      <c r="K365" t="s">
        <v>894</v>
      </c>
      <c r="L365" s="5">
        <v>181416268164444</v>
      </c>
      <c r="M365" t="s">
        <v>1216</v>
      </c>
      <c r="O365" s="5">
        <v>2.21750563432268E+16</v>
      </c>
    </row>
    <row r="366" spans="2:15" x14ac:dyDescent="0.3">
      <c r="B366" t="s">
        <v>3753</v>
      </c>
      <c r="C366" t="s">
        <v>1217</v>
      </c>
      <c r="D366" t="s">
        <v>807</v>
      </c>
      <c r="E366">
        <v>250</v>
      </c>
      <c r="F366" t="s">
        <v>2773</v>
      </c>
      <c r="G366" t="s">
        <v>3754</v>
      </c>
      <c r="H366" t="s">
        <v>3126</v>
      </c>
      <c r="I366" t="s">
        <v>2756</v>
      </c>
      <c r="J366" s="5">
        <v>2198981</v>
      </c>
      <c r="K366" t="s">
        <v>838</v>
      </c>
      <c r="L366" s="5">
        <v>973747956741333</v>
      </c>
      <c r="M366" t="s">
        <v>1217</v>
      </c>
      <c r="O366" s="5">
        <v>1.42052430337836E+16</v>
      </c>
    </row>
    <row r="367" spans="2:15" x14ac:dyDescent="0.3">
      <c r="B367" t="s">
        <v>3755</v>
      </c>
      <c r="C367" t="s">
        <v>1218</v>
      </c>
      <c r="D367" t="s">
        <v>804</v>
      </c>
      <c r="E367">
        <v>50</v>
      </c>
      <c r="F367">
        <v>1</v>
      </c>
      <c r="G367" t="s">
        <v>3757</v>
      </c>
      <c r="H367" t="s">
        <v>3756</v>
      </c>
      <c r="I367" t="s">
        <v>2756</v>
      </c>
      <c r="J367" s="5">
        <v>9004857</v>
      </c>
      <c r="L367" s="5">
        <v>194280227661133</v>
      </c>
      <c r="M367" t="s">
        <v>1218</v>
      </c>
      <c r="O367" s="5">
        <v>2611239415570130</v>
      </c>
    </row>
    <row r="368" spans="2:15" x14ac:dyDescent="0.3">
      <c r="B368" t="s">
        <v>3758</v>
      </c>
      <c r="C368" t="s">
        <v>1219</v>
      </c>
      <c r="D368" t="s">
        <v>807</v>
      </c>
      <c r="E368">
        <v>125</v>
      </c>
      <c r="F368" t="s">
        <v>2823</v>
      </c>
      <c r="G368" t="s">
        <v>3760</v>
      </c>
      <c r="H368" t="s">
        <v>3759</v>
      </c>
      <c r="I368" t="s">
        <v>2756</v>
      </c>
      <c r="J368" s="5">
        <v>13976902</v>
      </c>
      <c r="K368" t="s">
        <v>885</v>
      </c>
      <c r="L368" s="5">
        <v>159745786554337</v>
      </c>
      <c r="M368" t="s">
        <v>1219</v>
      </c>
      <c r="O368" s="5">
        <v>2.58366036106112E+16</v>
      </c>
    </row>
    <row r="369" spans="2:15" x14ac:dyDescent="0.3">
      <c r="B369" t="s">
        <v>3761</v>
      </c>
      <c r="C369" t="s">
        <v>1220</v>
      </c>
      <c r="D369" t="s">
        <v>847</v>
      </c>
      <c r="E369">
        <v>125</v>
      </c>
      <c r="F369" t="s">
        <v>2769</v>
      </c>
      <c r="G369" t="s">
        <v>3763</v>
      </c>
      <c r="H369" t="s">
        <v>3762</v>
      </c>
      <c r="I369" t="s">
        <v>2756</v>
      </c>
      <c r="J369" s="5">
        <v>9011778</v>
      </c>
      <c r="K369" t="s">
        <v>959</v>
      </c>
      <c r="L369" s="5">
        <v>160052403076174</v>
      </c>
      <c r="M369" t="s">
        <v>1220</v>
      </c>
      <c r="O369" s="5">
        <v>2.58366036106112E+16</v>
      </c>
    </row>
    <row r="370" spans="2:15" x14ac:dyDescent="0.3">
      <c r="B370" t="s">
        <v>3764</v>
      </c>
      <c r="C370" t="s">
        <v>1221</v>
      </c>
      <c r="D370" t="s">
        <v>807</v>
      </c>
      <c r="E370">
        <v>25</v>
      </c>
      <c r="F370">
        <v>1</v>
      </c>
      <c r="G370" t="e" cm="1">
        <f t="array" ref="G370">+UJvDNybO8keE+G2</f>
        <v>#NAME?</v>
      </c>
      <c r="H370" t="s">
        <v>3765</v>
      </c>
      <c r="I370" t="s">
        <v>2756</v>
      </c>
      <c r="J370" s="5">
        <v>58160896</v>
      </c>
      <c r="K370" t="s">
        <v>897</v>
      </c>
      <c r="L370" s="5">
        <v>323388519287109</v>
      </c>
      <c r="M370" t="s">
        <v>1221</v>
      </c>
      <c r="O370" s="5">
        <v>4394613154595750</v>
      </c>
    </row>
    <row r="371" spans="2:15" x14ac:dyDescent="0.3">
      <c r="B371" t="s">
        <v>3766</v>
      </c>
      <c r="C371" t="s">
        <v>1222</v>
      </c>
      <c r="D371" t="s">
        <v>804</v>
      </c>
      <c r="E371">
        <v>25</v>
      </c>
      <c r="F371">
        <v>1</v>
      </c>
      <c r="G371" t="s">
        <v>3206</v>
      </c>
      <c r="H371" t="s">
        <v>3767</v>
      </c>
      <c r="I371" t="s">
        <v>2756</v>
      </c>
      <c r="J371" s="5">
        <v>6790072</v>
      </c>
      <c r="L371" s="5">
        <v>309688396453857</v>
      </c>
      <c r="M371" t="s">
        <v>1222</v>
      </c>
      <c r="O371" s="5">
        <v>4394613154595750</v>
      </c>
    </row>
    <row r="372" spans="2:15" x14ac:dyDescent="0.3">
      <c r="B372" t="s">
        <v>3768</v>
      </c>
      <c r="C372" t="s">
        <v>1223</v>
      </c>
      <c r="D372" t="s">
        <v>807</v>
      </c>
      <c r="E372">
        <v>65</v>
      </c>
      <c r="F372" t="s">
        <v>2905</v>
      </c>
      <c r="G372" t="s">
        <v>3245</v>
      </c>
      <c r="H372" t="s">
        <v>3759</v>
      </c>
      <c r="I372" t="s">
        <v>2756</v>
      </c>
      <c r="J372" s="5">
        <v>17835354</v>
      </c>
      <c r="K372" t="s">
        <v>852</v>
      </c>
      <c r="L372" s="5">
        <v>45662026529311</v>
      </c>
      <c r="M372" t="s">
        <v>1223</v>
      </c>
      <c r="O372" s="5">
        <v>506295486315796</v>
      </c>
    </row>
    <row r="373" spans="2:15" x14ac:dyDescent="0.3">
      <c r="B373" t="s">
        <v>3769</v>
      </c>
      <c r="C373" t="s">
        <v>1224</v>
      </c>
      <c r="D373" t="s">
        <v>807</v>
      </c>
      <c r="E373">
        <v>0</v>
      </c>
      <c r="F373">
        <v>0</v>
      </c>
      <c r="G373" t="s">
        <v>3770</v>
      </c>
      <c r="H373" t="s">
        <v>3326</v>
      </c>
      <c r="I373" t="s">
        <v>2814</v>
      </c>
      <c r="J373" s="5">
        <v>6542263</v>
      </c>
      <c r="K373" t="s">
        <v>852</v>
      </c>
      <c r="L373">
        <v>0</v>
      </c>
      <c r="M373" t="s">
        <v>1224</v>
      </c>
      <c r="O373">
        <v>0</v>
      </c>
    </row>
    <row r="374" spans="2:15" x14ac:dyDescent="0.3">
      <c r="B374" t="s">
        <v>3771</v>
      </c>
      <c r="C374" t="s">
        <v>1225</v>
      </c>
      <c r="D374" t="s">
        <v>804</v>
      </c>
      <c r="E374">
        <v>25</v>
      </c>
      <c r="F374">
        <v>1</v>
      </c>
      <c r="G374" t="s">
        <v>3662</v>
      </c>
      <c r="H374" t="s">
        <v>3772</v>
      </c>
      <c r="I374" t="s">
        <v>2756</v>
      </c>
      <c r="J374" s="5">
        <v>8347896</v>
      </c>
      <c r="L374" s="5">
        <v>301409320831299</v>
      </c>
      <c r="M374" t="s">
        <v>1225</v>
      </c>
      <c r="O374" s="5">
        <v>4394613154595750</v>
      </c>
    </row>
    <row r="375" spans="2:15" x14ac:dyDescent="0.3">
      <c r="B375" t="s">
        <v>3773</v>
      </c>
      <c r="C375" t="s">
        <v>1226</v>
      </c>
      <c r="D375" t="s">
        <v>807</v>
      </c>
      <c r="E375">
        <v>65</v>
      </c>
      <c r="F375" t="s">
        <v>2905</v>
      </c>
      <c r="G375" t="s">
        <v>2985</v>
      </c>
      <c r="H375" t="s">
        <v>3774</v>
      </c>
      <c r="I375" t="s">
        <v>2756</v>
      </c>
      <c r="J375" s="5">
        <v>16481485</v>
      </c>
      <c r="K375" t="s">
        <v>876</v>
      </c>
      <c r="L375" s="5">
        <v>278386104106903</v>
      </c>
      <c r="M375" t="s">
        <v>1226</v>
      </c>
      <c r="O375" s="5">
        <v>506295486315796</v>
      </c>
    </row>
    <row r="376" spans="2:15" x14ac:dyDescent="0.3">
      <c r="B376" t="s">
        <v>3775</v>
      </c>
      <c r="C376" t="s">
        <v>1227</v>
      </c>
      <c r="D376" t="s">
        <v>804</v>
      </c>
      <c r="E376">
        <v>25</v>
      </c>
      <c r="F376">
        <v>1</v>
      </c>
      <c r="G376" t="s">
        <v>3223</v>
      </c>
      <c r="H376" t="s">
        <v>3776</v>
      </c>
      <c r="I376" t="s">
        <v>2756</v>
      </c>
      <c r="J376" s="5">
        <v>6448497</v>
      </c>
      <c r="L376" s="5">
        <v>292330055236816</v>
      </c>
      <c r="M376" t="s">
        <v>1227</v>
      </c>
      <c r="O376" s="5">
        <v>4394613154595750</v>
      </c>
    </row>
    <row r="377" spans="2:15" x14ac:dyDescent="0.3">
      <c r="B377" t="s">
        <v>3777</v>
      </c>
      <c r="C377" t="s">
        <v>1228</v>
      </c>
      <c r="D377" t="s">
        <v>807</v>
      </c>
      <c r="E377">
        <v>125</v>
      </c>
      <c r="F377" t="s">
        <v>2773</v>
      </c>
      <c r="G377" t="s">
        <v>3779</v>
      </c>
      <c r="H377" t="s">
        <v>3778</v>
      </c>
      <c r="I377" t="s">
        <v>2756</v>
      </c>
      <c r="J377" s="5">
        <v>5614428</v>
      </c>
      <c r="K377" t="s">
        <v>885</v>
      </c>
      <c r="L377" s="5">
        <v>23821780409622</v>
      </c>
      <c r="M377" t="s">
        <v>1228</v>
      </c>
      <c r="O377" s="5">
        <v>2.58366036106112E+16</v>
      </c>
    </row>
    <row r="378" spans="2:15" x14ac:dyDescent="0.3">
      <c r="B378" t="s">
        <v>3780</v>
      </c>
      <c r="C378" t="s">
        <v>1229</v>
      </c>
      <c r="D378" t="s">
        <v>807</v>
      </c>
      <c r="E378">
        <v>65</v>
      </c>
      <c r="F378" t="s">
        <v>2759</v>
      </c>
      <c r="G378" t="s">
        <v>2970</v>
      </c>
      <c r="H378" t="s">
        <v>3662</v>
      </c>
      <c r="I378" t="s">
        <v>2756</v>
      </c>
      <c r="J378" s="5">
        <v>12525603</v>
      </c>
      <c r="K378" t="s">
        <v>897</v>
      </c>
      <c r="L378" s="5">
        <v>323566546630859</v>
      </c>
      <c r="M378" t="s">
        <v>1229</v>
      </c>
      <c r="O378" s="5">
        <v>506295486315796</v>
      </c>
    </row>
    <row r="379" spans="2:15" x14ac:dyDescent="0.3">
      <c r="B379" t="s">
        <v>3781</v>
      </c>
      <c r="C379" t="s">
        <v>1230</v>
      </c>
      <c r="D379" t="s">
        <v>804</v>
      </c>
      <c r="E379">
        <v>20</v>
      </c>
      <c r="F379">
        <v>1</v>
      </c>
      <c r="G379" t="s">
        <v>3547</v>
      </c>
      <c r="H379" t="s">
        <v>3782</v>
      </c>
      <c r="I379" t="s">
        <v>2756</v>
      </c>
      <c r="J379" s="5">
        <v>7578748</v>
      </c>
      <c r="L379" s="5">
        <v>24138650894165</v>
      </c>
      <c r="M379" t="s">
        <v>1230</v>
      </c>
      <c r="O379" s="5">
        <v>2442449145137490</v>
      </c>
    </row>
    <row r="380" spans="2:15" x14ac:dyDescent="0.3">
      <c r="B380" t="s">
        <v>3783</v>
      </c>
      <c r="C380" t="e" cm="1">
        <f t="array" ref="C380">+VgkVN/uJjm8zxjw</f>
        <v>#NAME?</v>
      </c>
      <c r="D380" t="s">
        <v>807</v>
      </c>
      <c r="E380">
        <v>40</v>
      </c>
      <c r="F380" t="s">
        <v>2947</v>
      </c>
      <c r="G380" t="s">
        <v>3785</v>
      </c>
      <c r="H380" t="s">
        <v>3784</v>
      </c>
      <c r="I380" t="s">
        <v>2756</v>
      </c>
      <c r="J380" s="5">
        <v>107685995</v>
      </c>
      <c r="K380" t="s">
        <v>942</v>
      </c>
      <c r="L380" s="5">
        <v>137992908630345</v>
      </c>
      <c r="M380" t="e" cm="1">
        <f t="array" ref="M380">+VgkVN/uJjm8zxjw</f>
        <v>#NAME?</v>
      </c>
      <c r="O380" s="5">
        <v>1.47985835869071E+16</v>
      </c>
    </row>
    <row r="381" spans="2:15" x14ac:dyDescent="0.3">
      <c r="B381" t="s">
        <v>3786</v>
      </c>
      <c r="C381" t="s">
        <v>1232</v>
      </c>
      <c r="D381" t="s">
        <v>804</v>
      </c>
      <c r="E381">
        <v>25</v>
      </c>
      <c r="F381">
        <v>1</v>
      </c>
      <c r="G381" t="s">
        <v>3788</v>
      </c>
      <c r="H381" t="s">
        <v>3787</v>
      </c>
      <c r="I381" t="s">
        <v>2756</v>
      </c>
      <c r="J381" s="5">
        <v>5769559</v>
      </c>
      <c r="L381" s="5">
        <v>316678485870361</v>
      </c>
      <c r="M381" t="s">
        <v>1232</v>
      </c>
      <c r="O381" s="5">
        <v>4394613154595750</v>
      </c>
    </row>
    <row r="382" spans="2:15" x14ac:dyDescent="0.3">
      <c r="B382" t="s">
        <v>3789</v>
      </c>
      <c r="C382" t="s">
        <v>1233</v>
      </c>
      <c r="D382" t="s">
        <v>804</v>
      </c>
      <c r="E382">
        <v>25</v>
      </c>
      <c r="F382">
        <v>1</v>
      </c>
      <c r="G382" t="s">
        <v>3791</v>
      </c>
      <c r="H382" t="s">
        <v>3790</v>
      </c>
      <c r="I382" t="s">
        <v>2756</v>
      </c>
      <c r="J382" s="5">
        <v>48657565</v>
      </c>
      <c r="L382" s="5">
        <v>294731540679932</v>
      </c>
      <c r="M382" t="s">
        <v>1233</v>
      </c>
      <c r="O382" s="5">
        <v>4394613154595750</v>
      </c>
    </row>
    <row r="383" spans="2:15" x14ac:dyDescent="0.3">
      <c r="B383" t="s">
        <v>3792</v>
      </c>
      <c r="C383" t="s">
        <v>1234</v>
      </c>
      <c r="D383" t="s">
        <v>893</v>
      </c>
      <c r="E383">
        <v>40</v>
      </c>
      <c r="F383" t="s">
        <v>3154</v>
      </c>
      <c r="G383" t="s">
        <v>3794</v>
      </c>
      <c r="H383" t="s">
        <v>3793</v>
      </c>
      <c r="I383" t="s">
        <v>2756</v>
      </c>
      <c r="J383" s="5">
        <v>28355667</v>
      </c>
      <c r="K383" t="s">
        <v>1121</v>
      </c>
      <c r="L383" s="5">
        <v>14769715429307</v>
      </c>
      <c r="M383" t="s">
        <v>1234</v>
      </c>
      <c r="O383" s="5">
        <v>1.47985835869071E+16</v>
      </c>
    </row>
    <row r="384" spans="2:15" x14ac:dyDescent="0.3">
      <c r="B384" t="s">
        <v>3795</v>
      </c>
      <c r="C384" t="s">
        <v>1235</v>
      </c>
      <c r="D384" t="s">
        <v>804</v>
      </c>
      <c r="E384">
        <v>25</v>
      </c>
      <c r="F384">
        <v>1</v>
      </c>
      <c r="G384" t="s">
        <v>3797</v>
      </c>
      <c r="H384" t="s">
        <v>3796</v>
      </c>
      <c r="I384" t="s">
        <v>2756</v>
      </c>
      <c r="J384" s="5">
        <v>6734713</v>
      </c>
      <c r="L384" s="5">
        <v>28529993057251</v>
      </c>
      <c r="M384" t="s">
        <v>1235</v>
      </c>
      <c r="O384" s="5">
        <v>4394613154595750</v>
      </c>
    </row>
    <row r="385" spans="2:15" x14ac:dyDescent="0.3">
      <c r="B385" t="s">
        <v>3798</v>
      </c>
      <c r="C385" t="s">
        <v>1236</v>
      </c>
      <c r="D385" t="s">
        <v>807</v>
      </c>
      <c r="E385">
        <v>80</v>
      </c>
      <c r="F385" t="s">
        <v>2759</v>
      </c>
      <c r="G385" t="s">
        <v>3620</v>
      </c>
      <c r="H385" t="s">
        <v>2811</v>
      </c>
      <c r="I385" t="s">
        <v>2756</v>
      </c>
      <c r="J385" s="5">
        <v>13222551</v>
      </c>
      <c r="K385" t="s">
        <v>822</v>
      </c>
      <c r="L385" s="5">
        <v>607682352294922</v>
      </c>
      <c r="M385" t="s">
        <v>1236</v>
      </c>
      <c r="O385" s="5">
        <v>8519200479572930</v>
      </c>
    </row>
    <row r="386" spans="2:15" x14ac:dyDescent="0.3">
      <c r="B386" t="s">
        <v>3799</v>
      </c>
      <c r="C386" t="s">
        <v>1237</v>
      </c>
      <c r="D386" t="s">
        <v>807</v>
      </c>
      <c r="E386">
        <v>100</v>
      </c>
      <c r="F386" t="s">
        <v>2823</v>
      </c>
      <c r="G386" t="s">
        <v>3759</v>
      </c>
      <c r="H386" t="s">
        <v>3800</v>
      </c>
      <c r="I386" t="s">
        <v>2756</v>
      </c>
      <c r="J386" s="5">
        <v>17081518</v>
      </c>
      <c r="K386" t="s">
        <v>852</v>
      </c>
      <c r="L386" s="5">
        <v>115488745456695</v>
      </c>
      <c r="M386" t="s">
        <v>1237</v>
      </c>
      <c r="O386" s="5">
        <v>1.48568088588033E+16</v>
      </c>
    </row>
    <row r="387" spans="2:15" x14ac:dyDescent="0.3">
      <c r="B387" t="s">
        <v>3801</v>
      </c>
      <c r="C387" t="s">
        <v>1238</v>
      </c>
      <c r="D387" t="s">
        <v>847</v>
      </c>
      <c r="E387">
        <v>0</v>
      </c>
      <c r="F387">
        <v>0</v>
      </c>
      <c r="G387" t="s">
        <v>3803</v>
      </c>
      <c r="H387" t="s">
        <v>3802</v>
      </c>
      <c r="I387" t="s">
        <v>2814</v>
      </c>
      <c r="J387" s="5">
        <v>5484922</v>
      </c>
      <c r="K387" t="s">
        <v>959</v>
      </c>
      <c r="L387">
        <v>0</v>
      </c>
      <c r="M387" t="s">
        <v>1238</v>
      </c>
      <c r="O387">
        <v>0</v>
      </c>
    </row>
    <row r="388" spans="2:15" x14ac:dyDescent="0.3">
      <c r="B388" t="s">
        <v>3804</v>
      </c>
      <c r="C388" t="s">
        <v>1239</v>
      </c>
      <c r="D388" t="s">
        <v>804</v>
      </c>
      <c r="E388">
        <v>25</v>
      </c>
      <c r="F388">
        <v>1</v>
      </c>
      <c r="G388" t="s">
        <v>3806</v>
      </c>
      <c r="H388" t="s">
        <v>3805</v>
      </c>
      <c r="I388" t="s">
        <v>2756</v>
      </c>
      <c r="J388" s="5">
        <v>20561497</v>
      </c>
      <c r="L388" s="5">
        <v>425014381408691</v>
      </c>
      <c r="M388" t="s">
        <v>1239</v>
      </c>
      <c r="O388" s="5">
        <v>4394613154595750</v>
      </c>
    </row>
    <row r="389" spans="2:15" x14ac:dyDescent="0.3">
      <c r="B389" t="s">
        <v>3807</v>
      </c>
      <c r="C389" t="s">
        <v>1240</v>
      </c>
      <c r="D389" t="s">
        <v>807</v>
      </c>
      <c r="E389">
        <v>65</v>
      </c>
      <c r="F389" t="s">
        <v>2905</v>
      </c>
      <c r="G389" t="s">
        <v>3661</v>
      </c>
      <c r="H389" t="e" cm="1">
        <f t="array" ref="H389">+FOQtA7ccFvDv31w</f>
        <v>#NAME?</v>
      </c>
      <c r="I389" t="s">
        <v>2756</v>
      </c>
      <c r="J389" s="5">
        <v>14612275</v>
      </c>
      <c r="K389" t="s">
        <v>897</v>
      </c>
      <c r="L389" s="5">
        <v>289687038612366</v>
      </c>
      <c r="M389" t="s">
        <v>1240</v>
      </c>
      <c r="O389" s="5">
        <v>506295486315796</v>
      </c>
    </row>
    <row r="390" spans="2:15" x14ac:dyDescent="0.3">
      <c r="B390" t="s">
        <v>3808</v>
      </c>
      <c r="C390" t="s">
        <v>1241</v>
      </c>
      <c r="D390" t="s">
        <v>804</v>
      </c>
      <c r="E390">
        <v>25</v>
      </c>
      <c r="F390">
        <v>1</v>
      </c>
      <c r="G390" t="s">
        <v>3810</v>
      </c>
      <c r="H390" t="s">
        <v>3809</v>
      </c>
      <c r="I390" t="s">
        <v>2756</v>
      </c>
      <c r="J390" s="5">
        <v>74260087</v>
      </c>
      <c r="L390" s="5">
        <v>304554824829102</v>
      </c>
      <c r="M390" t="s">
        <v>1241</v>
      </c>
      <c r="O390" s="5">
        <v>4394613154595750</v>
      </c>
    </row>
    <row r="391" spans="2:15" x14ac:dyDescent="0.3">
      <c r="B391" t="s">
        <v>3811</v>
      </c>
      <c r="C391" t="s">
        <v>1242</v>
      </c>
      <c r="D391" t="s">
        <v>807</v>
      </c>
      <c r="E391">
        <v>65</v>
      </c>
      <c r="F391" t="s">
        <v>2905</v>
      </c>
      <c r="G391" t="s">
        <v>3812</v>
      </c>
      <c r="H391" t="s">
        <v>3343</v>
      </c>
      <c r="I391" t="s">
        <v>2756</v>
      </c>
      <c r="J391" s="5">
        <v>19906428</v>
      </c>
      <c r="K391" t="s">
        <v>822</v>
      </c>
      <c r="L391" s="5">
        <v>330174134540558</v>
      </c>
      <c r="M391" t="s">
        <v>1242</v>
      </c>
      <c r="O391" s="5">
        <v>506295486315796</v>
      </c>
    </row>
    <row r="392" spans="2:15" x14ac:dyDescent="0.3">
      <c r="B392" t="s">
        <v>3813</v>
      </c>
      <c r="C392" t="s">
        <v>1243</v>
      </c>
      <c r="D392" t="s">
        <v>847</v>
      </c>
      <c r="E392">
        <v>32</v>
      </c>
      <c r="F392">
        <v>1</v>
      </c>
      <c r="G392" t="s">
        <v>3814</v>
      </c>
      <c r="H392" t="s">
        <v>2952</v>
      </c>
      <c r="I392" t="s">
        <v>2756</v>
      </c>
      <c r="J392" s="5">
        <v>25050093</v>
      </c>
      <c r="K392" t="s">
        <v>995</v>
      </c>
      <c r="L392" s="5">
        <v>544040946960449</v>
      </c>
      <c r="M392" t="s">
        <v>1243</v>
      </c>
      <c r="O392" s="5">
        <v>8343616479046430</v>
      </c>
    </row>
    <row r="393" spans="2:15" x14ac:dyDescent="0.3">
      <c r="B393" t="s">
        <v>3815</v>
      </c>
      <c r="C393" t="s">
        <v>1244</v>
      </c>
      <c r="D393" t="s">
        <v>807</v>
      </c>
      <c r="E393">
        <v>65</v>
      </c>
      <c r="F393" t="s">
        <v>2759</v>
      </c>
      <c r="G393" t="s">
        <v>2760</v>
      </c>
      <c r="H393" t="s">
        <v>3816</v>
      </c>
      <c r="I393" t="s">
        <v>2756</v>
      </c>
      <c r="J393" s="5">
        <v>15573122</v>
      </c>
      <c r="K393" t="s">
        <v>808</v>
      </c>
      <c r="L393" s="5">
        <v>378010100097628</v>
      </c>
      <c r="M393" t="s">
        <v>1244</v>
      </c>
      <c r="O393" s="5">
        <v>506295486315796</v>
      </c>
    </row>
    <row r="394" spans="2:15" x14ac:dyDescent="0.3">
      <c r="B394" t="s">
        <v>3817</v>
      </c>
      <c r="C394" t="s">
        <v>1245</v>
      </c>
      <c r="D394" t="s">
        <v>807</v>
      </c>
      <c r="E394">
        <v>200</v>
      </c>
      <c r="F394" t="s">
        <v>2773</v>
      </c>
      <c r="G394" t="s">
        <v>3818</v>
      </c>
      <c r="H394" t="s">
        <v>2922</v>
      </c>
      <c r="I394" t="s">
        <v>2756</v>
      </c>
      <c r="J394" s="5">
        <v>1573742</v>
      </c>
      <c r="K394" t="s">
        <v>815</v>
      </c>
      <c r="L394" s="5">
        <v>427499987632751</v>
      </c>
      <c r="M394" t="s">
        <v>1245</v>
      </c>
      <c r="O394" s="5">
        <v>8223548985685890</v>
      </c>
    </row>
    <row r="395" spans="2:15" x14ac:dyDescent="0.3">
      <c r="B395" t="s">
        <v>3819</v>
      </c>
      <c r="C395" t="s">
        <v>1246</v>
      </c>
      <c r="D395" t="s">
        <v>1086</v>
      </c>
      <c r="E395">
        <v>100</v>
      </c>
      <c r="F395">
        <v>1</v>
      </c>
      <c r="G395" t="s">
        <v>3821</v>
      </c>
      <c r="H395" t="s">
        <v>3820</v>
      </c>
      <c r="I395" t="s">
        <v>2756</v>
      </c>
      <c r="J395" s="5">
        <v>9500465</v>
      </c>
      <c r="L395" s="5">
        <v>144393188476562</v>
      </c>
      <c r="M395" t="s">
        <v>1246</v>
      </c>
      <c r="O395" s="5">
        <v>1.48568088588033E+16</v>
      </c>
    </row>
    <row r="396" spans="2:15" x14ac:dyDescent="0.3">
      <c r="B396" t="s">
        <v>3822</v>
      </c>
      <c r="C396" t="s">
        <v>1247</v>
      </c>
      <c r="D396" t="s">
        <v>804</v>
      </c>
      <c r="E396">
        <v>25</v>
      </c>
      <c r="F396">
        <v>1</v>
      </c>
      <c r="G396" t="s">
        <v>3824</v>
      </c>
      <c r="H396" t="s">
        <v>3823</v>
      </c>
      <c r="I396" t="s">
        <v>2756</v>
      </c>
      <c r="J396" s="5">
        <v>6837035</v>
      </c>
      <c r="L396" s="5">
        <v>305408401489258</v>
      </c>
      <c r="M396" t="s">
        <v>1247</v>
      </c>
      <c r="O396" s="5">
        <v>4394613154595750</v>
      </c>
    </row>
    <row r="397" spans="2:15" x14ac:dyDescent="0.3">
      <c r="B397" t="s">
        <v>3825</v>
      </c>
      <c r="C397" t="s">
        <v>1248</v>
      </c>
      <c r="D397" t="s">
        <v>804</v>
      </c>
      <c r="E397">
        <v>125</v>
      </c>
      <c r="F397">
        <v>1</v>
      </c>
      <c r="G397" t="s">
        <v>3827</v>
      </c>
      <c r="H397" t="s">
        <v>3826</v>
      </c>
      <c r="I397" t="s">
        <v>2756</v>
      </c>
      <c r="J397" s="5">
        <v>2238436544970480</v>
      </c>
      <c r="L397" s="5">
        <v>153978625488281</v>
      </c>
      <c r="M397" t="s">
        <v>1248</v>
      </c>
      <c r="O397" s="5">
        <v>2.58366036106112E+16</v>
      </c>
    </row>
    <row r="398" spans="2:15" x14ac:dyDescent="0.3">
      <c r="B398" t="s">
        <v>3828</v>
      </c>
      <c r="C398" t="s">
        <v>1249</v>
      </c>
      <c r="D398" t="s">
        <v>807</v>
      </c>
      <c r="E398">
        <v>125</v>
      </c>
      <c r="F398" t="s">
        <v>2773</v>
      </c>
      <c r="G398" t="s">
        <v>3830</v>
      </c>
      <c r="H398" t="s">
        <v>3829</v>
      </c>
      <c r="I398" t="s">
        <v>2756</v>
      </c>
      <c r="J398" s="5">
        <v>44123726</v>
      </c>
      <c r="K398" t="s">
        <v>885</v>
      </c>
      <c r="L398" s="5">
        <v>23372219567108</v>
      </c>
      <c r="M398" t="s">
        <v>1249</v>
      </c>
      <c r="O398" s="5">
        <v>2.58366036106112E+16</v>
      </c>
    </row>
    <row r="399" spans="2:15" x14ac:dyDescent="0.3">
      <c r="B399" t="s">
        <v>3831</v>
      </c>
      <c r="C399" t="s">
        <v>1250</v>
      </c>
      <c r="D399" t="s">
        <v>837</v>
      </c>
      <c r="E399">
        <v>50</v>
      </c>
      <c r="F399" t="s">
        <v>2947</v>
      </c>
      <c r="G399" t="s">
        <v>3297</v>
      </c>
      <c r="H399" t="s">
        <v>3523</v>
      </c>
      <c r="I399" t="s">
        <v>2756</v>
      </c>
      <c r="J399" s="5">
        <v>13431739</v>
      </c>
      <c r="K399" t="s">
        <v>815</v>
      </c>
      <c r="L399" s="5">
        <v>150832749023451</v>
      </c>
      <c r="M399" t="s">
        <v>1250</v>
      </c>
      <c r="O399" s="5">
        <v>2611239415570130</v>
      </c>
    </row>
    <row r="400" spans="2:15" x14ac:dyDescent="0.3">
      <c r="B400" t="s">
        <v>3832</v>
      </c>
      <c r="C400" t="s">
        <v>1251</v>
      </c>
      <c r="D400" t="s">
        <v>807</v>
      </c>
      <c r="E400">
        <v>100</v>
      </c>
      <c r="F400" t="s">
        <v>2773</v>
      </c>
      <c r="G400" t="s">
        <v>2928</v>
      </c>
      <c r="H400" t="s">
        <v>3833</v>
      </c>
      <c r="I400" t="s">
        <v>2756</v>
      </c>
      <c r="J400" s="5">
        <v>9845449</v>
      </c>
      <c r="K400" t="s">
        <v>952</v>
      </c>
      <c r="L400" s="5">
        <v>131428349811555</v>
      </c>
      <c r="M400" t="s">
        <v>1251</v>
      </c>
      <c r="O400" s="5">
        <v>1.48568088588033E+16</v>
      </c>
    </row>
    <row r="401" spans="2:15" x14ac:dyDescent="0.3">
      <c r="B401" t="s">
        <v>3834</v>
      </c>
      <c r="C401" t="s">
        <v>1252</v>
      </c>
      <c r="D401" t="s">
        <v>804</v>
      </c>
      <c r="E401">
        <v>20</v>
      </c>
      <c r="F401">
        <v>1</v>
      </c>
      <c r="G401" t="s">
        <v>3412</v>
      </c>
      <c r="H401" t="s">
        <v>3835</v>
      </c>
      <c r="I401" t="s">
        <v>2756</v>
      </c>
      <c r="J401" s="5">
        <v>10897265</v>
      </c>
      <c r="L401" s="5">
        <v>240557880401611</v>
      </c>
      <c r="M401" t="s">
        <v>1252</v>
      </c>
      <c r="O401" s="5">
        <v>2442449145137490</v>
      </c>
    </row>
    <row r="402" spans="2:15" x14ac:dyDescent="0.3">
      <c r="B402" t="s">
        <v>3836</v>
      </c>
      <c r="C402" t="s">
        <v>1253</v>
      </c>
      <c r="D402" t="s">
        <v>807</v>
      </c>
      <c r="E402">
        <v>125</v>
      </c>
      <c r="F402" t="s">
        <v>2773</v>
      </c>
      <c r="G402" t="s">
        <v>3837</v>
      </c>
      <c r="H402" t="s">
        <v>3830</v>
      </c>
      <c r="I402" t="s">
        <v>2756</v>
      </c>
      <c r="J402" s="5">
        <v>2323643</v>
      </c>
      <c r="K402" t="s">
        <v>885</v>
      </c>
      <c r="L402" s="5">
        <v>235222825725557</v>
      </c>
      <c r="M402" t="s">
        <v>1253</v>
      </c>
      <c r="O402" s="5">
        <v>2.58366036106112E+16</v>
      </c>
    </row>
    <row r="403" spans="2:15" x14ac:dyDescent="0.3">
      <c r="B403" t="s">
        <v>3838</v>
      </c>
      <c r="C403" t="s">
        <v>1254</v>
      </c>
      <c r="D403" t="s">
        <v>804</v>
      </c>
      <c r="E403">
        <v>32</v>
      </c>
      <c r="F403">
        <v>1</v>
      </c>
      <c r="G403" t="s">
        <v>3557</v>
      </c>
      <c r="H403" t="s">
        <v>3839</v>
      </c>
      <c r="I403" t="s">
        <v>2756</v>
      </c>
      <c r="J403" s="5">
        <v>41116753</v>
      </c>
      <c r="L403" s="5">
        <v>689769592285156</v>
      </c>
      <c r="M403" t="s">
        <v>1254</v>
      </c>
      <c r="O403" s="5">
        <v>8343616479046430</v>
      </c>
    </row>
    <row r="404" spans="2:15" x14ac:dyDescent="0.3">
      <c r="B404" t="s">
        <v>3840</v>
      </c>
      <c r="C404" t="s">
        <v>1255</v>
      </c>
      <c r="D404" t="s">
        <v>804</v>
      </c>
      <c r="E404">
        <v>25</v>
      </c>
      <c r="F404">
        <v>1</v>
      </c>
      <c r="G404" t="s">
        <v>3842</v>
      </c>
      <c r="H404" t="s">
        <v>3841</v>
      </c>
      <c r="I404" t="s">
        <v>2756</v>
      </c>
      <c r="J404" s="5">
        <v>28807552</v>
      </c>
      <c r="L404" s="5">
        <v>290244998931885</v>
      </c>
      <c r="M404" t="s">
        <v>1255</v>
      </c>
      <c r="O404" s="5">
        <v>4394613154595750</v>
      </c>
    </row>
    <row r="405" spans="2:15" x14ac:dyDescent="0.3">
      <c r="B405" t="s">
        <v>3843</v>
      </c>
      <c r="C405" t="s">
        <v>1256</v>
      </c>
      <c r="D405" t="s">
        <v>824</v>
      </c>
      <c r="E405">
        <v>40</v>
      </c>
      <c r="F405" t="s">
        <v>2794</v>
      </c>
      <c r="G405" t="s">
        <v>3690</v>
      </c>
      <c r="H405" t="s">
        <v>3844</v>
      </c>
      <c r="I405" t="s">
        <v>2756</v>
      </c>
      <c r="J405" s="5">
        <v>9279555</v>
      </c>
      <c r="L405" s="5">
        <v>110835181274393</v>
      </c>
      <c r="M405" t="s">
        <v>1256</v>
      </c>
      <c r="O405" s="5">
        <v>1.47985835869071E+16</v>
      </c>
    </row>
    <row r="406" spans="2:15" x14ac:dyDescent="0.3">
      <c r="B406" t="s">
        <v>3845</v>
      </c>
      <c r="C406" t="s">
        <v>1257</v>
      </c>
      <c r="D406" t="s">
        <v>807</v>
      </c>
      <c r="E406">
        <v>65</v>
      </c>
      <c r="F406" t="s">
        <v>2905</v>
      </c>
      <c r="G406" t="s">
        <v>3847</v>
      </c>
      <c r="H406" t="s">
        <v>3846</v>
      </c>
      <c r="I406" t="s">
        <v>2756</v>
      </c>
      <c r="J406" s="5">
        <v>9251826</v>
      </c>
      <c r="K406" t="s">
        <v>808</v>
      </c>
      <c r="L406" s="5">
        <v>263352183628071</v>
      </c>
      <c r="M406" t="s">
        <v>1257</v>
      </c>
      <c r="O406" s="5">
        <v>506295486315796</v>
      </c>
    </row>
    <row r="407" spans="2:15" x14ac:dyDescent="0.3">
      <c r="B407" t="s">
        <v>3848</v>
      </c>
      <c r="C407" t="s">
        <v>1258</v>
      </c>
      <c r="D407" t="s">
        <v>804</v>
      </c>
      <c r="E407">
        <v>25</v>
      </c>
      <c r="F407">
        <v>1</v>
      </c>
      <c r="G407" t="s">
        <v>3850</v>
      </c>
      <c r="H407" t="s">
        <v>3849</v>
      </c>
      <c r="I407" t="s">
        <v>2756</v>
      </c>
      <c r="J407" s="5">
        <v>6310466</v>
      </c>
      <c r="L407" s="5">
        <v>296452903747559</v>
      </c>
      <c r="M407" t="s">
        <v>1258</v>
      </c>
      <c r="O407" s="5">
        <v>4394613154595750</v>
      </c>
    </row>
    <row r="408" spans="2:15" x14ac:dyDescent="0.3">
      <c r="B408" t="s">
        <v>3851</v>
      </c>
      <c r="C408" t="s">
        <v>1259</v>
      </c>
      <c r="D408" t="s">
        <v>807</v>
      </c>
      <c r="E408">
        <v>65</v>
      </c>
      <c r="F408" t="s">
        <v>2759</v>
      </c>
      <c r="G408" t="s">
        <v>3853</v>
      </c>
      <c r="H408" t="s">
        <v>3852</v>
      </c>
      <c r="I408" t="s">
        <v>2756</v>
      </c>
      <c r="J408" s="5">
        <v>11022555</v>
      </c>
      <c r="K408" t="s">
        <v>942</v>
      </c>
      <c r="L408" s="5">
        <v>421420562744141</v>
      </c>
      <c r="M408" t="s">
        <v>1259</v>
      </c>
      <c r="O408" s="5">
        <v>506295486315796</v>
      </c>
    </row>
    <row r="409" spans="2:15" x14ac:dyDescent="0.3">
      <c r="B409" t="s">
        <v>3854</v>
      </c>
      <c r="C409" t="s">
        <v>1260</v>
      </c>
      <c r="D409" t="s">
        <v>807</v>
      </c>
      <c r="E409">
        <v>125</v>
      </c>
      <c r="F409" t="s">
        <v>2773</v>
      </c>
      <c r="G409" t="s">
        <v>3856</v>
      </c>
      <c r="H409" t="s">
        <v>3855</v>
      </c>
      <c r="I409" t="s">
        <v>2756</v>
      </c>
      <c r="J409" s="5">
        <v>53406563</v>
      </c>
      <c r="K409" t="s">
        <v>885</v>
      </c>
      <c r="L409" s="5">
        <v>241213228172302</v>
      </c>
      <c r="M409" t="s">
        <v>1260</v>
      </c>
      <c r="O409" s="5">
        <v>2.58366036106112E+16</v>
      </c>
    </row>
    <row r="410" spans="2:15" x14ac:dyDescent="0.3">
      <c r="B410" t="s">
        <v>3857</v>
      </c>
      <c r="C410" t="s">
        <v>1261</v>
      </c>
      <c r="D410" t="s">
        <v>804</v>
      </c>
      <c r="E410">
        <v>25</v>
      </c>
      <c r="F410">
        <v>1</v>
      </c>
      <c r="G410" t="s">
        <v>3639</v>
      </c>
      <c r="H410" t="s">
        <v>3858</v>
      </c>
      <c r="I410" t="s">
        <v>2756</v>
      </c>
      <c r="J410" s="5">
        <v>13765137</v>
      </c>
      <c r="L410" s="5">
        <v>385470581054688</v>
      </c>
      <c r="M410" t="s">
        <v>1261</v>
      </c>
      <c r="O410" s="5">
        <v>4394613154595750</v>
      </c>
    </row>
    <row r="411" spans="2:15" x14ac:dyDescent="0.3">
      <c r="B411" t="s">
        <v>3859</v>
      </c>
      <c r="C411" t="s">
        <v>1262</v>
      </c>
      <c r="D411" t="s">
        <v>804</v>
      </c>
      <c r="E411">
        <v>25</v>
      </c>
      <c r="F411">
        <v>1</v>
      </c>
      <c r="G411" t="s">
        <v>3861</v>
      </c>
      <c r="H411" t="s">
        <v>3860</v>
      </c>
      <c r="I411" t="s">
        <v>2756</v>
      </c>
      <c r="J411" s="5">
        <v>8465819</v>
      </c>
      <c r="L411" s="5">
        <v>275257339477539</v>
      </c>
      <c r="M411" t="s">
        <v>1262</v>
      </c>
      <c r="O411" s="5">
        <v>4394613154595750</v>
      </c>
    </row>
    <row r="412" spans="2:15" x14ac:dyDescent="0.3">
      <c r="B412" t="s">
        <v>3862</v>
      </c>
      <c r="C412" t="s">
        <v>1263</v>
      </c>
      <c r="D412" t="s">
        <v>804</v>
      </c>
      <c r="E412">
        <v>25</v>
      </c>
      <c r="F412">
        <v>1</v>
      </c>
      <c r="G412" t="s">
        <v>3794</v>
      </c>
      <c r="H412" t="s">
        <v>3863</v>
      </c>
      <c r="I412" t="s">
        <v>2756</v>
      </c>
      <c r="J412" s="5">
        <v>34514344</v>
      </c>
      <c r="L412" s="5">
        <v>30581449508667</v>
      </c>
      <c r="M412" t="s">
        <v>1263</v>
      </c>
      <c r="O412" s="5">
        <v>4394613154595750</v>
      </c>
    </row>
    <row r="413" spans="2:15" x14ac:dyDescent="0.3">
      <c r="B413" t="s">
        <v>3864</v>
      </c>
      <c r="C413" t="s">
        <v>1264</v>
      </c>
      <c r="D413" t="s">
        <v>807</v>
      </c>
      <c r="E413">
        <v>50</v>
      </c>
      <c r="F413" t="s">
        <v>3154</v>
      </c>
      <c r="G413" t="s">
        <v>3866</v>
      </c>
      <c r="H413" t="s">
        <v>3865</v>
      </c>
      <c r="I413" t="s">
        <v>2756</v>
      </c>
      <c r="J413" s="5">
        <v>4161119</v>
      </c>
      <c r="K413" t="s">
        <v>808</v>
      </c>
      <c r="L413" s="5">
        <v>148981691131601</v>
      </c>
      <c r="M413" t="s">
        <v>1264</v>
      </c>
      <c r="O413" s="5">
        <v>2611239415570130</v>
      </c>
    </row>
    <row r="414" spans="2:15" x14ac:dyDescent="0.3">
      <c r="B414" t="s">
        <v>3867</v>
      </c>
      <c r="C414" t="s">
        <v>1265</v>
      </c>
      <c r="D414" t="s">
        <v>804</v>
      </c>
      <c r="E414">
        <v>25</v>
      </c>
      <c r="F414">
        <v>1</v>
      </c>
      <c r="G414" t="s">
        <v>3869</v>
      </c>
      <c r="H414" t="s">
        <v>3868</v>
      </c>
      <c r="I414" t="s">
        <v>2756</v>
      </c>
      <c r="J414" s="5">
        <v>72659297</v>
      </c>
      <c r="L414" s="5">
        <v>296228408813477</v>
      </c>
      <c r="M414" t="s">
        <v>1265</v>
      </c>
      <c r="O414" s="5">
        <v>4394613154595750</v>
      </c>
    </row>
    <row r="415" spans="2:15" x14ac:dyDescent="0.3">
      <c r="B415" t="s">
        <v>3870</v>
      </c>
      <c r="C415" t="s">
        <v>1266</v>
      </c>
      <c r="D415" t="s">
        <v>804</v>
      </c>
      <c r="E415">
        <v>25</v>
      </c>
      <c r="F415">
        <v>1</v>
      </c>
      <c r="G415" t="s">
        <v>3872</v>
      </c>
      <c r="H415" t="s">
        <v>3871</v>
      </c>
      <c r="I415" t="s">
        <v>2756</v>
      </c>
      <c r="J415" s="5">
        <v>6803963</v>
      </c>
      <c r="L415" s="5">
        <v>285298805236816</v>
      </c>
      <c r="M415" t="s">
        <v>1266</v>
      </c>
      <c r="O415" s="5">
        <v>4394613154595750</v>
      </c>
    </row>
    <row r="416" spans="2:15" x14ac:dyDescent="0.3">
      <c r="B416" t="s">
        <v>3873</v>
      </c>
      <c r="C416" t="s">
        <v>1267</v>
      </c>
      <c r="D416" t="s">
        <v>807</v>
      </c>
      <c r="E416">
        <v>40</v>
      </c>
      <c r="F416" t="s">
        <v>2947</v>
      </c>
      <c r="G416" t="s">
        <v>3869</v>
      </c>
      <c r="H416" t="s">
        <v>3874</v>
      </c>
      <c r="I416" t="s">
        <v>2756</v>
      </c>
      <c r="J416" s="5">
        <v>5753934</v>
      </c>
      <c r="K416" t="s">
        <v>1083</v>
      </c>
      <c r="L416" s="5">
        <v>116944594268803</v>
      </c>
      <c r="M416" t="s">
        <v>1267</v>
      </c>
      <c r="O416" s="5">
        <v>1.47985835869071E+16</v>
      </c>
    </row>
    <row r="417" spans="2:15" x14ac:dyDescent="0.3">
      <c r="B417" t="s">
        <v>3875</v>
      </c>
      <c r="C417" t="s">
        <v>1268</v>
      </c>
      <c r="D417" t="s">
        <v>819</v>
      </c>
      <c r="E417">
        <v>250</v>
      </c>
      <c r="F417" t="s">
        <v>2773</v>
      </c>
      <c r="G417" t="s">
        <v>3171</v>
      </c>
      <c r="H417" t="s">
        <v>3340</v>
      </c>
      <c r="I417" t="s">
        <v>2756</v>
      </c>
      <c r="J417" s="5">
        <v>1161050198363540</v>
      </c>
      <c r="K417" t="s">
        <v>820</v>
      </c>
      <c r="L417" s="5">
        <v>126123932330704</v>
      </c>
      <c r="M417" t="s">
        <v>1268</v>
      </c>
      <c r="O417" s="5">
        <v>1.42052430337836E+16</v>
      </c>
    </row>
    <row r="418" spans="2:15" x14ac:dyDescent="0.3">
      <c r="B418" t="s">
        <v>3876</v>
      </c>
      <c r="C418" t="s">
        <v>1269</v>
      </c>
      <c r="D418" t="s">
        <v>824</v>
      </c>
      <c r="E418">
        <v>0</v>
      </c>
      <c r="F418">
        <v>0</v>
      </c>
      <c r="G418" t="s">
        <v>3878</v>
      </c>
      <c r="H418" t="s">
        <v>3877</v>
      </c>
      <c r="I418" t="s">
        <v>2814</v>
      </c>
      <c r="J418" s="5">
        <v>23434408</v>
      </c>
      <c r="L418">
        <v>0</v>
      </c>
      <c r="M418" t="s">
        <v>1269</v>
      </c>
      <c r="O418">
        <v>0</v>
      </c>
    </row>
    <row r="419" spans="2:15" x14ac:dyDescent="0.3">
      <c r="B419" t="s">
        <v>3879</v>
      </c>
      <c r="C419" t="s">
        <v>1270</v>
      </c>
      <c r="D419" t="s">
        <v>804</v>
      </c>
      <c r="E419">
        <v>25</v>
      </c>
      <c r="F419">
        <v>1</v>
      </c>
      <c r="G419" t="s">
        <v>3881</v>
      </c>
      <c r="H419" t="s">
        <v>3880</v>
      </c>
      <c r="I419" t="s">
        <v>2756</v>
      </c>
      <c r="J419" s="5">
        <v>9376833</v>
      </c>
      <c r="L419" s="5">
        <v>286269073486328</v>
      </c>
      <c r="M419" t="s">
        <v>1270</v>
      </c>
      <c r="O419" s="5">
        <v>4394613154595750</v>
      </c>
    </row>
    <row r="420" spans="2:15" x14ac:dyDescent="0.3">
      <c r="B420" t="s">
        <v>3882</v>
      </c>
      <c r="C420" t="s">
        <v>1271</v>
      </c>
      <c r="D420" t="s">
        <v>804</v>
      </c>
      <c r="E420">
        <v>25</v>
      </c>
      <c r="F420">
        <v>1</v>
      </c>
      <c r="G420" t="s">
        <v>3497</v>
      </c>
      <c r="H420" t="s">
        <v>3883</v>
      </c>
      <c r="I420" t="s">
        <v>2756</v>
      </c>
      <c r="J420" s="5">
        <v>65423403</v>
      </c>
      <c r="L420" s="5">
        <v>314697513580322</v>
      </c>
      <c r="M420" t="s">
        <v>1271</v>
      </c>
      <c r="O420" s="5">
        <v>4394613154595750</v>
      </c>
    </row>
    <row r="421" spans="2:15" x14ac:dyDescent="0.3">
      <c r="B421" t="s">
        <v>3884</v>
      </c>
      <c r="C421" t="s">
        <v>1272</v>
      </c>
      <c r="D421" t="s">
        <v>859</v>
      </c>
      <c r="E421">
        <v>0</v>
      </c>
      <c r="F421">
        <v>0</v>
      </c>
      <c r="G421" t="s">
        <v>3885</v>
      </c>
      <c r="H421" t="s">
        <v>3481</v>
      </c>
      <c r="I421" t="s">
        <v>2814</v>
      </c>
      <c r="J421" s="5">
        <v>31549894</v>
      </c>
      <c r="L421">
        <v>0</v>
      </c>
      <c r="M421" t="s">
        <v>1272</v>
      </c>
      <c r="O421">
        <v>0</v>
      </c>
    </row>
    <row r="422" spans="2:15" x14ac:dyDescent="0.3">
      <c r="B422" t="s">
        <v>3886</v>
      </c>
      <c r="C422" t="s">
        <v>1273</v>
      </c>
      <c r="D422" t="s">
        <v>847</v>
      </c>
      <c r="E422">
        <v>100</v>
      </c>
      <c r="F422" t="s">
        <v>3154</v>
      </c>
      <c r="G422" t="s">
        <v>3887</v>
      </c>
      <c r="H422" t="s">
        <v>3121</v>
      </c>
      <c r="I422" t="s">
        <v>2756</v>
      </c>
      <c r="J422" s="5">
        <v>3459621</v>
      </c>
      <c r="K422" t="s">
        <v>1274</v>
      </c>
      <c r="L422" s="5">
        <v>969252002067573</v>
      </c>
      <c r="M422" t="s">
        <v>1273</v>
      </c>
      <c r="O422" s="5">
        <v>1.48568088588033E+16</v>
      </c>
    </row>
    <row r="423" spans="2:15" x14ac:dyDescent="0.3">
      <c r="B423" t="s">
        <v>3888</v>
      </c>
      <c r="C423" t="s">
        <v>1275</v>
      </c>
      <c r="D423" t="s">
        <v>804</v>
      </c>
      <c r="E423">
        <v>25</v>
      </c>
      <c r="F423">
        <v>1</v>
      </c>
      <c r="G423" t="s">
        <v>3890</v>
      </c>
      <c r="H423" t="s">
        <v>3889</v>
      </c>
      <c r="I423" t="s">
        <v>2756</v>
      </c>
      <c r="J423" s="5">
        <v>611185</v>
      </c>
      <c r="L423" s="5">
        <v>297295551300049</v>
      </c>
      <c r="M423" t="s">
        <v>1275</v>
      </c>
      <c r="O423" s="5">
        <v>4394613154595750</v>
      </c>
    </row>
    <row r="424" spans="2:15" x14ac:dyDescent="0.3">
      <c r="B424" t="s">
        <v>3891</v>
      </c>
      <c r="C424" t="s">
        <v>1276</v>
      </c>
      <c r="D424" t="s">
        <v>804</v>
      </c>
      <c r="E424">
        <v>20</v>
      </c>
      <c r="F424">
        <v>1</v>
      </c>
      <c r="G424" t="s">
        <v>3855</v>
      </c>
      <c r="H424" t="s">
        <v>3892</v>
      </c>
      <c r="I424" t="s">
        <v>2756</v>
      </c>
      <c r="J424" s="5">
        <v>8293235</v>
      </c>
      <c r="L424" s="5">
        <v>241720600128174</v>
      </c>
      <c r="M424" t="s">
        <v>1276</v>
      </c>
      <c r="O424" s="5">
        <v>2442449145137490</v>
      </c>
    </row>
    <row r="425" spans="2:15" x14ac:dyDescent="0.3">
      <c r="B425" t="s">
        <v>3893</v>
      </c>
      <c r="C425" t="s">
        <v>1277</v>
      </c>
      <c r="D425" t="s">
        <v>807</v>
      </c>
      <c r="E425">
        <v>0</v>
      </c>
      <c r="F425">
        <v>0</v>
      </c>
      <c r="G425" t="s">
        <v>3895</v>
      </c>
      <c r="H425" t="s">
        <v>3894</v>
      </c>
      <c r="I425" t="s">
        <v>2814</v>
      </c>
      <c r="J425" s="5">
        <v>1941881</v>
      </c>
      <c r="K425" t="s">
        <v>844</v>
      </c>
      <c r="L425">
        <v>0</v>
      </c>
      <c r="M425" t="s">
        <v>1277</v>
      </c>
      <c r="O425">
        <v>0</v>
      </c>
    </row>
    <row r="426" spans="2:15" x14ac:dyDescent="0.3">
      <c r="B426" t="s">
        <v>3896</v>
      </c>
      <c r="C426" t="s">
        <v>1278</v>
      </c>
      <c r="D426" t="s">
        <v>807</v>
      </c>
      <c r="E426">
        <v>50</v>
      </c>
      <c r="F426" t="s">
        <v>2769</v>
      </c>
      <c r="G426" t="s">
        <v>3898</v>
      </c>
      <c r="H426" t="s">
        <v>3897</v>
      </c>
      <c r="I426" t="s">
        <v>2756</v>
      </c>
      <c r="J426" s="5">
        <v>13975619</v>
      </c>
      <c r="K426" t="s">
        <v>822</v>
      </c>
      <c r="L426" s="5">
        <v>192485670776339</v>
      </c>
      <c r="M426" t="s">
        <v>1278</v>
      </c>
      <c r="O426" s="5">
        <v>2611239415570130</v>
      </c>
    </row>
    <row r="427" spans="2:15" x14ac:dyDescent="0.3">
      <c r="B427" t="s">
        <v>3899</v>
      </c>
      <c r="C427" t="s">
        <v>1279</v>
      </c>
      <c r="D427" t="s">
        <v>807</v>
      </c>
      <c r="E427">
        <v>50</v>
      </c>
      <c r="F427" t="s">
        <v>3154</v>
      </c>
      <c r="G427" t="s">
        <v>3427</v>
      </c>
      <c r="H427" t="s">
        <v>3900</v>
      </c>
      <c r="I427" t="s">
        <v>2756</v>
      </c>
      <c r="J427" s="5">
        <v>14411549</v>
      </c>
      <c r="K427" t="s">
        <v>1083</v>
      </c>
      <c r="L427" s="5">
        <v>250845298213942</v>
      </c>
      <c r="M427" t="s">
        <v>1279</v>
      </c>
      <c r="O427" s="5">
        <v>2611239415570130</v>
      </c>
    </row>
    <row r="428" spans="2:15" x14ac:dyDescent="0.3">
      <c r="B428" t="s">
        <v>3901</v>
      </c>
      <c r="C428" t="s">
        <v>1280</v>
      </c>
      <c r="D428" t="s">
        <v>804</v>
      </c>
      <c r="E428">
        <v>32</v>
      </c>
      <c r="F428">
        <v>1</v>
      </c>
      <c r="G428" t="s">
        <v>3659</v>
      </c>
      <c r="H428" t="s">
        <v>3902</v>
      </c>
      <c r="I428" t="s">
        <v>2756</v>
      </c>
      <c r="J428" s="5">
        <v>35165663</v>
      </c>
      <c r="L428" s="5">
        <v>617058334350586</v>
      </c>
      <c r="M428" t="s">
        <v>1280</v>
      </c>
      <c r="O428" s="5">
        <v>8343616479046430</v>
      </c>
    </row>
    <row r="429" spans="2:15" x14ac:dyDescent="0.3">
      <c r="B429" t="s">
        <v>3903</v>
      </c>
      <c r="C429" t="s">
        <v>1281</v>
      </c>
      <c r="D429" t="s">
        <v>804</v>
      </c>
      <c r="E429">
        <v>25</v>
      </c>
      <c r="F429">
        <v>1</v>
      </c>
      <c r="G429" t="e" cm="1">
        <f t="array" ref="G429">+zwUqWzmthd3Kojq</f>
        <v>#NAME?</v>
      </c>
      <c r="H429" t="s">
        <v>3904</v>
      </c>
      <c r="I429" t="s">
        <v>2756</v>
      </c>
      <c r="J429" s="5">
        <v>22377687</v>
      </c>
      <c r="L429" s="5">
        <v>382768592834473</v>
      </c>
      <c r="M429" t="s">
        <v>1281</v>
      </c>
      <c r="O429" s="5">
        <v>4394613154595750</v>
      </c>
    </row>
    <row r="430" spans="2:15" x14ac:dyDescent="0.3">
      <c r="B430" t="s">
        <v>3905</v>
      </c>
      <c r="C430" t="s">
        <v>1282</v>
      </c>
      <c r="D430" t="s">
        <v>859</v>
      </c>
      <c r="E430">
        <v>50</v>
      </c>
      <c r="F430" t="s">
        <v>2905</v>
      </c>
      <c r="G430" t="s">
        <v>3036</v>
      </c>
      <c r="H430" t="s">
        <v>2919</v>
      </c>
      <c r="I430" t="s">
        <v>2756</v>
      </c>
      <c r="J430" s="5">
        <v>10073224</v>
      </c>
      <c r="L430" s="5">
        <v>241494062805176</v>
      </c>
      <c r="M430" t="s">
        <v>1282</v>
      </c>
      <c r="O430" s="5">
        <v>2611239415570130</v>
      </c>
    </row>
    <row r="431" spans="2:15" x14ac:dyDescent="0.3">
      <c r="B431" t="s">
        <v>3906</v>
      </c>
      <c r="C431" t="s">
        <v>1283</v>
      </c>
      <c r="D431" t="s">
        <v>804</v>
      </c>
      <c r="E431">
        <v>32</v>
      </c>
      <c r="F431">
        <v>1</v>
      </c>
      <c r="G431" t="s">
        <v>3520</v>
      </c>
      <c r="H431" t="s">
        <v>3907</v>
      </c>
      <c r="I431" t="s">
        <v>2756</v>
      </c>
      <c r="J431" s="5">
        <v>30416038</v>
      </c>
      <c r="L431" s="5">
        <v>732963562011719</v>
      </c>
      <c r="M431" t="s">
        <v>1283</v>
      </c>
      <c r="O431" s="5">
        <v>8343616479046430</v>
      </c>
    </row>
    <row r="432" spans="2:15" x14ac:dyDescent="0.3">
      <c r="B432" t="s">
        <v>3908</v>
      </c>
      <c r="C432" t="s">
        <v>1284</v>
      </c>
      <c r="D432" t="s">
        <v>837</v>
      </c>
      <c r="E432">
        <v>25</v>
      </c>
      <c r="F432">
        <v>1</v>
      </c>
      <c r="G432" t="s">
        <v>3910</v>
      </c>
      <c r="H432" t="s">
        <v>3909</v>
      </c>
      <c r="I432" t="s">
        <v>2756</v>
      </c>
      <c r="J432" s="5">
        <v>12712564</v>
      </c>
      <c r="K432" t="s">
        <v>815</v>
      </c>
      <c r="L432" s="5">
        <v>286567096710205</v>
      </c>
      <c r="M432" t="s">
        <v>1284</v>
      </c>
      <c r="O432" s="5">
        <v>4394613154595750</v>
      </c>
    </row>
    <row r="433" spans="2:15" x14ac:dyDescent="0.3">
      <c r="B433" t="s">
        <v>3911</v>
      </c>
      <c r="C433" t="s">
        <v>1285</v>
      </c>
      <c r="D433" t="s">
        <v>859</v>
      </c>
      <c r="E433">
        <v>32</v>
      </c>
      <c r="F433" t="s">
        <v>2794</v>
      </c>
      <c r="G433" t="s">
        <v>3913</v>
      </c>
      <c r="H433" t="s">
        <v>3912</v>
      </c>
      <c r="I433" t="s">
        <v>2756</v>
      </c>
      <c r="J433" s="5">
        <v>6934165</v>
      </c>
      <c r="K433" t="s">
        <v>863</v>
      </c>
      <c r="L433" s="5">
        <v>604821083450224</v>
      </c>
      <c r="M433" t="s">
        <v>1285</v>
      </c>
      <c r="O433" s="5">
        <v>8343616479046430</v>
      </c>
    </row>
    <row r="434" spans="2:15" x14ac:dyDescent="0.3">
      <c r="B434" t="s">
        <v>3914</v>
      </c>
      <c r="C434" t="s">
        <v>1286</v>
      </c>
      <c r="D434" t="s">
        <v>807</v>
      </c>
      <c r="E434">
        <v>40</v>
      </c>
      <c r="F434">
        <v>1</v>
      </c>
      <c r="G434" t="s">
        <v>3915</v>
      </c>
      <c r="H434" t="s">
        <v>3286</v>
      </c>
      <c r="I434" t="s">
        <v>2756</v>
      </c>
      <c r="J434" s="5">
        <v>16647629</v>
      </c>
      <c r="K434" t="s">
        <v>1051</v>
      </c>
      <c r="L434" s="5">
        <v>138133529663086</v>
      </c>
      <c r="M434" t="s">
        <v>1286</v>
      </c>
      <c r="O434" s="5">
        <v>1.47985835869071E+16</v>
      </c>
    </row>
    <row r="435" spans="2:15" x14ac:dyDescent="0.3">
      <c r="B435" t="s">
        <v>3916</v>
      </c>
      <c r="C435" t="s">
        <v>1287</v>
      </c>
      <c r="D435" t="s">
        <v>804</v>
      </c>
      <c r="E435">
        <v>250</v>
      </c>
      <c r="F435" t="s">
        <v>2773</v>
      </c>
      <c r="G435" t="s">
        <v>3441</v>
      </c>
      <c r="H435" t="s">
        <v>3917</v>
      </c>
      <c r="I435" t="s">
        <v>2756</v>
      </c>
      <c r="J435" s="5">
        <v>2127793382072570</v>
      </c>
      <c r="L435" s="5">
        <v>11065390263176</v>
      </c>
      <c r="M435" t="s">
        <v>1287</v>
      </c>
      <c r="O435" s="5">
        <v>1.42052430337836E+16</v>
      </c>
    </row>
    <row r="436" spans="2:15" x14ac:dyDescent="0.3">
      <c r="B436" t="s">
        <v>3918</v>
      </c>
      <c r="C436" t="s">
        <v>1288</v>
      </c>
      <c r="D436" t="s">
        <v>819</v>
      </c>
      <c r="E436">
        <v>65</v>
      </c>
      <c r="F436" t="s">
        <v>3154</v>
      </c>
      <c r="G436" t="s">
        <v>3919</v>
      </c>
      <c r="H436" t="s">
        <v>2949</v>
      </c>
      <c r="I436" t="s">
        <v>2756</v>
      </c>
      <c r="J436" s="5">
        <v>9879756</v>
      </c>
      <c r="K436" t="s">
        <v>820</v>
      </c>
      <c r="L436" s="5">
        <v>394235081996943</v>
      </c>
      <c r="M436" t="s">
        <v>1288</v>
      </c>
      <c r="O436" s="5">
        <v>506295486315796</v>
      </c>
    </row>
    <row r="437" spans="2:15" x14ac:dyDescent="0.3">
      <c r="B437" t="s">
        <v>3920</v>
      </c>
      <c r="C437" t="s">
        <v>1289</v>
      </c>
      <c r="D437" t="s">
        <v>807</v>
      </c>
      <c r="E437">
        <v>50</v>
      </c>
      <c r="F437" t="s">
        <v>2905</v>
      </c>
      <c r="G437" t="s">
        <v>3921</v>
      </c>
      <c r="H437" t="s">
        <v>3744</v>
      </c>
      <c r="I437" t="s">
        <v>2756</v>
      </c>
      <c r="J437" s="5">
        <v>19353758</v>
      </c>
      <c r="K437" t="s">
        <v>897</v>
      </c>
      <c r="L437" s="5">
        <v>240147074031818</v>
      </c>
      <c r="M437" t="s">
        <v>1289</v>
      </c>
      <c r="O437" s="5">
        <v>2611239415570130</v>
      </c>
    </row>
    <row r="438" spans="2:15" x14ac:dyDescent="0.3">
      <c r="B438" t="s">
        <v>3922</v>
      </c>
      <c r="C438" t="s">
        <v>1290</v>
      </c>
      <c r="D438" t="s">
        <v>807</v>
      </c>
      <c r="E438">
        <v>80</v>
      </c>
      <c r="F438" t="s">
        <v>2759</v>
      </c>
      <c r="G438" t="s">
        <v>3924</v>
      </c>
      <c r="H438" t="s">
        <v>3923</v>
      </c>
      <c r="I438" t="s">
        <v>2756</v>
      </c>
      <c r="J438" s="5">
        <v>13578881</v>
      </c>
      <c r="K438" t="s">
        <v>822</v>
      </c>
      <c r="L438" s="5">
        <v>549313894042969</v>
      </c>
      <c r="M438" t="s">
        <v>1290</v>
      </c>
      <c r="O438" s="5">
        <v>8519200479572930</v>
      </c>
    </row>
    <row r="439" spans="2:15" x14ac:dyDescent="0.3">
      <c r="B439" t="s">
        <v>3925</v>
      </c>
      <c r="C439" t="s">
        <v>1291</v>
      </c>
      <c r="D439" t="s">
        <v>807</v>
      </c>
      <c r="E439">
        <v>40</v>
      </c>
      <c r="F439" t="s">
        <v>3372</v>
      </c>
      <c r="G439" t="s">
        <v>3874</v>
      </c>
      <c r="H439" t="s">
        <v>3926</v>
      </c>
      <c r="I439" t="s">
        <v>2756</v>
      </c>
      <c r="J439" s="5">
        <v>13518772</v>
      </c>
      <c r="K439" t="s">
        <v>1083</v>
      </c>
      <c r="L439" s="5">
        <v>999918640136602</v>
      </c>
      <c r="M439" t="s">
        <v>1291</v>
      </c>
      <c r="O439" s="5">
        <v>1.47985835869071E+16</v>
      </c>
    </row>
    <row r="440" spans="2:15" x14ac:dyDescent="0.3">
      <c r="B440" t="s">
        <v>3927</v>
      </c>
      <c r="C440" t="s">
        <v>1292</v>
      </c>
      <c r="D440" t="s">
        <v>804</v>
      </c>
      <c r="E440">
        <v>25</v>
      </c>
      <c r="F440">
        <v>1</v>
      </c>
      <c r="G440" t="s">
        <v>3765</v>
      </c>
      <c r="H440" t="s">
        <v>3928</v>
      </c>
      <c r="I440" t="s">
        <v>2756</v>
      </c>
      <c r="J440" s="5">
        <v>3195534</v>
      </c>
      <c r="L440" s="5">
        <v>323388519287109</v>
      </c>
      <c r="M440" t="s">
        <v>1292</v>
      </c>
      <c r="O440" s="5">
        <v>4394613154595750</v>
      </c>
    </row>
    <row r="441" spans="2:15" x14ac:dyDescent="0.3">
      <c r="B441" t="s">
        <v>3929</v>
      </c>
      <c r="C441" t="s">
        <v>1293</v>
      </c>
      <c r="D441" t="s">
        <v>804</v>
      </c>
      <c r="E441">
        <v>25</v>
      </c>
      <c r="F441">
        <v>1</v>
      </c>
      <c r="G441" t="s">
        <v>3931</v>
      </c>
      <c r="H441" t="s">
        <v>3930</v>
      </c>
      <c r="I441" t="s">
        <v>2756</v>
      </c>
      <c r="J441" s="5">
        <v>13613537</v>
      </c>
      <c r="L441" s="5">
        <v>407034721374512</v>
      </c>
      <c r="M441" t="s">
        <v>1293</v>
      </c>
      <c r="O441" s="5">
        <v>4394613154595750</v>
      </c>
    </row>
    <row r="442" spans="2:15" x14ac:dyDescent="0.3">
      <c r="B442" t="s">
        <v>3932</v>
      </c>
      <c r="C442" t="s">
        <v>1294</v>
      </c>
      <c r="D442" t="s">
        <v>919</v>
      </c>
      <c r="E442">
        <v>32</v>
      </c>
      <c r="F442" t="s">
        <v>2794</v>
      </c>
      <c r="G442" t="s">
        <v>3933</v>
      </c>
      <c r="H442" t="s">
        <v>3913</v>
      </c>
      <c r="I442" t="s">
        <v>2756</v>
      </c>
      <c r="J442" s="5">
        <v>13841249</v>
      </c>
      <c r="K442" t="s">
        <v>863</v>
      </c>
      <c r="L442" s="5">
        <v>604821083450224</v>
      </c>
      <c r="M442" t="s">
        <v>1294</v>
      </c>
      <c r="O442" s="5">
        <v>8343616479046430</v>
      </c>
    </row>
    <row r="443" spans="2:15" x14ac:dyDescent="0.3">
      <c r="B443" t="s">
        <v>3934</v>
      </c>
      <c r="C443" t="s">
        <v>1295</v>
      </c>
      <c r="D443" t="s">
        <v>807</v>
      </c>
      <c r="E443">
        <v>200</v>
      </c>
      <c r="F443" t="s">
        <v>2773</v>
      </c>
      <c r="G443" t="s">
        <v>3293</v>
      </c>
      <c r="H443" t="s">
        <v>3935</v>
      </c>
      <c r="I443" t="s">
        <v>2756</v>
      </c>
      <c r="J443" s="5">
        <v>135552</v>
      </c>
      <c r="K443" t="s">
        <v>815</v>
      </c>
      <c r="L443" s="5">
        <v>410758206230164</v>
      </c>
      <c r="M443" t="s">
        <v>1295</v>
      </c>
      <c r="O443" s="5">
        <v>8223548985685890</v>
      </c>
    </row>
    <row r="444" spans="2:15" x14ac:dyDescent="0.3">
      <c r="B444" t="s">
        <v>3936</v>
      </c>
      <c r="C444" t="s">
        <v>1296</v>
      </c>
      <c r="D444" t="s">
        <v>804</v>
      </c>
      <c r="E444">
        <v>25</v>
      </c>
      <c r="F444">
        <v>1</v>
      </c>
      <c r="G444" t="s">
        <v>3938</v>
      </c>
      <c r="H444" t="s">
        <v>3937</v>
      </c>
      <c r="I444" t="s">
        <v>2756</v>
      </c>
      <c r="J444" s="5">
        <v>4838863</v>
      </c>
      <c r="L444" s="5">
        <v>293980407714844</v>
      </c>
      <c r="M444" t="s">
        <v>1296</v>
      </c>
      <c r="O444" s="5">
        <v>4394613154595750</v>
      </c>
    </row>
    <row r="445" spans="2:15" x14ac:dyDescent="0.3">
      <c r="B445" t="s">
        <v>3939</v>
      </c>
      <c r="C445" t="s">
        <v>1297</v>
      </c>
      <c r="D445" t="s">
        <v>804</v>
      </c>
      <c r="E445">
        <v>50</v>
      </c>
      <c r="F445">
        <v>1</v>
      </c>
      <c r="G445" t="s">
        <v>3039</v>
      </c>
      <c r="H445" t="s">
        <v>3940</v>
      </c>
      <c r="I445" t="s">
        <v>2756</v>
      </c>
      <c r="J445" s="5">
        <v>5474235</v>
      </c>
      <c r="L445" s="5">
        <v>149637252807617</v>
      </c>
      <c r="M445" t="s">
        <v>1297</v>
      </c>
      <c r="O445" s="5">
        <v>2611239415570130</v>
      </c>
    </row>
    <row r="446" spans="2:15" x14ac:dyDescent="0.3">
      <c r="B446" t="s">
        <v>3941</v>
      </c>
      <c r="C446" t="s">
        <v>1298</v>
      </c>
      <c r="D446" t="s">
        <v>807</v>
      </c>
      <c r="E446">
        <v>65</v>
      </c>
      <c r="F446" t="s">
        <v>2759</v>
      </c>
      <c r="G446" t="s">
        <v>3942</v>
      </c>
      <c r="H446" t="s">
        <v>2971</v>
      </c>
      <c r="I446" t="s">
        <v>2756</v>
      </c>
      <c r="J446" s="5">
        <v>6681837</v>
      </c>
      <c r="K446" t="s">
        <v>897</v>
      </c>
      <c r="L446" s="5">
        <v>361644892578125</v>
      </c>
      <c r="M446" t="s">
        <v>1298</v>
      </c>
      <c r="O446" s="5">
        <v>506295486315796</v>
      </c>
    </row>
    <row r="447" spans="2:15" x14ac:dyDescent="0.3">
      <c r="B447" t="s">
        <v>3943</v>
      </c>
      <c r="C447" t="s">
        <v>1299</v>
      </c>
      <c r="D447" t="s">
        <v>908</v>
      </c>
      <c r="E447">
        <v>0</v>
      </c>
      <c r="F447">
        <v>0</v>
      </c>
      <c r="G447" t="s">
        <v>3945</v>
      </c>
      <c r="H447" t="s">
        <v>3171</v>
      </c>
      <c r="I447" t="s">
        <v>2814</v>
      </c>
      <c r="J447" t="s">
        <v>3944</v>
      </c>
      <c r="K447" t="s">
        <v>1135</v>
      </c>
      <c r="L447">
        <v>0</v>
      </c>
      <c r="M447" t="s">
        <v>1299</v>
      </c>
      <c r="O447">
        <v>0</v>
      </c>
    </row>
    <row r="448" spans="2:15" x14ac:dyDescent="0.3">
      <c r="B448" t="s">
        <v>3946</v>
      </c>
      <c r="C448" t="s">
        <v>1300</v>
      </c>
      <c r="D448" t="s">
        <v>804</v>
      </c>
      <c r="E448">
        <v>25</v>
      </c>
      <c r="F448">
        <v>1</v>
      </c>
      <c r="G448" t="s">
        <v>3948</v>
      </c>
      <c r="H448" t="s">
        <v>3947</v>
      </c>
      <c r="I448" t="s">
        <v>2756</v>
      </c>
      <c r="J448" s="5">
        <v>17172401</v>
      </c>
      <c r="L448" s="5">
        <v>332740211486816</v>
      </c>
      <c r="M448" t="s">
        <v>1300</v>
      </c>
      <c r="O448" s="5">
        <v>4394613154595750</v>
      </c>
    </row>
    <row r="449" spans="2:15" x14ac:dyDescent="0.3">
      <c r="B449" t="s">
        <v>3949</v>
      </c>
      <c r="C449" t="s">
        <v>1301</v>
      </c>
      <c r="D449" t="s">
        <v>804</v>
      </c>
      <c r="E449">
        <v>25</v>
      </c>
      <c r="F449">
        <v>1</v>
      </c>
      <c r="G449" t="s">
        <v>3951</v>
      </c>
      <c r="H449" t="s">
        <v>3950</v>
      </c>
      <c r="I449" t="s">
        <v>2756</v>
      </c>
      <c r="J449" s="5">
        <v>670856</v>
      </c>
      <c r="L449" s="5">
        <v>296186771392822</v>
      </c>
      <c r="M449" t="s">
        <v>1301</v>
      </c>
      <c r="O449" s="5">
        <v>4394613154595750</v>
      </c>
    </row>
    <row r="450" spans="2:15" x14ac:dyDescent="0.3">
      <c r="B450" t="s">
        <v>3952</v>
      </c>
      <c r="C450" t="s">
        <v>1302</v>
      </c>
      <c r="D450" t="s">
        <v>819</v>
      </c>
      <c r="E450">
        <v>80</v>
      </c>
      <c r="F450" t="s">
        <v>2905</v>
      </c>
      <c r="G450" t="s">
        <v>3954</v>
      </c>
      <c r="H450" t="s">
        <v>3953</v>
      </c>
      <c r="I450" t="s">
        <v>2756</v>
      </c>
      <c r="J450" s="5">
        <v>9690172</v>
      </c>
      <c r="K450" t="s">
        <v>820</v>
      </c>
      <c r="L450" s="5">
        <v>63572091379168</v>
      </c>
      <c r="M450" t="s">
        <v>1302</v>
      </c>
      <c r="O450" s="5">
        <v>8519200479572930</v>
      </c>
    </row>
    <row r="451" spans="2:15" x14ac:dyDescent="0.3">
      <c r="B451" t="s">
        <v>3955</v>
      </c>
      <c r="C451" t="s">
        <v>1303</v>
      </c>
      <c r="D451" t="s">
        <v>804</v>
      </c>
      <c r="E451">
        <v>25</v>
      </c>
      <c r="F451">
        <v>1</v>
      </c>
      <c r="G451" t="s">
        <v>3956</v>
      </c>
      <c r="H451" t="e" cm="1">
        <f t="array" ref="H451">+yNWs9LRNc6PNNRa</f>
        <v>#NAME?</v>
      </c>
      <c r="I451" t="s">
        <v>2756</v>
      </c>
      <c r="J451" s="5">
        <v>8095186</v>
      </c>
      <c r="L451" s="5">
        <v>355105895996094</v>
      </c>
      <c r="M451" t="s">
        <v>1303</v>
      </c>
      <c r="O451" s="5">
        <v>4394613154595750</v>
      </c>
    </row>
    <row r="452" spans="2:15" x14ac:dyDescent="0.3">
      <c r="B452" t="s">
        <v>3957</v>
      </c>
      <c r="C452" t="s">
        <v>1304</v>
      </c>
      <c r="D452" t="s">
        <v>824</v>
      </c>
      <c r="E452">
        <v>40</v>
      </c>
      <c r="F452">
        <v>1</v>
      </c>
      <c r="G452" t="s">
        <v>3958</v>
      </c>
      <c r="H452" t="s">
        <v>3370</v>
      </c>
      <c r="I452" t="s">
        <v>2756</v>
      </c>
      <c r="J452" s="5">
        <v>10582788</v>
      </c>
      <c r="L452" s="5">
        <v>125210502624512</v>
      </c>
      <c r="M452" t="s">
        <v>1304</v>
      </c>
      <c r="O452" s="5">
        <v>1.47985835869071E+16</v>
      </c>
    </row>
    <row r="453" spans="2:15" x14ac:dyDescent="0.3">
      <c r="B453" t="s">
        <v>3959</v>
      </c>
      <c r="C453" t="s">
        <v>1305</v>
      </c>
      <c r="D453" t="s">
        <v>893</v>
      </c>
      <c r="E453">
        <v>300</v>
      </c>
      <c r="F453" t="s">
        <v>2773</v>
      </c>
      <c r="G453" t="e" cm="1">
        <f t="array" ref="G453">+pxH0UkVWutLNInt</f>
        <v>#NAME?</v>
      </c>
      <c r="H453" t="s">
        <v>3960</v>
      </c>
      <c r="I453" t="s">
        <v>2756</v>
      </c>
      <c r="J453" s="5">
        <v>24359748</v>
      </c>
      <c r="K453" t="s">
        <v>894</v>
      </c>
      <c r="L453" s="5">
        <v>171217752066421</v>
      </c>
      <c r="M453" t="s">
        <v>1305</v>
      </c>
      <c r="O453" s="5">
        <v>2.21750563432268E+16</v>
      </c>
    </row>
    <row r="454" spans="2:15" x14ac:dyDescent="0.3">
      <c r="B454" t="s">
        <v>3961</v>
      </c>
      <c r="C454" t="s">
        <v>1306</v>
      </c>
      <c r="D454" t="s">
        <v>954</v>
      </c>
      <c r="E454">
        <v>32</v>
      </c>
      <c r="F454" t="s">
        <v>2794</v>
      </c>
      <c r="G454" t="s">
        <v>3962</v>
      </c>
      <c r="H454" t="s">
        <v>3599</v>
      </c>
      <c r="I454" t="s">
        <v>2756</v>
      </c>
      <c r="J454" s="5">
        <v>74299498</v>
      </c>
      <c r="L454" s="5">
        <v>581407221794361</v>
      </c>
      <c r="M454" t="s">
        <v>1306</v>
      </c>
      <c r="O454" s="5">
        <v>8343616479046430</v>
      </c>
    </row>
    <row r="455" spans="2:15" x14ac:dyDescent="0.3">
      <c r="B455" t="s">
        <v>3963</v>
      </c>
      <c r="C455" t="s">
        <v>1307</v>
      </c>
      <c r="D455" t="s">
        <v>804</v>
      </c>
      <c r="E455">
        <v>25</v>
      </c>
      <c r="F455">
        <v>1</v>
      </c>
      <c r="G455" t="s">
        <v>3965</v>
      </c>
      <c r="H455" t="s">
        <v>3964</v>
      </c>
      <c r="I455" t="s">
        <v>2756</v>
      </c>
      <c r="J455" s="5">
        <v>29704163</v>
      </c>
      <c r="L455" s="5">
        <v>297823009490967</v>
      </c>
      <c r="M455" t="s">
        <v>1307</v>
      </c>
      <c r="O455" s="5">
        <v>4394613154595750</v>
      </c>
    </row>
    <row r="456" spans="2:15" x14ac:dyDescent="0.3">
      <c r="B456" t="s">
        <v>3966</v>
      </c>
      <c r="C456" t="s">
        <v>1308</v>
      </c>
      <c r="D456" t="s">
        <v>807</v>
      </c>
      <c r="E456">
        <v>100</v>
      </c>
      <c r="F456" t="s">
        <v>2823</v>
      </c>
      <c r="G456" t="s">
        <v>3968</v>
      </c>
      <c r="H456" t="s">
        <v>3967</v>
      </c>
      <c r="I456" t="s">
        <v>2756</v>
      </c>
      <c r="J456" s="5">
        <v>1922023</v>
      </c>
      <c r="K456" t="s">
        <v>813</v>
      </c>
      <c r="L456" s="5">
        <v>128950005208969</v>
      </c>
      <c r="M456" t="s">
        <v>1308</v>
      </c>
      <c r="O456" s="5">
        <v>1.48568088588033E+16</v>
      </c>
    </row>
    <row r="457" spans="2:15" x14ac:dyDescent="0.3">
      <c r="B457" t="s">
        <v>3969</v>
      </c>
      <c r="C457" t="s">
        <v>1309</v>
      </c>
      <c r="D457" t="s">
        <v>807</v>
      </c>
      <c r="E457">
        <v>40</v>
      </c>
      <c r="F457" t="s">
        <v>2860</v>
      </c>
      <c r="G457" t="s">
        <v>3971</v>
      </c>
      <c r="H457" t="s">
        <v>3970</v>
      </c>
      <c r="I457" t="s">
        <v>2756</v>
      </c>
      <c r="J457" s="5">
        <v>15143891</v>
      </c>
      <c r="K457" t="s">
        <v>1310</v>
      </c>
      <c r="L457" s="5">
        <v>118641590595245</v>
      </c>
      <c r="M457" t="s">
        <v>1309</v>
      </c>
      <c r="O457" s="5">
        <v>1.47985835869071E+16</v>
      </c>
    </row>
    <row r="458" spans="2:15" x14ac:dyDescent="0.3">
      <c r="B458" t="s">
        <v>3972</v>
      </c>
      <c r="C458" t="s">
        <v>1311</v>
      </c>
      <c r="D458" t="s">
        <v>807</v>
      </c>
      <c r="E458">
        <v>32</v>
      </c>
      <c r="F458" t="s">
        <v>2860</v>
      </c>
      <c r="G458" t="s">
        <v>3528</v>
      </c>
      <c r="H458" t="s">
        <v>3973</v>
      </c>
      <c r="I458" t="s">
        <v>2756</v>
      </c>
      <c r="J458" s="5">
        <v>6476095</v>
      </c>
      <c r="K458" t="s">
        <v>1013</v>
      </c>
      <c r="L458" s="5">
        <v>5570631980896</v>
      </c>
      <c r="M458" t="s">
        <v>1311</v>
      </c>
      <c r="O458" s="5">
        <v>8343616479046430</v>
      </c>
    </row>
    <row r="459" spans="2:15" x14ac:dyDescent="0.3">
      <c r="B459" t="s">
        <v>3974</v>
      </c>
      <c r="C459" t="s">
        <v>1312</v>
      </c>
      <c r="D459" t="s">
        <v>804</v>
      </c>
      <c r="E459">
        <v>25</v>
      </c>
      <c r="F459">
        <v>1</v>
      </c>
      <c r="G459" t="s">
        <v>3554</v>
      </c>
      <c r="H459" t="s">
        <v>3975</v>
      </c>
      <c r="I459" t="s">
        <v>2756</v>
      </c>
      <c r="J459" s="5">
        <v>52394986</v>
      </c>
      <c r="L459" s="5">
        <v>332948150634766</v>
      </c>
      <c r="M459" t="s">
        <v>1312</v>
      </c>
      <c r="O459" s="5">
        <v>4394613154595750</v>
      </c>
    </row>
    <row r="460" spans="2:15" x14ac:dyDescent="0.3">
      <c r="B460" t="s">
        <v>3976</v>
      </c>
      <c r="C460" t="s">
        <v>1313</v>
      </c>
      <c r="D460" t="s">
        <v>804</v>
      </c>
      <c r="E460">
        <v>25</v>
      </c>
      <c r="F460">
        <v>1</v>
      </c>
      <c r="G460" t="s">
        <v>3978</v>
      </c>
      <c r="H460" t="s">
        <v>3977</v>
      </c>
      <c r="I460" t="s">
        <v>2756</v>
      </c>
      <c r="J460" s="5">
        <v>15230686</v>
      </c>
      <c r="L460" s="5">
        <v>313286552429199</v>
      </c>
      <c r="M460" t="s">
        <v>1313</v>
      </c>
      <c r="O460" s="5">
        <v>4394613154595750</v>
      </c>
    </row>
    <row r="461" spans="2:15" x14ac:dyDescent="0.3">
      <c r="B461" t="s">
        <v>3979</v>
      </c>
      <c r="C461" t="s">
        <v>1314</v>
      </c>
      <c r="D461" t="s">
        <v>837</v>
      </c>
      <c r="E461">
        <v>50</v>
      </c>
      <c r="F461" t="s">
        <v>3154</v>
      </c>
      <c r="G461" t="e" cm="1">
        <f t="array" ref="G461">+jkLPuw0RZyIrJRo</f>
        <v>#NAME?</v>
      </c>
      <c r="H461" t="s">
        <v>3672</v>
      </c>
      <c r="I461" t="s">
        <v>2756</v>
      </c>
      <c r="J461" s="5">
        <v>15136154</v>
      </c>
      <c r="K461" t="s">
        <v>815</v>
      </c>
      <c r="L461" s="5">
        <v>240352562866232</v>
      </c>
      <c r="M461" t="s">
        <v>1314</v>
      </c>
      <c r="O461" s="5">
        <v>2611239415570130</v>
      </c>
    </row>
    <row r="462" spans="2:15" x14ac:dyDescent="0.3">
      <c r="B462" t="s">
        <v>3980</v>
      </c>
      <c r="C462" t="s">
        <v>1315</v>
      </c>
      <c r="D462" t="s">
        <v>804</v>
      </c>
      <c r="E462">
        <v>25</v>
      </c>
      <c r="F462">
        <v>1</v>
      </c>
      <c r="G462" t="s">
        <v>3982</v>
      </c>
      <c r="H462" t="s">
        <v>3981</v>
      </c>
      <c r="I462" t="s">
        <v>2756</v>
      </c>
      <c r="J462" s="5">
        <v>9626003</v>
      </c>
      <c r="L462" s="5">
        <v>29525411605835</v>
      </c>
      <c r="M462" t="s">
        <v>1315</v>
      </c>
      <c r="O462" s="5">
        <v>4394613154595750</v>
      </c>
    </row>
    <row r="463" spans="2:15" x14ac:dyDescent="0.3">
      <c r="B463" t="s">
        <v>3983</v>
      </c>
      <c r="C463" t="s">
        <v>1316</v>
      </c>
      <c r="D463" t="s">
        <v>804</v>
      </c>
      <c r="E463">
        <v>25</v>
      </c>
      <c r="F463">
        <v>1</v>
      </c>
      <c r="G463" t="s">
        <v>3112</v>
      </c>
      <c r="H463" t="s">
        <v>3984</v>
      </c>
      <c r="I463" t="s">
        <v>2756</v>
      </c>
      <c r="J463" s="5">
        <v>7814249</v>
      </c>
      <c r="L463" s="5">
        <v>401714210510254</v>
      </c>
      <c r="M463" t="s">
        <v>1316</v>
      </c>
      <c r="O463" s="5">
        <v>4394613154595750</v>
      </c>
    </row>
    <row r="464" spans="2:15" x14ac:dyDescent="0.3">
      <c r="B464" t="s">
        <v>3985</v>
      </c>
      <c r="C464" t="s">
        <v>1317</v>
      </c>
      <c r="D464" t="s">
        <v>837</v>
      </c>
      <c r="E464">
        <v>32</v>
      </c>
      <c r="F464" t="s">
        <v>2860</v>
      </c>
      <c r="G464" t="s">
        <v>2994</v>
      </c>
      <c r="H464" t="s">
        <v>3986</v>
      </c>
      <c r="I464" t="s">
        <v>2756</v>
      </c>
      <c r="J464" s="5">
        <v>10732465</v>
      </c>
      <c r="K464" t="s">
        <v>815</v>
      </c>
      <c r="L464" s="5">
        <v>656799101829529</v>
      </c>
      <c r="M464" t="s">
        <v>1317</v>
      </c>
      <c r="O464" s="5">
        <v>8343616479046430</v>
      </c>
    </row>
    <row r="465" spans="2:15" x14ac:dyDescent="0.3">
      <c r="B465" t="s">
        <v>3987</v>
      </c>
      <c r="C465" t="s">
        <v>1318</v>
      </c>
      <c r="D465" t="s">
        <v>819</v>
      </c>
      <c r="E465">
        <v>25</v>
      </c>
      <c r="F465">
        <v>1</v>
      </c>
      <c r="G465" t="s">
        <v>3989</v>
      </c>
      <c r="H465" t="s">
        <v>3988</v>
      </c>
      <c r="I465" t="s">
        <v>2756</v>
      </c>
      <c r="J465" s="5">
        <v>44349327</v>
      </c>
      <c r="K465" t="s">
        <v>874</v>
      </c>
      <c r="L465" s="5">
        <v>415691871643066</v>
      </c>
      <c r="M465" t="s">
        <v>1318</v>
      </c>
      <c r="O465" s="5">
        <v>4394613154595750</v>
      </c>
    </row>
    <row r="466" spans="2:15" x14ac:dyDescent="0.3">
      <c r="B466" t="s">
        <v>3990</v>
      </c>
      <c r="C466" t="s">
        <v>1319</v>
      </c>
      <c r="D466" t="s">
        <v>804</v>
      </c>
      <c r="E466">
        <v>25</v>
      </c>
      <c r="F466">
        <v>1</v>
      </c>
      <c r="G466" t="s">
        <v>3793</v>
      </c>
      <c r="H466" t="s">
        <v>3991</v>
      </c>
      <c r="I466" t="s">
        <v>2756</v>
      </c>
      <c r="J466" s="5">
        <v>33990548</v>
      </c>
      <c r="L466" s="5">
        <v>305061111450195</v>
      </c>
      <c r="M466" t="s">
        <v>1319</v>
      </c>
      <c r="O466" s="5">
        <v>4394613154595750</v>
      </c>
    </row>
    <row r="467" spans="2:15" x14ac:dyDescent="0.3">
      <c r="B467" t="s">
        <v>3992</v>
      </c>
      <c r="C467" t="s">
        <v>1320</v>
      </c>
      <c r="D467" t="s">
        <v>954</v>
      </c>
      <c r="E467">
        <v>250</v>
      </c>
      <c r="F467" t="s">
        <v>2773</v>
      </c>
      <c r="G467" t="s">
        <v>3993</v>
      </c>
      <c r="H467" t="s">
        <v>3404</v>
      </c>
      <c r="I467" t="s">
        <v>2756</v>
      </c>
      <c r="J467" s="5">
        <v>12008572</v>
      </c>
      <c r="L467" s="5">
        <v>109654272708511</v>
      </c>
      <c r="M467" t="s">
        <v>1320</v>
      </c>
      <c r="O467" s="5">
        <v>1.42052430337836E+16</v>
      </c>
    </row>
    <row r="468" spans="2:15" x14ac:dyDescent="0.3">
      <c r="B468" t="s">
        <v>3994</v>
      </c>
      <c r="C468" t="s">
        <v>1321</v>
      </c>
      <c r="D468" t="s">
        <v>804</v>
      </c>
      <c r="E468">
        <v>25</v>
      </c>
      <c r="F468">
        <v>1</v>
      </c>
      <c r="G468" t="s">
        <v>3387</v>
      </c>
      <c r="H468" t="s">
        <v>3995</v>
      </c>
      <c r="I468" t="s">
        <v>2756</v>
      </c>
      <c r="J468" s="5">
        <v>9138427</v>
      </c>
      <c r="L468" s="5">
        <v>314731636047363</v>
      </c>
      <c r="M468" t="s">
        <v>1321</v>
      </c>
      <c r="O468" s="5">
        <v>4394613154595750</v>
      </c>
    </row>
    <row r="469" spans="2:15" x14ac:dyDescent="0.3">
      <c r="B469" t="s">
        <v>3996</v>
      </c>
      <c r="C469" t="s">
        <v>1322</v>
      </c>
      <c r="D469" t="s">
        <v>807</v>
      </c>
      <c r="E469">
        <v>150</v>
      </c>
      <c r="F469" t="s">
        <v>2773</v>
      </c>
      <c r="G469" t="s">
        <v>3197</v>
      </c>
      <c r="H469" t="s">
        <v>3997</v>
      </c>
      <c r="I469" t="s">
        <v>2756</v>
      </c>
      <c r="J469" s="5">
        <v>69301167</v>
      </c>
      <c r="K469" t="s">
        <v>815</v>
      </c>
      <c r="L469" s="5">
        <v>327089541366577</v>
      </c>
      <c r="M469" t="s">
        <v>1322</v>
      </c>
      <c r="O469" s="5">
        <v>4.0530788484379904E+16</v>
      </c>
    </row>
    <row r="470" spans="2:15" x14ac:dyDescent="0.3">
      <c r="B470" t="s">
        <v>3998</v>
      </c>
      <c r="C470" t="s">
        <v>1323</v>
      </c>
      <c r="D470" t="s">
        <v>819</v>
      </c>
      <c r="E470">
        <v>25</v>
      </c>
      <c r="F470">
        <v>1</v>
      </c>
      <c r="G470" t="s">
        <v>4000</v>
      </c>
      <c r="H470" t="s">
        <v>3999</v>
      </c>
      <c r="I470" t="s">
        <v>2756</v>
      </c>
      <c r="J470" s="5">
        <v>14424495</v>
      </c>
      <c r="K470" t="s">
        <v>874</v>
      </c>
      <c r="L470" s="5">
        <v>415691871643066</v>
      </c>
      <c r="M470" t="s">
        <v>1323</v>
      </c>
      <c r="O470" s="5">
        <v>4394613154595750</v>
      </c>
    </row>
    <row r="471" spans="2:15" x14ac:dyDescent="0.3">
      <c r="B471" t="s">
        <v>4001</v>
      </c>
      <c r="C471" t="s">
        <v>1324</v>
      </c>
      <c r="D471" t="s">
        <v>804</v>
      </c>
      <c r="E471">
        <v>25</v>
      </c>
      <c r="F471">
        <v>1</v>
      </c>
      <c r="G471" t="s">
        <v>4003</v>
      </c>
      <c r="H471" t="s">
        <v>4002</v>
      </c>
      <c r="I471" t="s">
        <v>2756</v>
      </c>
      <c r="J471" s="5">
        <v>6667666</v>
      </c>
      <c r="L471" s="5">
        <v>278462085723877</v>
      </c>
      <c r="M471" t="s">
        <v>1324</v>
      </c>
      <c r="O471" s="5">
        <v>4394613154595750</v>
      </c>
    </row>
    <row r="472" spans="2:15" x14ac:dyDescent="0.3">
      <c r="B472" t="s">
        <v>4004</v>
      </c>
      <c r="C472" t="s">
        <v>1325</v>
      </c>
      <c r="D472" t="s">
        <v>824</v>
      </c>
      <c r="E472">
        <v>25</v>
      </c>
      <c r="F472">
        <v>1</v>
      </c>
      <c r="G472" t="s">
        <v>3696</v>
      </c>
      <c r="H472" t="s">
        <v>4005</v>
      </c>
      <c r="I472" t="s">
        <v>2756</v>
      </c>
      <c r="J472" s="5">
        <v>20354183</v>
      </c>
      <c r="L472" s="5">
        <v>345755081176758</v>
      </c>
      <c r="M472" t="s">
        <v>1325</v>
      </c>
      <c r="O472" s="5">
        <v>4394613154595750</v>
      </c>
    </row>
    <row r="473" spans="2:15" x14ac:dyDescent="0.3">
      <c r="B473" t="s">
        <v>4006</v>
      </c>
      <c r="C473" t="s">
        <v>1326</v>
      </c>
      <c r="D473" t="s">
        <v>807</v>
      </c>
      <c r="E473">
        <v>200</v>
      </c>
      <c r="F473" t="s">
        <v>2773</v>
      </c>
      <c r="G473" t="s">
        <v>3791</v>
      </c>
      <c r="H473" t="s">
        <v>4007</v>
      </c>
      <c r="I473" t="s">
        <v>2756</v>
      </c>
      <c r="J473" s="5">
        <v>71999907</v>
      </c>
      <c r="K473" t="s">
        <v>815</v>
      </c>
      <c r="L473" s="5">
        <v>466028347637176</v>
      </c>
      <c r="M473" t="s">
        <v>1326</v>
      </c>
      <c r="O473" s="5">
        <v>8223548985685890</v>
      </c>
    </row>
    <row r="474" spans="2:15" x14ac:dyDescent="0.3">
      <c r="B474" t="s">
        <v>4008</v>
      </c>
      <c r="C474" t="s">
        <v>1327</v>
      </c>
      <c r="D474" t="s">
        <v>824</v>
      </c>
      <c r="E474">
        <v>80</v>
      </c>
      <c r="F474" t="s">
        <v>2794</v>
      </c>
      <c r="G474" t="s">
        <v>4010</v>
      </c>
      <c r="H474" t="s">
        <v>4009</v>
      </c>
      <c r="I474" t="s">
        <v>2756</v>
      </c>
      <c r="J474" s="5">
        <v>19917631</v>
      </c>
      <c r="L474" s="5">
        <v>56810608703614</v>
      </c>
      <c r="M474" t="s">
        <v>1327</v>
      </c>
      <c r="O474" s="5">
        <v>8519200479572930</v>
      </c>
    </row>
    <row r="475" spans="2:15" x14ac:dyDescent="0.3">
      <c r="B475" t="s">
        <v>4011</v>
      </c>
      <c r="C475" t="s">
        <v>1328</v>
      </c>
      <c r="D475" t="s">
        <v>807</v>
      </c>
      <c r="E475">
        <v>50</v>
      </c>
      <c r="F475" t="s">
        <v>2947</v>
      </c>
      <c r="G475" t="s">
        <v>2877</v>
      </c>
      <c r="H475" t="s">
        <v>3167</v>
      </c>
      <c r="I475" t="s">
        <v>2756</v>
      </c>
      <c r="J475" s="5">
        <v>72885084</v>
      </c>
      <c r="K475" t="s">
        <v>822</v>
      </c>
      <c r="L475" s="5">
        <v>254795546569824</v>
      </c>
      <c r="M475" t="s">
        <v>1328</v>
      </c>
      <c r="O475" s="5">
        <v>2611239415570130</v>
      </c>
    </row>
    <row r="476" spans="2:15" x14ac:dyDescent="0.3">
      <c r="B476" t="s">
        <v>4012</v>
      </c>
      <c r="C476" t="s">
        <v>1329</v>
      </c>
      <c r="D476" t="s">
        <v>908</v>
      </c>
      <c r="E476">
        <v>0</v>
      </c>
      <c r="F476">
        <v>0</v>
      </c>
      <c r="G476" t="s">
        <v>4014</v>
      </c>
      <c r="H476" t="s">
        <v>2983</v>
      </c>
      <c r="I476" t="s">
        <v>2814</v>
      </c>
      <c r="J476" t="s">
        <v>4013</v>
      </c>
      <c r="K476" t="s">
        <v>815</v>
      </c>
      <c r="L476">
        <v>0</v>
      </c>
      <c r="M476" t="s">
        <v>1329</v>
      </c>
      <c r="O476">
        <v>0</v>
      </c>
    </row>
    <row r="477" spans="2:15" x14ac:dyDescent="0.3">
      <c r="B477" t="s">
        <v>4015</v>
      </c>
      <c r="C477" t="s">
        <v>1330</v>
      </c>
      <c r="D477" t="s">
        <v>807</v>
      </c>
      <c r="E477">
        <v>40</v>
      </c>
      <c r="F477" t="s">
        <v>3372</v>
      </c>
      <c r="G477" t="s">
        <v>2888</v>
      </c>
      <c r="H477" t="s">
        <v>3352</v>
      </c>
      <c r="I477" t="s">
        <v>2756</v>
      </c>
      <c r="J477" s="5">
        <v>10030903</v>
      </c>
      <c r="K477" t="s">
        <v>1051</v>
      </c>
      <c r="L477" s="5">
        <v>141881729316723</v>
      </c>
      <c r="M477" t="s">
        <v>1330</v>
      </c>
      <c r="O477" s="5">
        <v>1.47985835869071E+16</v>
      </c>
    </row>
    <row r="478" spans="2:15" x14ac:dyDescent="0.3">
      <c r="B478" t="s">
        <v>4016</v>
      </c>
      <c r="C478" t="s">
        <v>1331</v>
      </c>
      <c r="D478" t="s">
        <v>804</v>
      </c>
      <c r="E478">
        <v>25</v>
      </c>
      <c r="F478">
        <v>1</v>
      </c>
      <c r="G478" t="s">
        <v>3069</v>
      </c>
      <c r="H478" t="s">
        <v>4017</v>
      </c>
      <c r="I478" t="s">
        <v>2756</v>
      </c>
      <c r="J478" s="5">
        <v>5535814</v>
      </c>
      <c r="L478" s="5">
        <v>285786323547363</v>
      </c>
      <c r="M478" t="s">
        <v>1331</v>
      </c>
      <c r="O478" s="5">
        <v>4394613154595750</v>
      </c>
    </row>
    <row r="479" spans="2:15" x14ac:dyDescent="0.3">
      <c r="B479" t="s">
        <v>4018</v>
      </c>
      <c r="C479" t="s">
        <v>1332</v>
      </c>
      <c r="D479" t="s">
        <v>837</v>
      </c>
      <c r="E479">
        <v>0</v>
      </c>
      <c r="F479">
        <v>0</v>
      </c>
      <c r="G479" t="s">
        <v>2983</v>
      </c>
      <c r="H479" t="s">
        <v>4019</v>
      </c>
      <c r="I479" t="s">
        <v>2814</v>
      </c>
      <c r="J479" s="5">
        <v>875705</v>
      </c>
      <c r="K479" t="s">
        <v>815</v>
      </c>
      <c r="L479">
        <v>0</v>
      </c>
      <c r="M479" t="s">
        <v>1332</v>
      </c>
      <c r="O479">
        <v>0</v>
      </c>
    </row>
    <row r="480" spans="2:15" x14ac:dyDescent="0.3">
      <c r="B480" t="s">
        <v>4020</v>
      </c>
      <c r="C480" t="s">
        <v>1333</v>
      </c>
      <c r="D480" t="s">
        <v>807</v>
      </c>
      <c r="E480">
        <v>125</v>
      </c>
      <c r="F480" t="s">
        <v>2773</v>
      </c>
      <c r="G480" t="s">
        <v>4022</v>
      </c>
      <c r="H480" t="s">
        <v>3082</v>
      </c>
      <c r="I480" t="s">
        <v>2756</v>
      </c>
      <c r="J480" t="s">
        <v>4021</v>
      </c>
      <c r="K480" t="s">
        <v>950</v>
      </c>
      <c r="L480" s="5">
        <v>162671770717623</v>
      </c>
      <c r="M480" t="s">
        <v>1333</v>
      </c>
      <c r="O480" s="5">
        <v>2.58366036106112E+16</v>
      </c>
    </row>
    <row r="481" spans="2:15" x14ac:dyDescent="0.3">
      <c r="B481" t="s">
        <v>4023</v>
      </c>
      <c r="C481" t="s">
        <v>1334</v>
      </c>
      <c r="D481" t="s">
        <v>804</v>
      </c>
      <c r="E481">
        <v>20</v>
      </c>
      <c r="F481">
        <v>1</v>
      </c>
      <c r="G481" t="s">
        <v>3024</v>
      </c>
      <c r="H481" t="s">
        <v>4024</v>
      </c>
      <c r="I481" t="s">
        <v>2756</v>
      </c>
      <c r="J481" s="5">
        <v>8031886</v>
      </c>
      <c r="L481" s="5">
        <v>24200777053833</v>
      </c>
      <c r="M481" t="s">
        <v>1334</v>
      </c>
      <c r="O481" s="5">
        <v>2442449145137490</v>
      </c>
    </row>
    <row r="482" spans="2:15" x14ac:dyDescent="0.3">
      <c r="B482" t="s">
        <v>4025</v>
      </c>
      <c r="C482" t="s">
        <v>1335</v>
      </c>
      <c r="D482" t="s">
        <v>837</v>
      </c>
      <c r="E482">
        <v>65</v>
      </c>
      <c r="F482" t="s">
        <v>2853</v>
      </c>
      <c r="G482" t="s">
        <v>3084</v>
      </c>
      <c r="H482" t="s">
        <v>4026</v>
      </c>
      <c r="I482" t="s">
        <v>2756</v>
      </c>
      <c r="J482" s="5">
        <v>36554195</v>
      </c>
      <c r="K482" t="s">
        <v>815</v>
      </c>
      <c r="L482" s="5">
        <v>331089420204167</v>
      </c>
      <c r="M482" t="s">
        <v>1335</v>
      </c>
      <c r="O482" s="5">
        <v>506295486315796</v>
      </c>
    </row>
    <row r="483" spans="2:15" x14ac:dyDescent="0.3">
      <c r="B483" t="s">
        <v>4027</v>
      </c>
      <c r="C483" t="s">
        <v>1336</v>
      </c>
      <c r="D483" t="s">
        <v>807</v>
      </c>
      <c r="E483">
        <v>65</v>
      </c>
      <c r="F483" t="s">
        <v>2759</v>
      </c>
      <c r="G483" t="s">
        <v>4028</v>
      </c>
      <c r="H483" t="s">
        <v>3912</v>
      </c>
      <c r="I483" t="s">
        <v>2756</v>
      </c>
      <c r="J483" s="5">
        <v>4490485</v>
      </c>
      <c r="K483" t="s">
        <v>822</v>
      </c>
      <c r="L483" s="5">
        <v>448484342041016</v>
      </c>
      <c r="M483" t="s">
        <v>1336</v>
      </c>
      <c r="O483" s="5">
        <v>506295486315796</v>
      </c>
    </row>
    <row r="484" spans="2:15" x14ac:dyDescent="0.3">
      <c r="B484" t="s">
        <v>4029</v>
      </c>
      <c r="C484" t="s">
        <v>1337</v>
      </c>
      <c r="D484" t="s">
        <v>804</v>
      </c>
      <c r="E484">
        <v>25</v>
      </c>
      <c r="F484">
        <v>1</v>
      </c>
      <c r="G484" t="s">
        <v>4031</v>
      </c>
      <c r="H484" t="s">
        <v>4030</v>
      </c>
      <c r="I484" t="s">
        <v>2756</v>
      </c>
      <c r="J484" s="5">
        <v>3848283</v>
      </c>
      <c r="L484" s="5">
        <v>305318260192871</v>
      </c>
      <c r="M484" t="s">
        <v>1337</v>
      </c>
      <c r="O484" s="5">
        <v>4394613154595750</v>
      </c>
    </row>
    <row r="485" spans="2:15" x14ac:dyDescent="0.3">
      <c r="B485" t="s">
        <v>4032</v>
      </c>
      <c r="C485" t="s">
        <v>1338</v>
      </c>
      <c r="D485" t="s">
        <v>804</v>
      </c>
      <c r="E485">
        <v>32</v>
      </c>
      <c r="F485">
        <v>1</v>
      </c>
      <c r="G485" t="s">
        <v>4034</v>
      </c>
      <c r="H485" t="s">
        <v>4033</v>
      </c>
      <c r="I485" t="s">
        <v>2756</v>
      </c>
      <c r="J485" s="5">
        <v>33396494</v>
      </c>
      <c r="L485" s="5">
        <v>511164360046387</v>
      </c>
      <c r="M485" t="s">
        <v>1338</v>
      </c>
      <c r="O485" s="5">
        <v>8343616479046430</v>
      </c>
    </row>
    <row r="486" spans="2:15" x14ac:dyDescent="0.3">
      <c r="B486" t="s">
        <v>4035</v>
      </c>
      <c r="C486" t="s">
        <v>1339</v>
      </c>
      <c r="D486" t="s">
        <v>804</v>
      </c>
      <c r="E486">
        <v>25</v>
      </c>
      <c r="F486">
        <v>1</v>
      </c>
      <c r="G486" t="s">
        <v>4037</v>
      </c>
      <c r="H486" t="s">
        <v>4036</v>
      </c>
      <c r="I486" t="s">
        <v>2756</v>
      </c>
      <c r="J486" s="5">
        <v>6981825</v>
      </c>
      <c r="L486" s="5">
        <v>28513011932373</v>
      </c>
      <c r="M486" t="s">
        <v>1339</v>
      </c>
      <c r="O486" s="5">
        <v>4394613154595750</v>
      </c>
    </row>
    <row r="487" spans="2:15" x14ac:dyDescent="0.3">
      <c r="B487" t="s">
        <v>4038</v>
      </c>
      <c r="C487" t="s">
        <v>1340</v>
      </c>
      <c r="D487" t="s">
        <v>824</v>
      </c>
      <c r="E487">
        <v>32</v>
      </c>
      <c r="F487" t="s">
        <v>2794</v>
      </c>
      <c r="G487" t="s">
        <v>4039</v>
      </c>
      <c r="H487" t="s">
        <v>2898</v>
      </c>
      <c r="I487" t="s">
        <v>2756</v>
      </c>
      <c r="J487" s="5">
        <v>78724513</v>
      </c>
      <c r="L487" s="5">
        <v>549368833351182</v>
      </c>
      <c r="M487" t="s">
        <v>1340</v>
      </c>
      <c r="O487" s="5">
        <v>8343616479046430</v>
      </c>
    </row>
    <row r="488" spans="2:15" x14ac:dyDescent="0.3">
      <c r="B488" t="s">
        <v>4040</v>
      </c>
      <c r="C488" t="s">
        <v>1341</v>
      </c>
      <c r="D488" t="s">
        <v>804</v>
      </c>
      <c r="E488">
        <v>25</v>
      </c>
      <c r="F488">
        <v>1</v>
      </c>
      <c r="G488" t="s">
        <v>3715</v>
      </c>
      <c r="H488" t="s">
        <v>4041</v>
      </c>
      <c r="I488" t="s">
        <v>2756</v>
      </c>
      <c r="J488" s="5">
        <v>313797</v>
      </c>
      <c r="L488" s="5">
        <v>291698226928711</v>
      </c>
      <c r="M488" t="s">
        <v>1341</v>
      </c>
      <c r="O488" s="5">
        <v>4394613154595750</v>
      </c>
    </row>
    <row r="489" spans="2:15" x14ac:dyDescent="0.3">
      <c r="B489" t="s">
        <v>4042</v>
      </c>
      <c r="C489" t="s">
        <v>1342</v>
      </c>
      <c r="D489" t="s">
        <v>807</v>
      </c>
      <c r="E489">
        <v>50</v>
      </c>
      <c r="F489" t="s">
        <v>2853</v>
      </c>
      <c r="G489" t="s">
        <v>3885</v>
      </c>
      <c r="H489" t="s">
        <v>3248</v>
      </c>
      <c r="I489" t="s">
        <v>2756</v>
      </c>
      <c r="J489" s="5">
        <v>24532247</v>
      </c>
      <c r="K489" t="s">
        <v>1013</v>
      </c>
      <c r="L489" s="5">
        <v>177993135681143</v>
      </c>
      <c r="M489" t="s">
        <v>1342</v>
      </c>
      <c r="O489" s="5">
        <v>2611239415570130</v>
      </c>
    </row>
    <row r="490" spans="2:15" x14ac:dyDescent="0.3">
      <c r="B490" t="s">
        <v>4043</v>
      </c>
      <c r="C490" t="s">
        <v>1343</v>
      </c>
      <c r="D490" t="s">
        <v>824</v>
      </c>
      <c r="E490">
        <v>125</v>
      </c>
      <c r="F490" t="s">
        <v>2773</v>
      </c>
      <c r="G490" t="s">
        <v>4045</v>
      </c>
      <c r="H490" t="s">
        <v>4044</v>
      </c>
      <c r="I490" t="s">
        <v>2756</v>
      </c>
      <c r="J490" s="5">
        <v>28793385</v>
      </c>
      <c r="K490" t="s">
        <v>1065</v>
      </c>
      <c r="L490" s="5">
        <v>17931034405899</v>
      </c>
      <c r="M490" t="s">
        <v>1343</v>
      </c>
      <c r="O490" s="5">
        <v>2.58366036106112E+16</v>
      </c>
    </row>
    <row r="491" spans="2:15" x14ac:dyDescent="0.3">
      <c r="B491" t="s">
        <v>4046</v>
      </c>
      <c r="C491" t="s">
        <v>1344</v>
      </c>
      <c r="D491" t="s">
        <v>807</v>
      </c>
      <c r="E491">
        <v>250</v>
      </c>
      <c r="F491" t="s">
        <v>2773</v>
      </c>
      <c r="G491" t="s">
        <v>4048</v>
      </c>
      <c r="H491" t="s">
        <v>4047</v>
      </c>
      <c r="I491" t="s">
        <v>2756</v>
      </c>
      <c r="J491" s="5">
        <v>14313454</v>
      </c>
      <c r="K491" t="s">
        <v>838</v>
      </c>
      <c r="L491" s="5">
        <v>989136276256561</v>
      </c>
      <c r="M491" t="s">
        <v>1344</v>
      </c>
      <c r="O491" s="5">
        <v>1.42052430337836E+16</v>
      </c>
    </row>
    <row r="492" spans="2:15" x14ac:dyDescent="0.3">
      <c r="B492" t="s">
        <v>4049</v>
      </c>
      <c r="C492" t="s">
        <v>1345</v>
      </c>
      <c r="D492" t="s">
        <v>804</v>
      </c>
      <c r="E492">
        <v>20</v>
      </c>
      <c r="F492">
        <v>1</v>
      </c>
      <c r="G492" t="s">
        <v>4051</v>
      </c>
      <c r="H492" t="s">
        <v>4050</v>
      </c>
      <c r="I492" t="s">
        <v>2756</v>
      </c>
      <c r="J492" s="5">
        <v>5970873</v>
      </c>
      <c r="L492" s="5">
        <v>240174560546875</v>
      </c>
      <c r="M492" t="s">
        <v>1345</v>
      </c>
      <c r="O492" s="5">
        <v>2442449145137490</v>
      </c>
    </row>
    <row r="493" spans="2:15" x14ac:dyDescent="0.3">
      <c r="B493" t="s">
        <v>4052</v>
      </c>
      <c r="C493" t="s">
        <v>1346</v>
      </c>
      <c r="D493" t="s">
        <v>804</v>
      </c>
      <c r="E493">
        <v>50</v>
      </c>
      <c r="F493">
        <v>1</v>
      </c>
      <c r="G493" t="s">
        <v>3469</v>
      </c>
      <c r="H493" t="s">
        <v>4053</v>
      </c>
      <c r="I493" t="s">
        <v>2756</v>
      </c>
      <c r="J493" s="5">
        <v>6351548</v>
      </c>
      <c r="L493" s="5">
        <v>21181575012207</v>
      </c>
      <c r="M493" t="s">
        <v>1346</v>
      </c>
      <c r="O493" s="5">
        <v>2611239415570130</v>
      </c>
    </row>
    <row r="494" spans="2:15" x14ac:dyDescent="0.3">
      <c r="B494" t="s">
        <v>4054</v>
      </c>
      <c r="C494" t="s">
        <v>1347</v>
      </c>
      <c r="D494" t="s">
        <v>807</v>
      </c>
      <c r="E494">
        <v>50</v>
      </c>
      <c r="F494" t="s">
        <v>2853</v>
      </c>
      <c r="G494" t="s">
        <v>4056</v>
      </c>
      <c r="H494" t="s">
        <v>4055</v>
      </c>
      <c r="I494" t="s">
        <v>2756</v>
      </c>
      <c r="J494" s="5">
        <v>9971517</v>
      </c>
      <c r="K494" t="s">
        <v>942</v>
      </c>
      <c r="L494" s="5">
        <v>21599948558805</v>
      </c>
      <c r="M494" t="s">
        <v>1347</v>
      </c>
      <c r="O494" s="5">
        <v>2611239415570130</v>
      </c>
    </row>
    <row r="495" spans="2:15" x14ac:dyDescent="0.3">
      <c r="B495" t="s">
        <v>4057</v>
      </c>
      <c r="C495" t="s">
        <v>1348</v>
      </c>
      <c r="D495" t="s">
        <v>807</v>
      </c>
      <c r="E495">
        <v>65</v>
      </c>
      <c r="F495" t="s">
        <v>2759</v>
      </c>
      <c r="G495" t="s">
        <v>4058</v>
      </c>
      <c r="H495" t="s">
        <v>3602</v>
      </c>
      <c r="I495" t="s">
        <v>2756</v>
      </c>
      <c r="J495" s="5">
        <v>8639296</v>
      </c>
      <c r="K495" t="s">
        <v>942</v>
      </c>
      <c r="L495" s="5">
        <v>375645874023438</v>
      </c>
      <c r="M495" t="s">
        <v>1348</v>
      </c>
      <c r="O495" s="5">
        <v>506295486315796</v>
      </c>
    </row>
    <row r="496" spans="2:15" x14ac:dyDescent="0.3">
      <c r="B496" t="s">
        <v>4059</v>
      </c>
      <c r="C496" t="s">
        <v>1349</v>
      </c>
      <c r="D496" t="s">
        <v>807</v>
      </c>
      <c r="E496">
        <v>65</v>
      </c>
      <c r="F496" t="s">
        <v>2853</v>
      </c>
      <c r="G496" t="s">
        <v>2999</v>
      </c>
      <c r="H496" t="s">
        <v>3076</v>
      </c>
      <c r="I496" t="s">
        <v>2756</v>
      </c>
      <c r="J496" s="5">
        <v>4803598</v>
      </c>
      <c r="K496" t="s">
        <v>822</v>
      </c>
      <c r="L496" s="5">
        <v>365589133644104</v>
      </c>
      <c r="M496" t="s">
        <v>1349</v>
      </c>
      <c r="O496" s="5">
        <v>506295486315796</v>
      </c>
    </row>
    <row r="497" spans="2:15" x14ac:dyDescent="0.3">
      <c r="B497" t="s">
        <v>4060</v>
      </c>
      <c r="C497" t="s">
        <v>1350</v>
      </c>
      <c r="D497" t="s">
        <v>804</v>
      </c>
      <c r="E497">
        <v>25</v>
      </c>
      <c r="F497">
        <v>1</v>
      </c>
      <c r="G497" t="s">
        <v>4062</v>
      </c>
      <c r="H497" t="s">
        <v>4061</v>
      </c>
      <c r="I497" t="s">
        <v>2756</v>
      </c>
      <c r="J497" s="5">
        <v>55587</v>
      </c>
      <c r="L497" s="5">
        <v>302883548736572</v>
      </c>
      <c r="M497" t="s">
        <v>1350</v>
      </c>
      <c r="O497" s="5">
        <v>4394613154595750</v>
      </c>
    </row>
    <row r="498" spans="2:15" x14ac:dyDescent="0.3">
      <c r="B498" t="s">
        <v>4063</v>
      </c>
      <c r="C498" t="s">
        <v>1351</v>
      </c>
      <c r="D498" t="s">
        <v>919</v>
      </c>
      <c r="E498">
        <v>25</v>
      </c>
      <c r="F498">
        <v>1</v>
      </c>
      <c r="G498" t="s">
        <v>2898</v>
      </c>
      <c r="H498" t="s">
        <v>4064</v>
      </c>
      <c r="I498" t="s">
        <v>2756</v>
      </c>
      <c r="J498" s="5">
        <v>57828226</v>
      </c>
      <c r="L498" s="5">
        <v>370703811645508</v>
      </c>
      <c r="M498" t="s">
        <v>1351</v>
      </c>
      <c r="O498" s="5">
        <v>4394613154595750</v>
      </c>
    </row>
    <row r="499" spans="2:15" x14ac:dyDescent="0.3">
      <c r="B499" t="s">
        <v>4065</v>
      </c>
      <c r="C499" t="s">
        <v>1352</v>
      </c>
      <c r="D499" t="s">
        <v>804</v>
      </c>
      <c r="E499">
        <v>32</v>
      </c>
      <c r="F499">
        <v>1</v>
      </c>
      <c r="G499" t="s">
        <v>3526</v>
      </c>
      <c r="H499" t="s">
        <v>4066</v>
      </c>
      <c r="I499" t="s">
        <v>2756</v>
      </c>
      <c r="J499" s="5">
        <v>28996548</v>
      </c>
      <c r="L499" s="5">
        <v>611113967895508</v>
      </c>
      <c r="M499" t="s">
        <v>1352</v>
      </c>
      <c r="O499" s="5">
        <v>8343616479046430</v>
      </c>
    </row>
    <row r="500" spans="2:15" x14ac:dyDescent="0.3">
      <c r="B500" t="s">
        <v>4067</v>
      </c>
      <c r="C500" t="s">
        <v>1353</v>
      </c>
      <c r="D500" t="s">
        <v>859</v>
      </c>
      <c r="E500">
        <v>65</v>
      </c>
      <c r="F500" t="s">
        <v>3154</v>
      </c>
      <c r="G500" t="s">
        <v>3312</v>
      </c>
      <c r="H500" t="e" cm="1">
        <f t="array" ref="H500">+zwUqWzmthd3Kojq</f>
        <v>#NAME?</v>
      </c>
      <c r="I500" t="s">
        <v>2756</v>
      </c>
      <c r="J500" s="5">
        <v>31044214</v>
      </c>
      <c r="L500" s="5">
        <v>499103855457332</v>
      </c>
      <c r="M500" t="s">
        <v>1353</v>
      </c>
      <c r="O500" s="5">
        <v>506295486315796</v>
      </c>
    </row>
    <row r="501" spans="2:15" x14ac:dyDescent="0.3">
      <c r="B501" t="s">
        <v>4068</v>
      </c>
      <c r="C501" t="s">
        <v>1354</v>
      </c>
      <c r="D501" t="s">
        <v>807</v>
      </c>
      <c r="E501">
        <v>80</v>
      </c>
      <c r="F501" t="s">
        <v>2823</v>
      </c>
      <c r="G501" t="s">
        <v>4069</v>
      </c>
      <c r="H501" t="s">
        <v>3272</v>
      </c>
      <c r="I501" t="s">
        <v>2756</v>
      </c>
      <c r="J501" s="5">
        <v>22724056</v>
      </c>
      <c r="K501" t="s">
        <v>942</v>
      </c>
      <c r="L501" s="5">
        <v>767084249954205</v>
      </c>
      <c r="M501" t="s">
        <v>1354</v>
      </c>
      <c r="O501" s="5">
        <v>8519200479572930</v>
      </c>
    </row>
    <row r="502" spans="2:15" x14ac:dyDescent="0.3">
      <c r="B502" t="s">
        <v>4070</v>
      </c>
      <c r="C502" t="s">
        <v>1355</v>
      </c>
      <c r="D502" t="s">
        <v>837</v>
      </c>
      <c r="E502">
        <v>0</v>
      </c>
      <c r="F502">
        <v>0</v>
      </c>
      <c r="G502" t="s">
        <v>4072</v>
      </c>
      <c r="H502" t="s">
        <v>4071</v>
      </c>
      <c r="I502" t="s">
        <v>2814</v>
      </c>
      <c r="J502" s="5">
        <v>11264545</v>
      </c>
      <c r="K502" t="s">
        <v>838</v>
      </c>
      <c r="L502">
        <v>0</v>
      </c>
      <c r="M502" t="s">
        <v>1355</v>
      </c>
      <c r="O502">
        <v>0</v>
      </c>
    </row>
    <row r="503" spans="2:15" x14ac:dyDescent="0.3">
      <c r="B503" t="s">
        <v>4073</v>
      </c>
      <c r="C503" t="s">
        <v>1356</v>
      </c>
      <c r="D503" t="s">
        <v>804</v>
      </c>
      <c r="E503">
        <v>32</v>
      </c>
      <c r="F503">
        <v>1</v>
      </c>
      <c r="G503" t="s">
        <v>4075</v>
      </c>
      <c r="H503" t="s">
        <v>4074</v>
      </c>
      <c r="I503" t="s">
        <v>2756</v>
      </c>
      <c r="J503" s="5">
        <v>6209719</v>
      </c>
      <c r="L503" s="5">
        <v>6709033203125</v>
      </c>
      <c r="M503" t="s">
        <v>1356</v>
      </c>
      <c r="O503" s="5">
        <v>8343616479046430</v>
      </c>
    </row>
    <row r="504" spans="2:15" x14ac:dyDescent="0.3">
      <c r="B504" t="s">
        <v>4076</v>
      </c>
      <c r="C504" t="s">
        <v>1357</v>
      </c>
      <c r="D504" t="s">
        <v>847</v>
      </c>
      <c r="E504">
        <v>0</v>
      </c>
      <c r="F504">
        <v>0</v>
      </c>
      <c r="G504" t="s">
        <v>4078</v>
      </c>
      <c r="H504" t="s">
        <v>4077</v>
      </c>
      <c r="I504" t="s">
        <v>2814</v>
      </c>
      <c r="J504" s="5">
        <v>14905356</v>
      </c>
      <c r="K504" t="s">
        <v>900</v>
      </c>
      <c r="L504">
        <v>0</v>
      </c>
      <c r="M504" t="s">
        <v>1357</v>
      </c>
      <c r="O504">
        <v>0</v>
      </c>
    </row>
    <row r="505" spans="2:15" x14ac:dyDescent="0.3">
      <c r="B505" t="s">
        <v>4079</v>
      </c>
      <c r="C505" t="s">
        <v>1358</v>
      </c>
      <c r="D505" t="s">
        <v>807</v>
      </c>
      <c r="E505">
        <v>32</v>
      </c>
      <c r="F505" t="s">
        <v>2860</v>
      </c>
      <c r="G505" t="s">
        <v>4081</v>
      </c>
      <c r="H505" t="s">
        <v>4080</v>
      </c>
      <c r="I505" t="s">
        <v>2756</v>
      </c>
      <c r="J505" s="5">
        <v>16427001</v>
      </c>
      <c r="K505" t="s">
        <v>897</v>
      </c>
      <c r="L505" s="5">
        <v>639487738609314</v>
      </c>
      <c r="M505" t="s">
        <v>1358</v>
      </c>
      <c r="O505" s="5">
        <v>8343616479046430</v>
      </c>
    </row>
    <row r="506" spans="2:15" x14ac:dyDescent="0.3">
      <c r="B506" t="s">
        <v>4082</v>
      </c>
      <c r="C506" t="s">
        <v>1359</v>
      </c>
      <c r="D506" t="s">
        <v>804</v>
      </c>
      <c r="E506">
        <v>25</v>
      </c>
      <c r="F506">
        <v>1</v>
      </c>
      <c r="G506" t="s">
        <v>4084</v>
      </c>
      <c r="H506" t="s">
        <v>4083</v>
      </c>
      <c r="I506" t="s">
        <v>2756</v>
      </c>
      <c r="J506" s="5">
        <v>5612479</v>
      </c>
      <c r="L506" s="5">
        <v>312229900360107</v>
      </c>
      <c r="M506" t="s">
        <v>1359</v>
      </c>
      <c r="O506" s="5">
        <v>4394613154595750</v>
      </c>
    </row>
    <row r="507" spans="2:15" x14ac:dyDescent="0.3">
      <c r="B507" t="s">
        <v>4085</v>
      </c>
      <c r="C507" t="s">
        <v>1360</v>
      </c>
      <c r="D507" t="s">
        <v>837</v>
      </c>
      <c r="E507">
        <v>65</v>
      </c>
      <c r="F507" t="s">
        <v>2853</v>
      </c>
      <c r="G507" t="s">
        <v>4086</v>
      </c>
      <c r="H507" t="s">
        <v>3105</v>
      </c>
      <c r="I507" t="s">
        <v>2756</v>
      </c>
      <c r="J507" s="5">
        <v>1423216</v>
      </c>
      <c r="K507" t="s">
        <v>815</v>
      </c>
      <c r="L507" s="5">
        <v>39809263938904</v>
      </c>
      <c r="M507" t="s">
        <v>1360</v>
      </c>
      <c r="O507" s="5">
        <v>506295486315796</v>
      </c>
    </row>
    <row r="508" spans="2:15" x14ac:dyDescent="0.3">
      <c r="B508" t="s">
        <v>4087</v>
      </c>
      <c r="C508" t="s">
        <v>1361</v>
      </c>
      <c r="D508" t="s">
        <v>804</v>
      </c>
      <c r="E508">
        <v>25</v>
      </c>
      <c r="F508">
        <v>1</v>
      </c>
      <c r="G508" t="s">
        <v>4089</v>
      </c>
      <c r="H508" t="s">
        <v>4088</v>
      </c>
      <c r="I508" t="s">
        <v>2756</v>
      </c>
      <c r="J508" s="5">
        <v>58187637</v>
      </c>
      <c r="L508" s="5">
        <v>293264389038086</v>
      </c>
      <c r="M508" t="s">
        <v>1361</v>
      </c>
      <c r="O508" s="5">
        <v>4394613154595750</v>
      </c>
    </row>
    <row r="509" spans="2:15" x14ac:dyDescent="0.3">
      <c r="B509" t="s">
        <v>4090</v>
      </c>
      <c r="C509" t="s">
        <v>1362</v>
      </c>
      <c r="D509" t="s">
        <v>819</v>
      </c>
      <c r="E509">
        <v>250</v>
      </c>
      <c r="F509" t="s">
        <v>2773</v>
      </c>
      <c r="G509" t="s">
        <v>3339</v>
      </c>
      <c r="H509" t="s">
        <v>4091</v>
      </c>
      <c r="I509" t="s">
        <v>2756</v>
      </c>
      <c r="J509" s="5">
        <v>5596824782237900</v>
      </c>
      <c r="K509" t="s">
        <v>820</v>
      </c>
      <c r="L509" s="5">
        <v>126928907527542</v>
      </c>
      <c r="M509" t="s">
        <v>1362</v>
      </c>
      <c r="O509" s="5">
        <v>1.42052430337836E+16</v>
      </c>
    </row>
    <row r="510" spans="2:15" x14ac:dyDescent="0.3">
      <c r="B510" t="s">
        <v>4092</v>
      </c>
      <c r="C510" t="s">
        <v>1363</v>
      </c>
      <c r="D510" t="s">
        <v>819</v>
      </c>
      <c r="E510">
        <v>65</v>
      </c>
      <c r="F510" t="s">
        <v>2947</v>
      </c>
      <c r="G510" t="s">
        <v>4094</v>
      </c>
      <c r="H510" t="s">
        <v>4093</v>
      </c>
      <c r="I510" t="s">
        <v>2756</v>
      </c>
      <c r="J510" s="5">
        <v>2333287</v>
      </c>
      <c r="K510" t="s">
        <v>820</v>
      </c>
      <c r="L510" s="5">
        <v>377164780502324</v>
      </c>
      <c r="M510" t="s">
        <v>1363</v>
      </c>
      <c r="O510" s="5">
        <v>506295486315796</v>
      </c>
    </row>
    <row r="511" spans="2:15" x14ac:dyDescent="0.3">
      <c r="B511" t="s">
        <v>4095</v>
      </c>
      <c r="C511" t="s">
        <v>1364</v>
      </c>
      <c r="D511" t="s">
        <v>807</v>
      </c>
      <c r="E511">
        <v>125</v>
      </c>
      <c r="F511" t="s">
        <v>2773</v>
      </c>
      <c r="G511" t="s">
        <v>4097</v>
      </c>
      <c r="H511" t="s">
        <v>4096</v>
      </c>
      <c r="I511" t="s">
        <v>2756</v>
      </c>
      <c r="J511" s="5">
        <v>17935293</v>
      </c>
      <c r="K511" t="s">
        <v>950</v>
      </c>
      <c r="L511" s="5">
        <v>168810852283479</v>
      </c>
      <c r="M511" t="s">
        <v>1364</v>
      </c>
      <c r="O511" s="5">
        <v>2.58366036106112E+16</v>
      </c>
    </row>
    <row r="512" spans="2:15" x14ac:dyDescent="0.3">
      <c r="B512" t="s">
        <v>4098</v>
      </c>
      <c r="C512" t="s">
        <v>1365</v>
      </c>
      <c r="D512" t="s">
        <v>819</v>
      </c>
      <c r="E512">
        <v>65</v>
      </c>
      <c r="F512" t="s">
        <v>3154</v>
      </c>
      <c r="G512" t="s">
        <v>3700</v>
      </c>
      <c r="H512" t="s">
        <v>3269</v>
      </c>
      <c r="I512" t="s">
        <v>2756</v>
      </c>
      <c r="J512" s="5">
        <v>13342551</v>
      </c>
      <c r="K512" t="s">
        <v>820</v>
      </c>
      <c r="L512" s="5">
        <v>307116014099098</v>
      </c>
      <c r="M512" t="s">
        <v>1365</v>
      </c>
      <c r="O512" s="5">
        <v>506295486315796</v>
      </c>
    </row>
    <row r="513" spans="2:15" x14ac:dyDescent="0.3">
      <c r="B513" t="s">
        <v>4099</v>
      </c>
      <c r="C513" t="s">
        <v>1366</v>
      </c>
      <c r="D513" t="s">
        <v>954</v>
      </c>
      <c r="E513">
        <v>25</v>
      </c>
      <c r="F513">
        <v>1</v>
      </c>
      <c r="G513" t="s">
        <v>2862</v>
      </c>
      <c r="H513" t="s">
        <v>4100</v>
      </c>
      <c r="I513" t="s">
        <v>2756</v>
      </c>
      <c r="J513" s="5">
        <v>29742804</v>
      </c>
      <c r="K513" t="s">
        <v>822</v>
      </c>
      <c r="L513" s="5">
        <v>415691871643066</v>
      </c>
      <c r="M513" t="s">
        <v>1366</v>
      </c>
      <c r="O513" s="5">
        <v>4394613154595750</v>
      </c>
    </row>
    <row r="514" spans="2:15" x14ac:dyDescent="0.3">
      <c r="B514" t="s">
        <v>4101</v>
      </c>
      <c r="C514" t="s">
        <v>1367</v>
      </c>
      <c r="D514" t="s">
        <v>804</v>
      </c>
      <c r="E514">
        <v>25</v>
      </c>
      <c r="F514">
        <v>1</v>
      </c>
      <c r="G514" t="s">
        <v>4103</v>
      </c>
      <c r="H514" t="s">
        <v>4102</v>
      </c>
      <c r="I514" t="s">
        <v>2756</v>
      </c>
      <c r="J514" s="5">
        <v>4613941</v>
      </c>
      <c r="L514" s="5">
        <v>2884596824646</v>
      </c>
      <c r="M514" t="s">
        <v>1367</v>
      </c>
      <c r="O514" s="5">
        <v>4394613154595750</v>
      </c>
    </row>
    <row r="515" spans="2:15" x14ac:dyDescent="0.3">
      <c r="B515" t="s">
        <v>4104</v>
      </c>
      <c r="C515" t="s">
        <v>1368</v>
      </c>
      <c r="D515" t="s">
        <v>819</v>
      </c>
      <c r="E515">
        <v>300</v>
      </c>
      <c r="F515" t="s">
        <v>2773</v>
      </c>
      <c r="G515" t="s">
        <v>2864</v>
      </c>
      <c r="H515" t="s">
        <v>4097</v>
      </c>
      <c r="I515" t="s">
        <v>2756</v>
      </c>
      <c r="J515" s="5">
        <v>132043</v>
      </c>
      <c r="K515" t="s">
        <v>820</v>
      </c>
      <c r="L515" s="5">
        <v>151500380762482</v>
      </c>
      <c r="M515" t="s">
        <v>1368</v>
      </c>
      <c r="O515" s="5">
        <v>2.21750563432268E+16</v>
      </c>
    </row>
    <row r="516" spans="2:15" x14ac:dyDescent="0.3">
      <c r="B516" t="s">
        <v>4105</v>
      </c>
      <c r="C516" t="s">
        <v>1369</v>
      </c>
      <c r="D516" t="s">
        <v>893</v>
      </c>
      <c r="E516">
        <v>300</v>
      </c>
      <c r="F516" t="s">
        <v>2773</v>
      </c>
      <c r="G516" t="s">
        <v>3960</v>
      </c>
      <c r="H516" t="s">
        <v>2840</v>
      </c>
      <c r="I516" t="s">
        <v>2756</v>
      </c>
      <c r="J516" s="5">
        <v>17733227</v>
      </c>
      <c r="K516" t="s">
        <v>894</v>
      </c>
      <c r="L516" s="5">
        <v>171217752066421</v>
      </c>
      <c r="M516" t="s">
        <v>1369</v>
      </c>
      <c r="O516" s="5">
        <v>2.21750563432268E+16</v>
      </c>
    </row>
    <row r="517" spans="2:15" x14ac:dyDescent="0.3">
      <c r="B517" t="s">
        <v>4106</v>
      </c>
      <c r="C517" t="s">
        <v>1370</v>
      </c>
      <c r="D517" t="s">
        <v>804</v>
      </c>
      <c r="E517">
        <v>25</v>
      </c>
      <c r="F517">
        <v>1</v>
      </c>
      <c r="G517" t="s">
        <v>3865</v>
      </c>
      <c r="H517" t="s">
        <v>4107</v>
      </c>
      <c r="I517" t="s">
        <v>2756</v>
      </c>
      <c r="J517" s="5">
        <v>65725045</v>
      </c>
      <c r="L517" s="5">
        <v>296286392211914</v>
      </c>
      <c r="M517" t="s">
        <v>1370</v>
      </c>
      <c r="O517" s="5">
        <v>4394613154595750</v>
      </c>
    </row>
    <row r="518" spans="2:15" x14ac:dyDescent="0.3">
      <c r="B518" t="s">
        <v>4108</v>
      </c>
      <c r="C518" t="s">
        <v>1371</v>
      </c>
      <c r="D518" t="s">
        <v>819</v>
      </c>
      <c r="E518">
        <v>300</v>
      </c>
      <c r="F518" t="s">
        <v>2773</v>
      </c>
      <c r="G518" t="s">
        <v>3009</v>
      </c>
      <c r="H518" t="s">
        <v>4109</v>
      </c>
      <c r="I518" t="s">
        <v>2756</v>
      </c>
      <c r="J518" s="5">
        <v>20211298</v>
      </c>
      <c r="K518" t="s">
        <v>820</v>
      </c>
      <c r="L518" s="5">
        <v>169471153335953</v>
      </c>
      <c r="M518" t="s">
        <v>1371</v>
      </c>
      <c r="O518" s="5">
        <v>2.21750563432268E+16</v>
      </c>
    </row>
    <row r="519" spans="2:15" x14ac:dyDescent="0.3">
      <c r="B519" t="s">
        <v>4110</v>
      </c>
      <c r="C519" t="s">
        <v>1372</v>
      </c>
      <c r="D519" t="s">
        <v>804</v>
      </c>
      <c r="E519">
        <v>25</v>
      </c>
      <c r="F519">
        <v>1</v>
      </c>
      <c r="G519" t="s">
        <v>4112</v>
      </c>
      <c r="H519" t="s">
        <v>4111</v>
      </c>
      <c r="I519" t="s">
        <v>2756</v>
      </c>
      <c r="J519" s="5">
        <v>8761113</v>
      </c>
      <c r="L519" s="5">
        <v>284501876831055</v>
      </c>
      <c r="M519" t="s">
        <v>1372</v>
      </c>
      <c r="O519" s="5">
        <v>4394613154595750</v>
      </c>
    </row>
    <row r="520" spans="2:15" x14ac:dyDescent="0.3">
      <c r="B520" t="s">
        <v>4113</v>
      </c>
      <c r="C520" t="s">
        <v>1373</v>
      </c>
      <c r="D520" t="s">
        <v>804</v>
      </c>
      <c r="E520">
        <v>25</v>
      </c>
      <c r="F520">
        <v>1</v>
      </c>
      <c r="G520" t="s">
        <v>4019</v>
      </c>
      <c r="H520" t="s">
        <v>4114</v>
      </c>
      <c r="I520" t="s">
        <v>2756</v>
      </c>
      <c r="J520" s="5">
        <v>164576</v>
      </c>
      <c r="L520" s="5">
        <v>436517562866211</v>
      </c>
      <c r="M520" t="s">
        <v>1373</v>
      </c>
      <c r="O520" s="5">
        <v>4394613154595750</v>
      </c>
    </row>
    <row r="521" spans="2:15" x14ac:dyDescent="0.3">
      <c r="B521" t="s">
        <v>4115</v>
      </c>
      <c r="C521" t="s">
        <v>1374</v>
      </c>
      <c r="D521" t="s">
        <v>893</v>
      </c>
      <c r="E521">
        <v>40</v>
      </c>
      <c r="F521" t="s">
        <v>2947</v>
      </c>
      <c r="G521" t="s">
        <v>3793</v>
      </c>
      <c r="H521" t="s">
        <v>4116</v>
      </c>
      <c r="I521" t="s">
        <v>2756</v>
      </c>
      <c r="J521" s="5">
        <v>13425455</v>
      </c>
      <c r="K521" t="s">
        <v>1121</v>
      </c>
      <c r="L521" s="5">
        <v>129157433853135</v>
      </c>
      <c r="M521" t="s">
        <v>1374</v>
      </c>
      <c r="O521" s="5">
        <v>1.47985835869071E+16</v>
      </c>
    </row>
    <row r="522" spans="2:15" x14ac:dyDescent="0.3">
      <c r="B522" t="s">
        <v>4117</v>
      </c>
      <c r="C522" t="s">
        <v>1375</v>
      </c>
      <c r="D522" t="s">
        <v>804</v>
      </c>
      <c r="E522">
        <v>25</v>
      </c>
      <c r="F522">
        <v>1</v>
      </c>
      <c r="G522" t="s">
        <v>3363</v>
      </c>
      <c r="H522" t="s">
        <v>4118</v>
      </c>
      <c r="I522" t="s">
        <v>2756</v>
      </c>
      <c r="J522" s="5">
        <v>5389675</v>
      </c>
      <c r="L522" s="5">
        <v>305163707733154</v>
      </c>
      <c r="M522" t="s">
        <v>1375</v>
      </c>
      <c r="O522" s="5">
        <v>4394613154595750</v>
      </c>
    </row>
    <row r="523" spans="2:15" x14ac:dyDescent="0.3">
      <c r="B523" t="s">
        <v>4119</v>
      </c>
      <c r="C523" t="s">
        <v>1376</v>
      </c>
      <c r="D523" t="s">
        <v>807</v>
      </c>
      <c r="E523">
        <v>40</v>
      </c>
      <c r="F523" t="s">
        <v>2860</v>
      </c>
      <c r="G523" t="s">
        <v>4120</v>
      </c>
      <c r="H523" t="s">
        <v>3562</v>
      </c>
      <c r="I523" t="s">
        <v>2756</v>
      </c>
      <c r="J523" s="5">
        <v>38468254</v>
      </c>
      <c r="K523" t="s">
        <v>1123</v>
      </c>
      <c r="L523" s="5">
        <v>118975213050842</v>
      </c>
      <c r="M523" t="s">
        <v>1376</v>
      </c>
      <c r="O523" s="5">
        <v>1.47985835869071E+16</v>
      </c>
    </row>
    <row r="524" spans="2:15" x14ac:dyDescent="0.3">
      <c r="B524" t="s">
        <v>4121</v>
      </c>
      <c r="C524" t="s">
        <v>1377</v>
      </c>
      <c r="D524" t="s">
        <v>824</v>
      </c>
      <c r="E524">
        <v>40</v>
      </c>
      <c r="F524">
        <v>1</v>
      </c>
      <c r="G524" t="s">
        <v>4122</v>
      </c>
      <c r="H524" t="s">
        <v>3360</v>
      </c>
      <c r="I524" t="s">
        <v>2756</v>
      </c>
      <c r="J524" s="5">
        <v>3791493</v>
      </c>
      <c r="L524" s="5">
        <v>110973594665527</v>
      </c>
      <c r="M524" t="s">
        <v>1377</v>
      </c>
      <c r="O524" s="5">
        <v>1.47985835869071E+16</v>
      </c>
    </row>
    <row r="525" spans="2:15" x14ac:dyDescent="0.3">
      <c r="B525" t="s">
        <v>4123</v>
      </c>
      <c r="C525" t="s">
        <v>1378</v>
      </c>
      <c r="D525" t="s">
        <v>804</v>
      </c>
      <c r="E525">
        <v>25</v>
      </c>
      <c r="F525">
        <v>1</v>
      </c>
      <c r="G525" t="s">
        <v>4056</v>
      </c>
      <c r="H525" t="s">
        <v>4124</v>
      </c>
      <c r="I525" t="s">
        <v>2756</v>
      </c>
      <c r="J525" s="5">
        <v>55361567</v>
      </c>
      <c r="L525" s="5">
        <v>304380321502686</v>
      </c>
      <c r="M525" t="s">
        <v>1378</v>
      </c>
      <c r="O525" s="5">
        <v>4394613154595750</v>
      </c>
    </row>
    <row r="526" spans="2:15" x14ac:dyDescent="0.3">
      <c r="B526" t="s">
        <v>4125</v>
      </c>
      <c r="C526" t="s">
        <v>1379</v>
      </c>
      <c r="D526" t="s">
        <v>807</v>
      </c>
      <c r="E526">
        <v>65</v>
      </c>
      <c r="F526" t="s">
        <v>2853</v>
      </c>
      <c r="G526" t="s">
        <v>3900</v>
      </c>
      <c r="H526" t="e" cm="1">
        <f t="array" ref="H526">+jaPna0kmtbeYMhL</f>
        <v>#NAME?</v>
      </c>
      <c r="I526" t="s">
        <v>2756</v>
      </c>
      <c r="J526" s="5">
        <v>14523455</v>
      </c>
      <c r="K526" t="s">
        <v>852</v>
      </c>
      <c r="L526" s="5">
        <v>365843357162492</v>
      </c>
      <c r="M526" t="s">
        <v>1379</v>
      </c>
      <c r="O526" s="5">
        <v>506295486315796</v>
      </c>
    </row>
    <row r="527" spans="2:15" x14ac:dyDescent="0.3">
      <c r="B527" t="s">
        <v>4126</v>
      </c>
      <c r="C527" t="s">
        <v>1380</v>
      </c>
      <c r="D527" t="s">
        <v>824</v>
      </c>
      <c r="E527">
        <v>25</v>
      </c>
      <c r="F527">
        <v>1</v>
      </c>
      <c r="G527" t="s">
        <v>3806</v>
      </c>
      <c r="H527" t="s">
        <v>2821</v>
      </c>
      <c r="I527" t="s">
        <v>2756</v>
      </c>
      <c r="J527" s="5">
        <v>13107321</v>
      </c>
      <c r="L527" s="5">
        <v>425014381408691</v>
      </c>
      <c r="M527" t="s">
        <v>1380</v>
      </c>
      <c r="O527" s="5">
        <v>4394613154595750</v>
      </c>
    </row>
    <row r="528" spans="2:15" x14ac:dyDescent="0.3">
      <c r="B528" t="s">
        <v>4127</v>
      </c>
      <c r="C528" t="s">
        <v>1381</v>
      </c>
      <c r="D528" t="s">
        <v>819</v>
      </c>
      <c r="E528">
        <v>100</v>
      </c>
      <c r="F528" t="s">
        <v>2823</v>
      </c>
      <c r="G528" t="s">
        <v>4129</v>
      </c>
      <c r="H528" t="s">
        <v>4128</v>
      </c>
      <c r="I528" t="s">
        <v>2756</v>
      </c>
      <c r="J528" s="5">
        <v>12002617</v>
      </c>
      <c r="K528" t="s">
        <v>874</v>
      </c>
      <c r="L528" s="5">
        <v>885035816345215</v>
      </c>
      <c r="M528" t="s">
        <v>1381</v>
      </c>
      <c r="O528" s="5">
        <v>1.48568088588033E+16</v>
      </c>
    </row>
    <row r="529" spans="2:15" x14ac:dyDescent="0.3">
      <c r="B529" t="s">
        <v>4130</v>
      </c>
      <c r="C529" t="s">
        <v>1382</v>
      </c>
      <c r="D529" t="s">
        <v>807</v>
      </c>
      <c r="E529">
        <v>65</v>
      </c>
      <c r="F529" t="s">
        <v>2759</v>
      </c>
      <c r="G529" t="s">
        <v>4133</v>
      </c>
      <c r="H529" t="s">
        <v>4131</v>
      </c>
      <c r="I529" t="s">
        <v>2756</v>
      </c>
      <c r="J529" t="s">
        <v>4132</v>
      </c>
      <c r="K529" t="s">
        <v>841</v>
      </c>
      <c r="L529" s="5">
        <v>311668513183598</v>
      </c>
      <c r="M529" t="s">
        <v>1382</v>
      </c>
      <c r="O529" s="5">
        <v>506295486315796</v>
      </c>
    </row>
    <row r="530" spans="2:15" x14ac:dyDescent="0.3">
      <c r="B530" t="s">
        <v>4134</v>
      </c>
      <c r="C530" t="s">
        <v>1383</v>
      </c>
      <c r="D530" t="s">
        <v>804</v>
      </c>
      <c r="E530">
        <v>25</v>
      </c>
      <c r="F530">
        <v>1</v>
      </c>
      <c r="G530" t="s">
        <v>4136</v>
      </c>
      <c r="H530" t="s">
        <v>4135</v>
      </c>
      <c r="I530" t="s">
        <v>2756</v>
      </c>
      <c r="J530" s="5">
        <v>8066127</v>
      </c>
      <c r="L530" s="5">
        <v>261962051391602</v>
      </c>
      <c r="M530" t="s">
        <v>1383</v>
      </c>
      <c r="O530" s="5">
        <v>4394613154595750</v>
      </c>
    </row>
    <row r="531" spans="2:15" x14ac:dyDescent="0.3">
      <c r="B531" t="s">
        <v>4137</v>
      </c>
      <c r="C531" t="s">
        <v>1384</v>
      </c>
      <c r="D531" t="s">
        <v>837</v>
      </c>
      <c r="E531">
        <v>32</v>
      </c>
      <c r="F531" t="s">
        <v>2794</v>
      </c>
      <c r="G531" t="s">
        <v>3986</v>
      </c>
      <c r="H531" t="s">
        <v>3910</v>
      </c>
      <c r="I531" t="s">
        <v>2756</v>
      </c>
      <c r="J531" t="s">
        <v>4138</v>
      </c>
      <c r="K531" t="s">
        <v>815</v>
      </c>
      <c r="L531" s="5">
        <v>463143850708148</v>
      </c>
      <c r="M531" t="s">
        <v>1384</v>
      </c>
      <c r="O531" s="5">
        <v>8343616479046430</v>
      </c>
    </row>
    <row r="532" spans="2:15" x14ac:dyDescent="0.3">
      <c r="B532" t="s">
        <v>4139</v>
      </c>
      <c r="C532" t="s">
        <v>1385</v>
      </c>
      <c r="D532" t="s">
        <v>807</v>
      </c>
      <c r="E532">
        <v>100</v>
      </c>
      <c r="F532" t="s">
        <v>2823</v>
      </c>
      <c r="G532" t="s">
        <v>4141</v>
      </c>
      <c r="H532" t="s">
        <v>4140</v>
      </c>
      <c r="I532" t="s">
        <v>2756</v>
      </c>
      <c r="J532" s="5">
        <v>31775787</v>
      </c>
      <c r="K532" t="s">
        <v>827</v>
      </c>
      <c r="L532" s="5">
        <v>119012491928099</v>
      </c>
      <c r="M532" t="s">
        <v>1385</v>
      </c>
      <c r="O532" s="5">
        <v>1.48568088588033E+16</v>
      </c>
    </row>
    <row r="533" spans="2:15" x14ac:dyDescent="0.3">
      <c r="B533" t="s">
        <v>4142</v>
      </c>
      <c r="C533" t="s">
        <v>1386</v>
      </c>
      <c r="D533" t="s">
        <v>804</v>
      </c>
      <c r="E533">
        <v>32</v>
      </c>
      <c r="F533">
        <v>1</v>
      </c>
      <c r="G533" t="s">
        <v>4143</v>
      </c>
      <c r="H533" t="e" cm="1">
        <f t="array" ref="H533">+QsxgAdK7RjTEnQB</f>
        <v>#NAME?</v>
      </c>
      <c r="I533" t="s">
        <v>2756</v>
      </c>
      <c r="J533" s="5">
        <v>86035385</v>
      </c>
      <c r="L533" s="5">
        <v>509644889831543</v>
      </c>
      <c r="M533" t="s">
        <v>1386</v>
      </c>
      <c r="O533" s="5">
        <v>8343616479046430</v>
      </c>
    </row>
    <row r="534" spans="2:15" x14ac:dyDescent="0.3">
      <c r="B534" t="s">
        <v>4144</v>
      </c>
      <c r="C534" t="s">
        <v>1387</v>
      </c>
      <c r="D534" t="s">
        <v>807</v>
      </c>
      <c r="E534">
        <v>80</v>
      </c>
      <c r="F534" t="s">
        <v>2823</v>
      </c>
      <c r="G534" t="s">
        <v>4034</v>
      </c>
      <c r="H534" t="s">
        <v>3354</v>
      </c>
      <c r="I534" t="s">
        <v>2756</v>
      </c>
      <c r="J534" s="5">
        <v>61353283</v>
      </c>
      <c r="K534" t="s">
        <v>934</v>
      </c>
      <c r="L534" s="5">
        <v>593589157161713</v>
      </c>
      <c r="M534" t="s">
        <v>1387</v>
      </c>
      <c r="O534" s="5">
        <v>8519200479572930</v>
      </c>
    </row>
    <row r="535" spans="2:15" x14ac:dyDescent="0.3">
      <c r="B535" t="s">
        <v>4145</v>
      </c>
      <c r="C535" t="s">
        <v>1388</v>
      </c>
      <c r="D535" t="s">
        <v>807</v>
      </c>
      <c r="E535">
        <v>80</v>
      </c>
      <c r="F535" t="s">
        <v>2823</v>
      </c>
      <c r="G535" t="s">
        <v>4146</v>
      </c>
      <c r="H535" t="s">
        <v>3334</v>
      </c>
      <c r="I535" t="s">
        <v>2756</v>
      </c>
      <c r="J535" s="5">
        <v>28757615</v>
      </c>
      <c r="K535" t="s">
        <v>834</v>
      </c>
      <c r="L535" s="5">
        <v>851329204959869</v>
      </c>
      <c r="M535" t="s">
        <v>1388</v>
      </c>
      <c r="O535" s="5">
        <v>8519200479572930</v>
      </c>
    </row>
    <row r="536" spans="2:15" x14ac:dyDescent="0.3">
      <c r="B536" t="s">
        <v>4147</v>
      </c>
      <c r="C536" t="s">
        <v>1389</v>
      </c>
      <c r="D536" t="s">
        <v>837</v>
      </c>
      <c r="E536">
        <v>40</v>
      </c>
      <c r="F536" t="s">
        <v>3372</v>
      </c>
      <c r="G536" t="s">
        <v>3251</v>
      </c>
      <c r="H536" t="s">
        <v>2992</v>
      </c>
      <c r="I536" t="s">
        <v>2756</v>
      </c>
      <c r="J536" s="5">
        <v>14885651</v>
      </c>
      <c r="K536" t="s">
        <v>815</v>
      </c>
      <c r="L536" s="5">
        <v>10226344203949</v>
      </c>
      <c r="M536" t="s">
        <v>1389</v>
      </c>
      <c r="O536" s="5">
        <v>1.47985835869071E+16</v>
      </c>
    </row>
    <row r="537" spans="2:15" x14ac:dyDescent="0.3">
      <c r="B537" t="s">
        <v>4148</v>
      </c>
      <c r="C537" t="s">
        <v>1390</v>
      </c>
      <c r="D537" t="s">
        <v>807</v>
      </c>
      <c r="E537">
        <v>50</v>
      </c>
      <c r="F537" t="s">
        <v>4149</v>
      </c>
      <c r="G537" t="s">
        <v>3040</v>
      </c>
      <c r="H537" t="s">
        <v>4150</v>
      </c>
      <c r="I537" t="s">
        <v>2756</v>
      </c>
      <c r="J537" s="5">
        <v>34972485</v>
      </c>
      <c r="K537" t="s">
        <v>852</v>
      </c>
      <c r="L537" s="5">
        <v>149637252807617</v>
      </c>
      <c r="M537" t="s">
        <v>1390</v>
      </c>
      <c r="O537" s="5">
        <v>2611239415570130</v>
      </c>
    </row>
    <row r="538" spans="2:15" x14ac:dyDescent="0.3">
      <c r="B538" t="s">
        <v>4151</v>
      </c>
      <c r="C538" t="s">
        <v>1391</v>
      </c>
      <c r="D538" t="s">
        <v>824</v>
      </c>
      <c r="E538">
        <v>0</v>
      </c>
      <c r="F538">
        <v>0</v>
      </c>
      <c r="G538" t="s">
        <v>4152</v>
      </c>
      <c r="H538" t="s">
        <v>2892</v>
      </c>
      <c r="I538" t="s">
        <v>2814</v>
      </c>
      <c r="J538" s="5">
        <v>9943017</v>
      </c>
      <c r="L538">
        <v>0</v>
      </c>
      <c r="M538" t="s">
        <v>1391</v>
      </c>
      <c r="O538">
        <v>0</v>
      </c>
    </row>
    <row r="539" spans="2:15" x14ac:dyDescent="0.3">
      <c r="B539" t="s">
        <v>4153</v>
      </c>
      <c r="C539" t="s">
        <v>1392</v>
      </c>
      <c r="D539" t="s">
        <v>893</v>
      </c>
      <c r="E539">
        <v>25</v>
      </c>
      <c r="F539">
        <v>1</v>
      </c>
      <c r="G539" t="s">
        <v>3144</v>
      </c>
      <c r="H539" t="s">
        <v>4154</v>
      </c>
      <c r="I539" t="s">
        <v>2756</v>
      </c>
      <c r="J539" s="5">
        <v>22903606</v>
      </c>
      <c r="K539" t="s">
        <v>924</v>
      </c>
      <c r="L539" s="5">
        <v>295752258300781</v>
      </c>
      <c r="M539" t="s">
        <v>1392</v>
      </c>
      <c r="O539" s="5">
        <v>4394613154595750</v>
      </c>
    </row>
    <row r="540" spans="2:15" x14ac:dyDescent="0.3">
      <c r="B540" t="s">
        <v>4155</v>
      </c>
      <c r="C540" t="s">
        <v>1393</v>
      </c>
      <c r="D540" t="s">
        <v>807</v>
      </c>
      <c r="E540">
        <v>65</v>
      </c>
      <c r="F540" t="s">
        <v>2759</v>
      </c>
      <c r="G540" t="s">
        <v>2957</v>
      </c>
      <c r="H540" t="s">
        <v>3942</v>
      </c>
      <c r="I540" t="s">
        <v>2756</v>
      </c>
      <c r="J540" s="5">
        <v>24435589</v>
      </c>
      <c r="K540" t="s">
        <v>897</v>
      </c>
      <c r="L540" s="5">
        <v>380596834716797</v>
      </c>
      <c r="M540" t="s">
        <v>1393</v>
      </c>
      <c r="O540" s="5">
        <v>506295486315796</v>
      </c>
    </row>
    <row r="541" spans="2:15" x14ac:dyDescent="0.3">
      <c r="B541" t="s">
        <v>4156</v>
      </c>
      <c r="C541" t="s">
        <v>1394</v>
      </c>
      <c r="D541" t="s">
        <v>819</v>
      </c>
      <c r="E541">
        <v>0</v>
      </c>
      <c r="F541">
        <v>0</v>
      </c>
      <c r="G541" t="s">
        <v>2815</v>
      </c>
      <c r="H541" t="s">
        <v>3407</v>
      </c>
      <c r="I541" t="s">
        <v>2814</v>
      </c>
      <c r="J541" s="5">
        <v>15781434</v>
      </c>
      <c r="K541" t="s">
        <v>874</v>
      </c>
      <c r="L541">
        <v>0</v>
      </c>
      <c r="M541" t="s">
        <v>1394</v>
      </c>
      <c r="O541">
        <v>0</v>
      </c>
    </row>
    <row r="542" spans="2:15" x14ac:dyDescent="0.3">
      <c r="B542" t="s">
        <v>4157</v>
      </c>
      <c r="C542" t="s">
        <v>1395</v>
      </c>
      <c r="D542" t="s">
        <v>804</v>
      </c>
      <c r="E542">
        <v>20</v>
      </c>
      <c r="F542">
        <v>1</v>
      </c>
      <c r="G542" t="s">
        <v>3490</v>
      </c>
      <c r="H542" t="s">
        <v>4158</v>
      </c>
      <c r="I542" t="s">
        <v>2756</v>
      </c>
      <c r="J542" s="5">
        <v>8059282</v>
      </c>
      <c r="L542" s="5">
        <v>241792659759521</v>
      </c>
      <c r="M542" t="s">
        <v>1395</v>
      </c>
      <c r="O542" s="5">
        <v>2442449145137490</v>
      </c>
    </row>
    <row r="543" spans="2:15" x14ac:dyDescent="0.3">
      <c r="B543" t="s">
        <v>4159</v>
      </c>
      <c r="C543" t="s">
        <v>1396</v>
      </c>
      <c r="D543" t="s">
        <v>837</v>
      </c>
      <c r="E543">
        <v>50</v>
      </c>
      <c r="F543" t="s">
        <v>3154</v>
      </c>
      <c r="G543" t="s">
        <v>2834</v>
      </c>
      <c r="H543" t="s">
        <v>4160</v>
      </c>
      <c r="I543" t="s">
        <v>2756</v>
      </c>
      <c r="J543" s="5">
        <v>2431337</v>
      </c>
      <c r="K543" t="s">
        <v>838</v>
      </c>
      <c r="L543" s="5">
        <v>237047116394038</v>
      </c>
      <c r="M543" t="s">
        <v>1396</v>
      </c>
      <c r="O543" s="5">
        <v>2611239415570130</v>
      </c>
    </row>
    <row r="544" spans="2:15" x14ac:dyDescent="0.3">
      <c r="B544" t="s">
        <v>4161</v>
      </c>
      <c r="C544" t="s">
        <v>1397</v>
      </c>
      <c r="D544" t="s">
        <v>807</v>
      </c>
      <c r="E544">
        <v>50</v>
      </c>
      <c r="F544" t="s">
        <v>2773</v>
      </c>
      <c r="G544" t="s">
        <v>3508</v>
      </c>
      <c r="H544" t="s">
        <v>4162</v>
      </c>
      <c r="I544" t="s">
        <v>2756</v>
      </c>
      <c r="J544" s="5">
        <v>78476157</v>
      </c>
      <c r="K544" t="s">
        <v>876</v>
      </c>
      <c r="L544" s="5">
        <v>254218547210703</v>
      </c>
      <c r="M544" t="s">
        <v>1397</v>
      </c>
      <c r="O544" s="5">
        <v>2611239415570130</v>
      </c>
    </row>
    <row r="545" spans="2:15" x14ac:dyDescent="0.3">
      <c r="B545" t="s">
        <v>4163</v>
      </c>
      <c r="C545" t="s">
        <v>1398</v>
      </c>
      <c r="D545" t="s">
        <v>807</v>
      </c>
      <c r="E545">
        <v>40</v>
      </c>
      <c r="F545" t="s">
        <v>2947</v>
      </c>
      <c r="G545" t="s">
        <v>4164</v>
      </c>
      <c r="H545" t="s">
        <v>3497</v>
      </c>
      <c r="I545" t="s">
        <v>2756</v>
      </c>
      <c r="J545" s="5">
        <v>7653025</v>
      </c>
      <c r="K545" t="s">
        <v>876</v>
      </c>
      <c r="L545" s="5">
        <v>136653798065186</v>
      </c>
      <c r="M545" t="s">
        <v>1398</v>
      </c>
      <c r="O545" s="5">
        <v>1.47985835869071E+16</v>
      </c>
    </row>
    <row r="546" spans="2:15" x14ac:dyDescent="0.3">
      <c r="B546" t="s">
        <v>4165</v>
      </c>
      <c r="C546" t="s">
        <v>1399</v>
      </c>
      <c r="D546" t="s">
        <v>807</v>
      </c>
      <c r="E546">
        <v>100</v>
      </c>
      <c r="F546" t="s">
        <v>2823</v>
      </c>
      <c r="G546" t="s">
        <v>4167</v>
      </c>
      <c r="H546" t="s">
        <v>4166</v>
      </c>
      <c r="I546" t="s">
        <v>2756</v>
      </c>
      <c r="J546" s="5">
        <v>6524951</v>
      </c>
      <c r="K546" t="s">
        <v>852</v>
      </c>
      <c r="L546" s="5">
        <v>112274806503294</v>
      </c>
      <c r="M546" t="s">
        <v>1399</v>
      </c>
      <c r="O546" s="5">
        <v>1.48568088588033E+16</v>
      </c>
    </row>
    <row r="547" spans="2:15" x14ac:dyDescent="0.3">
      <c r="B547" t="s">
        <v>4168</v>
      </c>
      <c r="C547" t="s">
        <v>1400</v>
      </c>
      <c r="D547" t="s">
        <v>807</v>
      </c>
      <c r="E547">
        <v>50</v>
      </c>
      <c r="F547" t="s">
        <v>2905</v>
      </c>
      <c r="G547" t="s">
        <v>2871</v>
      </c>
      <c r="H547" t="s">
        <v>3715</v>
      </c>
      <c r="I547" t="s">
        <v>2756</v>
      </c>
      <c r="J547" s="5">
        <v>19324867</v>
      </c>
      <c r="K547" t="s">
        <v>942</v>
      </c>
      <c r="L547" s="5">
        <v>231249119186425</v>
      </c>
      <c r="M547" t="s">
        <v>1400</v>
      </c>
      <c r="O547" s="5">
        <v>2611239415570130</v>
      </c>
    </row>
    <row r="548" spans="2:15" x14ac:dyDescent="0.3">
      <c r="B548" t="s">
        <v>4169</v>
      </c>
      <c r="C548" t="s">
        <v>1401</v>
      </c>
      <c r="D548" t="s">
        <v>824</v>
      </c>
      <c r="E548">
        <v>40</v>
      </c>
      <c r="F548">
        <v>1</v>
      </c>
      <c r="G548" t="s">
        <v>2974</v>
      </c>
      <c r="H548" t="s">
        <v>3318</v>
      </c>
      <c r="I548" t="s">
        <v>2756</v>
      </c>
      <c r="J548" s="5">
        <v>35760496</v>
      </c>
      <c r="L548" s="5">
        <v>886128005981445</v>
      </c>
      <c r="M548" t="s">
        <v>1401</v>
      </c>
      <c r="O548" s="5">
        <v>1.47985835869071E+16</v>
      </c>
    </row>
    <row r="549" spans="2:15" x14ac:dyDescent="0.3">
      <c r="B549" t="s">
        <v>4170</v>
      </c>
      <c r="C549" t="s">
        <v>1402</v>
      </c>
      <c r="D549" t="s">
        <v>807</v>
      </c>
      <c r="E549">
        <v>40</v>
      </c>
      <c r="F549" t="s">
        <v>2947</v>
      </c>
      <c r="G549" t="s">
        <v>4171</v>
      </c>
      <c r="H549" t="s">
        <v>3872</v>
      </c>
      <c r="I549" t="s">
        <v>2756</v>
      </c>
      <c r="J549" s="5">
        <v>12099337</v>
      </c>
      <c r="K549" t="s">
        <v>1013</v>
      </c>
      <c r="L549" s="5">
        <v>105768872451794</v>
      </c>
      <c r="M549" t="s">
        <v>1402</v>
      </c>
      <c r="O549" s="5">
        <v>1.47985835869071E+16</v>
      </c>
    </row>
    <row r="550" spans="2:15" x14ac:dyDescent="0.3">
      <c r="B550" t="s">
        <v>4172</v>
      </c>
      <c r="C550" t="s">
        <v>1403</v>
      </c>
      <c r="D550" t="s">
        <v>824</v>
      </c>
      <c r="E550">
        <v>0</v>
      </c>
      <c r="F550">
        <v>0</v>
      </c>
      <c r="G550" t="s">
        <v>3401</v>
      </c>
      <c r="H550" t="s">
        <v>4173</v>
      </c>
      <c r="I550" t="s">
        <v>2814</v>
      </c>
      <c r="J550" s="5">
        <v>38977135</v>
      </c>
      <c r="K550" t="s">
        <v>857</v>
      </c>
      <c r="L550">
        <v>0</v>
      </c>
      <c r="M550" t="s">
        <v>1403</v>
      </c>
      <c r="O550">
        <v>0</v>
      </c>
    </row>
    <row r="551" spans="2:15" x14ac:dyDescent="0.3">
      <c r="B551" t="s">
        <v>4174</v>
      </c>
      <c r="C551" t="s">
        <v>1404</v>
      </c>
      <c r="D551" t="s">
        <v>824</v>
      </c>
      <c r="E551">
        <v>40</v>
      </c>
      <c r="F551" t="s">
        <v>2860</v>
      </c>
      <c r="G551" t="s">
        <v>4176</v>
      </c>
      <c r="H551" t="s">
        <v>4175</v>
      </c>
      <c r="I551" t="s">
        <v>2756</v>
      </c>
      <c r="J551" s="5">
        <v>21599869</v>
      </c>
      <c r="L551" s="5">
        <v>841287117004395</v>
      </c>
      <c r="M551" t="s">
        <v>1404</v>
      </c>
      <c r="O551" s="5">
        <v>1.47985835869071E+16</v>
      </c>
    </row>
    <row r="552" spans="2:15" x14ac:dyDescent="0.3">
      <c r="B552" t="s">
        <v>4177</v>
      </c>
      <c r="C552" t="s">
        <v>1405</v>
      </c>
      <c r="D552" t="s">
        <v>807</v>
      </c>
      <c r="E552">
        <v>40</v>
      </c>
      <c r="F552" t="s">
        <v>3154</v>
      </c>
      <c r="G552" t="s">
        <v>4179</v>
      </c>
      <c r="H552" t="s">
        <v>2858</v>
      </c>
      <c r="I552" t="s">
        <v>2756</v>
      </c>
      <c r="J552" t="s">
        <v>4178</v>
      </c>
      <c r="K552" t="s">
        <v>813</v>
      </c>
      <c r="L552" s="5">
        <v>119939438743591</v>
      </c>
      <c r="M552" t="s">
        <v>1405</v>
      </c>
      <c r="O552" s="5">
        <v>1.47985835869071E+16</v>
      </c>
    </row>
    <row r="553" spans="2:15" x14ac:dyDescent="0.3">
      <c r="B553" t="s">
        <v>4180</v>
      </c>
      <c r="C553" t="s">
        <v>1406</v>
      </c>
      <c r="D553" t="s">
        <v>859</v>
      </c>
      <c r="E553">
        <v>0</v>
      </c>
      <c r="F553">
        <v>0</v>
      </c>
      <c r="G553" t="s">
        <v>3406</v>
      </c>
      <c r="H553" t="s">
        <v>3657</v>
      </c>
      <c r="I553" t="s">
        <v>2814</v>
      </c>
      <c r="J553" s="5">
        <v>28713318</v>
      </c>
      <c r="L553">
        <v>0</v>
      </c>
      <c r="M553" t="s">
        <v>1406</v>
      </c>
      <c r="O553">
        <v>0</v>
      </c>
    </row>
    <row r="554" spans="2:15" x14ac:dyDescent="0.3">
      <c r="B554" t="s">
        <v>4181</v>
      </c>
      <c r="C554" t="s">
        <v>1407</v>
      </c>
      <c r="D554" t="s">
        <v>804</v>
      </c>
      <c r="E554">
        <v>25</v>
      </c>
      <c r="F554">
        <v>1</v>
      </c>
      <c r="G554" t="s">
        <v>3162</v>
      </c>
      <c r="H554" t="s">
        <v>4182</v>
      </c>
      <c r="I554" t="s">
        <v>2756</v>
      </c>
      <c r="J554" t="s">
        <v>4183</v>
      </c>
      <c r="L554" s="5">
        <v>295428905487061</v>
      </c>
      <c r="M554" t="s">
        <v>1407</v>
      </c>
      <c r="O554" s="5">
        <v>4394613154595750</v>
      </c>
    </row>
    <row r="555" spans="2:15" x14ac:dyDescent="0.3">
      <c r="B555" t="s">
        <v>4184</v>
      </c>
      <c r="C555" t="e" cm="1">
        <f t="array" ref="C555">+g2Sq1EXAnXTtf3v</f>
        <v>#NAME?</v>
      </c>
      <c r="D555" t="s">
        <v>807</v>
      </c>
      <c r="E555">
        <v>32</v>
      </c>
      <c r="F555" t="s">
        <v>2860</v>
      </c>
      <c r="G555" t="s">
        <v>4186</v>
      </c>
      <c r="H555" t="s">
        <v>4185</v>
      </c>
      <c r="I555" t="s">
        <v>2756</v>
      </c>
      <c r="J555" s="5">
        <v>28954477</v>
      </c>
      <c r="K555" t="s">
        <v>813</v>
      </c>
      <c r="L555" s="5">
        <v>731691198348999</v>
      </c>
      <c r="M555" t="e" cm="1">
        <f t="array" ref="M555">+g2Sq1EXAnXTtf3v</f>
        <v>#NAME?</v>
      </c>
      <c r="O555" s="5">
        <v>8343616479046430</v>
      </c>
    </row>
    <row r="556" spans="2:15" x14ac:dyDescent="0.3">
      <c r="B556" t="s">
        <v>4187</v>
      </c>
      <c r="C556" t="s">
        <v>1409</v>
      </c>
      <c r="D556" t="s">
        <v>824</v>
      </c>
      <c r="E556">
        <v>65</v>
      </c>
      <c r="F556" t="s">
        <v>2769</v>
      </c>
      <c r="G556" t="s">
        <v>4189</v>
      </c>
      <c r="H556" t="s">
        <v>4188</v>
      </c>
      <c r="I556" t="s">
        <v>2756</v>
      </c>
      <c r="J556" s="5">
        <v>13104462</v>
      </c>
      <c r="L556" s="5">
        <v>314880203704815</v>
      </c>
      <c r="M556" t="s">
        <v>1409</v>
      </c>
      <c r="O556" s="5">
        <v>506295486315796</v>
      </c>
    </row>
    <row r="557" spans="2:15" x14ac:dyDescent="0.3">
      <c r="B557" t="s">
        <v>4190</v>
      </c>
      <c r="C557" t="s">
        <v>1410</v>
      </c>
      <c r="D557" t="s">
        <v>807</v>
      </c>
      <c r="E557">
        <v>80</v>
      </c>
      <c r="F557" t="s">
        <v>2759</v>
      </c>
      <c r="G557" t="s">
        <v>4191</v>
      </c>
      <c r="H557" t="s">
        <v>3605</v>
      </c>
      <c r="I557" t="s">
        <v>2756</v>
      </c>
      <c r="J557" s="5">
        <v>21416956</v>
      </c>
      <c r="K557" t="s">
        <v>822</v>
      </c>
      <c r="L557" s="5">
        <v>557075656738281</v>
      </c>
      <c r="M557" t="s">
        <v>1410</v>
      </c>
      <c r="O557" s="5">
        <v>8519200479572930</v>
      </c>
    </row>
    <row r="558" spans="2:15" x14ac:dyDescent="0.3">
      <c r="B558" t="s">
        <v>4192</v>
      </c>
      <c r="C558" t="s">
        <v>1411</v>
      </c>
      <c r="D558" t="s">
        <v>807</v>
      </c>
      <c r="E558">
        <v>50</v>
      </c>
      <c r="F558" t="s">
        <v>2769</v>
      </c>
      <c r="G558" t="s">
        <v>3636</v>
      </c>
      <c r="H558" t="s">
        <v>4193</v>
      </c>
      <c r="I558" t="s">
        <v>2756</v>
      </c>
      <c r="J558" s="5">
        <v>12558231</v>
      </c>
      <c r="K558" t="s">
        <v>822</v>
      </c>
      <c r="L558" s="5">
        <v>192031020812988</v>
      </c>
      <c r="M558" t="s">
        <v>1411</v>
      </c>
      <c r="O558" s="5">
        <v>2611239415570130</v>
      </c>
    </row>
    <row r="559" spans="2:15" x14ac:dyDescent="0.3">
      <c r="B559" t="s">
        <v>4194</v>
      </c>
      <c r="C559" t="s">
        <v>1412</v>
      </c>
      <c r="D559" t="s">
        <v>807</v>
      </c>
      <c r="E559">
        <v>150</v>
      </c>
      <c r="F559" t="s">
        <v>2773</v>
      </c>
      <c r="G559" t="s">
        <v>3592</v>
      </c>
      <c r="H559" t="s">
        <v>4195</v>
      </c>
      <c r="I559" t="s">
        <v>2756</v>
      </c>
      <c r="J559" s="5">
        <v>4669675</v>
      </c>
      <c r="K559" t="s">
        <v>815</v>
      </c>
      <c r="L559" s="5">
        <v>311665331863403</v>
      </c>
      <c r="M559" t="s">
        <v>1412</v>
      </c>
      <c r="O559" s="5">
        <v>4.0530788484379904E+16</v>
      </c>
    </row>
    <row r="560" spans="2:15" x14ac:dyDescent="0.3">
      <c r="B560" t="s">
        <v>4196</v>
      </c>
      <c r="C560" t="s">
        <v>1413</v>
      </c>
      <c r="D560" t="s">
        <v>859</v>
      </c>
      <c r="E560">
        <v>50</v>
      </c>
      <c r="F560" t="s">
        <v>2853</v>
      </c>
      <c r="G560" t="s">
        <v>2918</v>
      </c>
      <c r="H560" t="s">
        <v>4197</v>
      </c>
      <c r="I560" t="s">
        <v>2756</v>
      </c>
      <c r="J560" s="5">
        <v>530582</v>
      </c>
      <c r="L560" s="5">
        <v>199481684188843</v>
      </c>
      <c r="M560" t="s">
        <v>1413</v>
      </c>
      <c r="O560" s="5">
        <v>2611239415570130</v>
      </c>
    </row>
    <row r="561" spans="2:15" x14ac:dyDescent="0.3">
      <c r="B561" t="s">
        <v>4198</v>
      </c>
      <c r="C561" t="s">
        <v>1414</v>
      </c>
      <c r="D561" t="s">
        <v>819</v>
      </c>
      <c r="E561">
        <v>80</v>
      </c>
      <c r="F561" t="s">
        <v>2905</v>
      </c>
      <c r="G561" t="s">
        <v>3953</v>
      </c>
      <c r="H561" t="s">
        <v>2997</v>
      </c>
      <c r="I561" t="s">
        <v>2756</v>
      </c>
      <c r="J561" s="5">
        <v>3872331</v>
      </c>
      <c r="K561" t="s">
        <v>820</v>
      </c>
      <c r="L561" s="5">
        <v>63572091379168</v>
      </c>
      <c r="M561" t="s">
        <v>1414</v>
      </c>
      <c r="O561" s="5">
        <v>8519200479572930</v>
      </c>
    </row>
    <row r="562" spans="2:15" x14ac:dyDescent="0.3">
      <c r="B562" t="s">
        <v>4199</v>
      </c>
      <c r="C562" t="s">
        <v>1415</v>
      </c>
      <c r="D562" t="s">
        <v>807</v>
      </c>
      <c r="E562">
        <v>50</v>
      </c>
      <c r="F562" t="s">
        <v>2773</v>
      </c>
      <c r="G562" t="s">
        <v>3031</v>
      </c>
      <c r="H562" t="s">
        <v>4200</v>
      </c>
      <c r="I562" t="s">
        <v>2756</v>
      </c>
      <c r="J562" s="5">
        <v>48116446</v>
      </c>
      <c r="K562" t="s">
        <v>1069</v>
      </c>
      <c r="L562" s="5">
        <v>237722282676697</v>
      </c>
      <c r="M562" t="s">
        <v>1415</v>
      </c>
      <c r="O562" s="5">
        <v>2611239415570130</v>
      </c>
    </row>
    <row r="563" spans="2:15" x14ac:dyDescent="0.3">
      <c r="B563" t="s">
        <v>4201</v>
      </c>
      <c r="C563" t="s">
        <v>1416</v>
      </c>
      <c r="D563" t="s">
        <v>819</v>
      </c>
      <c r="E563">
        <v>300</v>
      </c>
      <c r="F563" t="s">
        <v>2773</v>
      </c>
      <c r="G563" t="s">
        <v>4203</v>
      </c>
      <c r="H563" t="s">
        <v>4202</v>
      </c>
      <c r="I563" t="s">
        <v>2756</v>
      </c>
      <c r="J563" s="5">
        <v>1.38487217890093E+16</v>
      </c>
      <c r="K563" t="s">
        <v>820</v>
      </c>
      <c r="L563" s="5">
        <v>149534704020691</v>
      </c>
      <c r="M563" t="s">
        <v>1416</v>
      </c>
      <c r="O563" s="5">
        <v>2.21750563432268E+16</v>
      </c>
    </row>
    <row r="564" spans="2:15" x14ac:dyDescent="0.3">
      <c r="B564" t="s">
        <v>4204</v>
      </c>
      <c r="C564" t="s">
        <v>1417</v>
      </c>
      <c r="D564" t="s">
        <v>804</v>
      </c>
      <c r="E564">
        <v>25</v>
      </c>
      <c r="F564">
        <v>1</v>
      </c>
      <c r="G564" t="s">
        <v>4048</v>
      </c>
      <c r="H564" t="s">
        <v>4205</v>
      </c>
      <c r="I564" t="s">
        <v>2756</v>
      </c>
      <c r="J564" s="5">
        <v>62599173</v>
      </c>
      <c r="L564" s="5">
        <v>296065235137939</v>
      </c>
      <c r="M564" t="s">
        <v>1417</v>
      </c>
      <c r="O564" s="5">
        <v>4394613154595750</v>
      </c>
    </row>
    <row r="565" spans="2:15" x14ac:dyDescent="0.3">
      <c r="B565" t="s">
        <v>4206</v>
      </c>
      <c r="C565" t="s">
        <v>1418</v>
      </c>
      <c r="D565" t="s">
        <v>807</v>
      </c>
      <c r="E565">
        <v>40</v>
      </c>
      <c r="F565" t="s">
        <v>3154</v>
      </c>
      <c r="G565" t="s">
        <v>3881</v>
      </c>
      <c r="H565" t="s">
        <v>3214</v>
      </c>
      <c r="I565" t="s">
        <v>2756</v>
      </c>
      <c r="J565" s="5">
        <v>10053379</v>
      </c>
      <c r="K565" t="s">
        <v>897</v>
      </c>
      <c r="L565" s="5">
        <v>13437261695863</v>
      </c>
      <c r="M565" t="s">
        <v>1418</v>
      </c>
      <c r="O565" s="5">
        <v>1.47985835869071E+16</v>
      </c>
    </row>
    <row r="566" spans="2:15" x14ac:dyDescent="0.3">
      <c r="B566" t="s">
        <v>4207</v>
      </c>
      <c r="C566" t="s">
        <v>1419</v>
      </c>
      <c r="D566" t="s">
        <v>804</v>
      </c>
      <c r="E566">
        <v>25</v>
      </c>
      <c r="F566">
        <v>1</v>
      </c>
      <c r="G566" t="s">
        <v>3625</v>
      </c>
      <c r="H566" t="s">
        <v>4208</v>
      </c>
      <c r="I566" t="s">
        <v>2756</v>
      </c>
      <c r="J566" s="5">
        <v>17195778</v>
      </c>
      <c r="L566" s="5">
        <v>298659896850586</v>
      </c>
      <c r="M566" t="s">
        <v>1419</v>
      </c>
      <c r="O566" s="5">
        <v>4394613154595750</v>
      </c>
    </row>
    <row r="567" spans="2:15" x14ac:dyDescent="0.3">
      <c r="B567" t="s">
        <v>4209</v>
      </c>
      <c r="C567" t="s">
        <v>1420</v>
      </c>
      <c r="D567" t="s">
        <v>807</v>
      </c>
      <c r="E567">
        <v>65</v>
      </c>
      <c r="F567" t="s">
        <v>2905</v>
      </c>
      <c r="G567" t="s">
        <v>3206</v>
      </c>
      <c r="H567" t="s">
        <v>4210</v>
      </c>
      <c r="I567" t="s">
        <v>2756</v>
      </c>
      <c r="J567" s="5">
        <v>1196126</v>
      </c>
      <c r="K567" t="s">
        <v>841</v>
      </c>
      <c r="L567" s="5">
        <v>283547151565552</v>
      </c>
      <c r="M567" t="s">
        <v>1420</v>
      </c>
      <c r="O567" s="5">
        <v>506295486315796</v>
      </c>
    </row>
    <row r="568" spans="2:15" x14ac:dyDescent="0.3">
      <c r="B568" t="s">
        <v>4211</v>
      </c>
      <c r="C568" t="s">
        <v>1421</v>
      </c>
      <c r="D568" t="s">
        <v>807</v>
      </c>
      <c r="E568">
        <v>80</v>
      </c>
      <c r="F568" t="s">
        <v>2823</v>
      </c>
      <c r="G568" t="s">
        <v>3729</v>
      </c>
      <c r="H568" t="s">
        <v>3152</v>
      </c>
      <c r="I568" t="s">
        <v>2756</v>
      </c>
      <c r="J568" s="5">
        <v>9818669</v>
      </c>
      <c r="K568" t="s">
        <v>942</v>
      </c>
      <c r="L568" s="5">
        <v>736555241203285</v>
      </c>
      <c r="M568" t="s">
        <v>1421</v>
      </c>
      <c r="O568" s="5">
        <v>8519200479572930</v>
      </c>
    </row>
    <row r="569" spans="2:15" x14ac:dyDescent="0.3">
      <c r="B569" t="s">
        <v>4212</v>
      </c>
      <c r="C569" t="s">
        <v>1422</v>
      </c>
      <c r="D569" t="s">
        <v>807</v>
      </c>
      <c r="E569">
        <v>32</v>
      </c>
      <c r="F569" t="s">
        <v>2794</v>
      </c>
      <c r="G569" t="s">
        <v>4214</v>
      </c>
      <c r="H569" t="s">
        <v>4213</v>
      </c>
      <c r="I569" t="s">
        <v>2756</v>
      </c>
      <c r="J569" s="5">
        <v>77978544</v>
      </c>
      <c r="K569" t="s">
        <v>815</v>
      </c>
      <c r="L569" s="5">
        <v>648063296699547</v>
      </c>
      <c r="M569" t="s">
        <v>1422</v>
      </c>
      <c r="O569" s="5">
        <v>8343616479046430</v>
      </c>
    </row>
    <row r="570" spans="2:15" x14ac:dyDescent="0.3">
      <c r="B570" t="s">
        <v>4215</v>
      </c>
      <c r="C570" t="s">
        <v>1423</v>
      </c>
      <c r="D570" t="s">
        <v>804</v>
      </c>
      <c r="E570">
        <v>32</v>
      </c>
      <c r="F570">
        <v>1</v>
      </c>
      <c r="G570" t="s">
        <v>4217</v>
      </c>
      <c r="H570" t="s">
        <v>4216</v>
      </c>
      <c r="I570" t="s">
        <v>2756</v>
      </c>
      <c r="J570" s="5">
        <v>64845285</v>
      </c>
      <c r="L570" s="5">
        <v>571330528259277</v>
      </c>
      <c r="M570" t="s">
        <v>1423</v>
      </c>
      <c r="O570" s="5">
        <v>8343616479046430</v>
      </c>
    </row>
    <row r="571" spans="2:15" x14ac:dyDescent="0.3">
      <c r="B571" t="s">
        <v>4218</v>
      </c>
      <c r="C571" t="s">
        <v>1424</v>
      </c>
      <c r="D571" t="s">
        <v>819</v>
      </c>
      <c r="E571">
        <v>100</v>
      </c>
      <c r="F571" t="s">
        <v>2823</v>
      </c>
      <c r="G571" t="s">
        <v>3015</v>
      </c>
      <c r="H571" t="s">
        <v>3159</v>
      </c>
      <c r="I571" t="s">
        <v>2756</v>
      </c>
      <c r="J571" s="5">
        <v>4338857</v>
      </c>
      <c r="K571" t="s">
        <v>874</v>
      </c>
      <c r="L571" s="5">
        <v>103736979663849</v>
      </c>
      <c r="M571" t="s">
        <v>1424</v>
      </c>
      <c r="O571" s="5">
        <v>1.48568088588033E+16</v>
      </c>
    </row>
    <row r="572" spans="2:15" x14ac:dyDescent="0.3">
      <c r="B572" t="s">
        <v>4219</v>
      </c>
      <c r="C572" t="s">
        <v>1425</v>
      </c>
      <c r="D572" t="s">
        <v>804</v>
      </c>
      <c r="E572">
        <v>25</v>
      </c>
      <c r="F572">
        <v>1</v>
      </c>
      <c r="G572" t="s">
        <v>4221</v>
      </c>
      <c r="H572" t="s">
        <v>4220</v>
      </c>
      <c r="I572" t="s">
        <v>2756</v>
      </c>
      <c r="J572" s="5">
        <v>15312044</v>
      </c>
      <c r="L572" s="5">
        <v>295181751251221</v>
      </c>
      <c r="M572" t="s">
        <v>1425</v>
      </c>
      <c r="O572" s="5">
        <v>4394613154595750</v>
      </c>
    </row>
    <row r="573" spans="2:15" x14ac:dyDescent="0.3">
      <c r="B573" t="s">
        <v>4222</v>
      </c>
      <c r="C573" t="s">
        <v>1426</v>
      </c>
      <c r="D573" t="s">
        <v>804</v>
      </c>
      <c r="E573">
        <v>25</v>
      </c>
      <c r="F573">
        <v>1</v>
      </c>
      <c r="G573" t="s">
        <v>2958</v>
      </c>
      <c r="H573" t="s">
        <v>4223</v>
      </c>
      <c r="I573" t="s">
        <v>2756</v>
      </c>
      <c r="J573" s="5">
        <v>6980813</v>
      </c>
      <c r="L573" s="5">
        <v>316856002807617</v>
      </c>
      <c r="M573" t="s">
        <v>1426</v>
      </c>
      <c r="O573" s="5">
        <v>4394613154595750</v>
      </c>
    </row>
    <row r="574" spans="2:15" x14ac:dyDescent="0.3">
      <c r="B574" t="s">
        <v>4224</v>
      </c>
      <c r="C574" t="s">
        <v>1427</v>
      </c>
      <c r="D574" t="s">
        <v>807</v>
      </c>
      <c r="E574">
        <v>65</v>
      </c>
      <c r="F574" t="s">
        <v>2759</v>
      </c>
      <c r="G574" t="s">
        <v>3788</v>
      </c>
      <c r="H574" t="s">
        <v>4225</v>
      </c>
      <c r="I574" t="s">
        <v>2756</v>
      </c>
      <c r="J574" s="5">
        <v>68346276</v>
      </c>
      <c r="K574" t="s">
        <v>876</v>
      </c>
      <c r="L574" s="5">
        <v>433546166992188</v>
      </c>
      <c r="M574" t="s">
        <v>1427</v>
      </c>
      <c r="O574" s="5">
        <v>506295486315796</v>
      </c>
    </row>
    <row r="575" spans="2:15" x14ac:dyDescent="0.3">
      <c r="B575" t="s">
        <v>4226</v>
      </c>
      <c r="C575" t="s">
        <v>1428</v>
      </c>
      <c r="D575" t="s">
        <v>804</v>
      </c>
      <c r="E575">
        <v>25</v>
      </c>
      <c r="F575">
        <v>1</v>
      </c>
      <c r="G575" t="s">
        <v>4228</v>
      </c>
      <c r="H575" t="s">
        <v>4227</v>
      </c>
      <c r="I575" t="s">
        <v>2756</v>
      </c>
      <c r="J575" s="5">
        <v>5334078</v>
      </c>
      <c r="L575" s="5">
        <v>295976085662842</v>
      </c>
      <c r="M575" t="s">
        <v>1428</v>
      </c>
      <c r="O575" s="5">
        <v>4394613154595750</v>
      </c>
    </row>
    <row r="576" spans="2:15" x14ac:dyDescent="0.3">
      <c r="B576" t="s">
        <v>4229</v>
      </c>
      <c r="C576" t="s">
        <v>1429</v>
      </c>
      <c r="D576" t="s">
        <v>804</v>
      </c>
      <c r="E576">
        <v>25</v>
      </c>
      <c r="F576">
        <v>1</v>
      </c>
      <c r="G576" t="s">
        <v>4231</v>
      </c>
      <c r="H576" t="s">
        <v>4230</v>
      </c>
      <c r="I576" t="s">
        <v>2756</v>
      </c>
      <c r="J576" s="5">
        <v>69486113</v>
      </c>
      <c r="L576" s="5">
        <v>285132465362549</v>
      </c>
      <c r="M576" t="s">
        <v>1429</v>
      </c>
      <c r="O576" s="5">
        <v>4394613154595750</v>
      </c>
    </row>
    <row r="577" spans="2:15" x14ac:dyDescent="0.3">
      <c r="B577" t="s">
        <v>4232</v>
      </c>
      <c r="C577" t="s">
        <v>1430</v>
      </c>
      <c r="D577" t="s">
        <v>804</v>
      </c>
      <c r="E577">
        <v>32</v>
      </c>
      <c r="F577">
        <v>1</v>
      </c>
      <c r="G577" t="s">
        <v>4234</v>
      </c>
      <c r="H577" t="s">
        <v>4233</v>
      </c>
      <c r="I577" t="s">
        <v>2756</v>
      </c>
      <c r="J577" s="5">
        <v>76998315</v>
      </c>
      <c r="L577" s="5">
        <v>536690444946289</v>
      </c>
      <c r="M577" t="s">
        <v>1430</v>
      </c>
      <c r="O577" s="5">
        <v>8343616479046430</v>
      </c>
    </row>
    <row r="578" spans="2:15" x14ac:dyDescent="0.3">
      <c r="B578" t="s">
        <v>4235</v>
      </c>
      <c r="C578" t="s">
        <v>1431</v>
      </c>
      <c r="D578" t="s">
        <v>804</v>
      </c>
      <c r="E578">
        <v>25</v>
      </c>
      <c r="F578">
        <v>1</v>
      </c>
      <c r="G578" t="s">
        <v>4237</v>
      </c>
      <c r="H578" t="s">
        <v>4236</v>
      </c>
      <c r="I578" t="s">
        <v>2756</v>
      </c>
      <c r="J578" s="5">
        <v>11426764</v>
      </c>
      <c r="L578" s="5">
        <v>323181304931641</v>
      </c>
      <c r="M578" t="s">
        <v>1431</v>
      </c>
      <c r="O578" s="5">
        <v>4394613154595750</v>
      </c>
    </row>
    <row r="579" spans="2:15" x14ac:dyDescent="0.3">
      <c r="B579" t="s">
        <v>4238</v>
      </c>
      <c r="C579" t="s">
        <v>1432</v>
      </c>
      <c r="D579" t="s">
        <v>807</v>
      </c>
      <c r="E579">
        <v>40</v>
      </c>
      <c r="F579" t="s">
        <v>2860</v>
      </c>
      <c r="G579" t="s">
        <v>4193</v>
      </c>
      <c r="H579" t="s">
        <v>3563</v>
      </c>
      <c r="I579" t="s">
        <v>2756</v>
      </c>
      <c r="J579" s="5">
        <v>40684536</v>
      </c>
      <c r="K579" t="s">
        <v>822</v>
      </c>
      <c r="L579" s="5">
        <v>118225213050842</v>
      </c>
      <c r="M579" t="s">
        <v>1432</v>
      </c>
      <c r="O579" s="5">
        <v>1.47985835869071E+16</v>
      </c>
    </row>
    <row r="580" spans="2:15" x14ac:dyDescent="0.3">
      <c r="B580" t="s">
        <v>4239</v>
      </c>
      <c r="C580" t="s">
        <v>1433</v>
      </c>
      <c r="D580" t="s">
        <v>893</v>
      </c>
      <c r="E580">
        <v>40</v>
      </c>
      <c r="F580" t="s">
        <v>2947</v>
      </c>
      <c r="G580" t="s">
        <v>4221</v>
      </c>
      <c r="H580" t="s">
        <v>3156</v>
      </c>
      <c r="I580" t="s">
        <v>2756</v>
      </c>
      <c r="J580" t="s">
        <v>4240</v>
      </c>
      <c r="K580" t="s">
        <v>924</v>
      </c>
      <c r="L580" s="5">
        <v>140651882324219</v>
      </c>
      <c r="M580" t="s">
        <v>1433</v>
      </c>
      <c r="O580" s="5">
        <v>1.47985835869071E+16</v>
      </c>
    </row>
    <row r="581" spans="2:15" x14ac:dyDescent="0.3">
      <c r="B581" t="s">
        <v>4241</v>
      </c>
      <c r="C581" t="s">
        <v>1434</v>
      </c>
      <c r="D581" t="s">
        <v>804</v>
      </c>
      <c r="E581">
        <v>20</v>
      </c>
      <c r="F581">
        <v>1</v>
      </c>
      <c r="G581" t="s">
        <v>2930</v>
      </c>
      <c r="H581" t="s">
        <v>4242</v>
      </c>
      <c r="I581" t="s">
        <v>2756</v>
      </c>
      <c r="J581" s="5">
        <v>79863253</v>
      </c>
      <c r="L581" s="5">
        <v>241381340026855</v>
      </c>
      <c r="M581" t="s">
        <v>1434</v>
      </c>
      <c r="O581" s="5">
        <v>2442449145137490</v>
      </c>
    </row>
    <row r="582" spans="2:15" x14ac:dyDescent="0.3">
      <c r="B582" t="s">
        <v>4243</v>
      </c>
      <c r="C582" t="s">
        <v>1435</v>
      </c>
      <c r="D582" t="s">
        <v>804</v>
      </c>
      <c r="E582">
        <v>25</v>
      </c>
      <c r="F582">
        <v>1</v>
      </c>
      <c r="G582" t="s">
        <v>3294</v>
      </c>
      <c r="H582" t="s">
        <v>4244</v>
      </c>
      <c r="I582" t="s">
        <v>2756</v>
      </c>
      <c r="J582" s="5">
        <v>73157015</v>
      </c>
      <c r="L582" s="5">
        <v>31061616897583</v>
      </c>
      <c r="M582" t="s">
        <v>1435</v>
      </c>
      <c r="O582" s="5">
        <v>4394613154595750</v>
      </c>
    </row>
    <row r="583" spans="2:15" x14ac:dyDescent="0.3">
      <c r="B583" t="s">
        <v>4245</v>
      </c>
      <c r="C583" t="s">
        <v>1436</v>
      </c>
      <c r="D583" t="s">
        <v>807</v>
      </c>
      <c r="E583">
        <v>0</v>
      </c>
      <c r="F583">
        <v>0</v>
      </c>
      <c r="G583" t="s">
        <v>3765</v>
      </c>
      <c r="H583" t="s">
        <v>3595</v>
      </c>
      <c r="I583" t="s">
        <v>2814</v>
      </c>
      <c r="J583" s="5">
        <v>6816699</v>
      </c>
      <c r="K583" t="s">
        <v>897</v>
      </c>
      <c r="L583">
        <v>0</v>
      </c>
      <c r="M583" t="s">
        <v>1436</v>
      </c>
      <c r="O583">
        <v>0</v>
      </c>
    </row>
    <row r="584" spans="2:15" x14ac:dyDescent="0.3">
      <c r="B584" t="s">
        <v>4246</v>
      </c>
      <c r="C584" t="s">
        <v>1437</v>
      </c>
      <c r="D584" t="s">
        <v>807</v>
      </c>
      <c r="E584">
        <v>65</v>
      </c>
      <c r="F584" t="s">
        <v>2905</v>
      </c>
      <c r="G584" t="s">
        <v>4247</v>
      </c>
      <c r="H584" t="s">
        <v>2986</v>
      </c>
      <c r="I584" t="s">
        <v>2756</v>
      </c>
      <c r="J584" s="5">
        <v>37598133</v>
      </c>
      <c r="K584" t="s">
        <v>876</v>
      </c>
      <c r="L584" s="5">
        <v>32594975938797</v>
      </c>
      <c r="M584" t="s">
        <v>1437</v>
      </c>
      <c r="O584" s="5">
        <v>506295486315796</v>
      </c>
    </row>
    <row r="585" spans="2:15" x14ac:dyDescent="0.3">
      <c r="B585" t="s">
        <v>4248</v>
      </c>
      <c r="C585" t="s">
        <v>1438</v>
      </c>
      <c r="D585" t="s">
        <v>807</v>
      </c>
      <c r="E585">
        <v>25</v>
      </c>
      <c r="F585">
        <v>1</v>
      </c>
      <c r="G585" t="s">
        <v>4250</v>
      </c>
      <c r="H585" t="s">
        <v>4249</v>
      </c>
      <c r="I585" t="s">
        <v>2756</v>
      </c>
      <c r="J585" s="5">
        <v>12027795</v>
      </c>
      <c r="K585" t="s">
        <v>827</v>
      </c>
      <c r="L585" s="5">
        <v>341010131835938</v>
      </c>
      <c r="M585" t="s">
        <v>1438</v>
      </c>
      <c r="O585" s="5">
        <v>4394613154595750</v>
      </c>
    </row>
    <row r="586" spans="2:15" x14ac:dyDescent="0.3">
      <c r="B586" t="s">
        <v>4251</v>
      </c>
      <c r="C586" t="s">
        <v>1439</v>
      </c>
      <c r="D586" t="s">
        <v>807</v>
      </c>
      <c r="E586">
        <v>80</v>
      </c>
      <c r="F586" t="s">
        <v>2823</v>
      </c>
      <c r="G586" t="s">
        <v>4252</v>
      </c>
      <c r="H586" t="s">
        <v>4089</v>
      </c>
      <c r="I586" t="s">
        <v>2756</v>
      </c>
      <c r="J586" s="5">
        <v>10317852</v>
      </c>
      <c r="K586" t="s">
        <v>942</v>
      </c>
      <c r="L586" s="5">
        <v>602242415428162</v>
      </c>
      <c r="M586" t="s">
        <v>1439</v>
      </c>
      <c r="O586" s="5">
        <v>8519200479572930</v>
      </c>
    </row>
    <row r="587" spans="2:15" x14ac:dyDescent="0.3">
      <c r="B587" t="s">
        <v>4253</v>
      </c>
      <c r="C587" t="s">
        <v>1440</v>
      </c>
      <c r="D587" t="s">
        <v>819</v>
      </c>
      <c r="E587">
        <v>250</v>
      </c>
      <c r="F587" t="s">
        <v>2773</v>
      </c>
      <c r="G587" t="s">
        <v>3027</v>
      </c>
      <c r="H587" t="s">
        <v>4254</v>
      </c>
      <c r="I587" t="s">
        <v>2756</v>
      </c>
      <c r="J587" s="5">
        <v>8948533081223000</v>
      </c>
      <c r="K587" t="s">
        <v>820</v>
      </c>
      <c r="L587" s="5">
        <v>12875089035759</v>
      </c>
      <c r="M587" t="s">
        <v>1440</v>
      </c>
      <c r="O587" s="5">
        <v>1.42052430337836E+16</v>
      </c>
    </row>
    <row r="588" spans="2:15" x14ac:dyDescent="0.3">
      <c r="B588" t="s">
        <v>4255</v>
      </c>
      <c r="C588" t="s">
        <v>1441</v>
      </c>
      <c r="D588" t="s">
        <v>819</v>
      </c>
      <c r="E588">
        <v>0</v>
      </c>
      <c r="F588">
        <v>0</v>
      </c>
      <c r="G588" t="s">
        <v>3406</v>
      </c>
      <c r="H588" t="s">
        <v>4256</v>
      </c>
      <c r="I588" t="s">
        <v>2814</v>
      </c>
      <c r="J588" s="5">
        <v>5973499</v>
      </c>
      <c r="K588" t="s">
        <v>874</v>
      </c>
      <c r="L588">
        <v>0</v>
      </c>
      <c r="M588" t="s">
        <v>1441</v>
      </c>
      <c r="O588">
        <v>0</v>
      </c>
    </row>
    <row r="589" spans="2:15" x14ac:dyDescent="0.3">
      <c r="B589" t="s">
        <v>4257</v>
      </c>
      <c r="C589" t="s">
        <v>1442</v>
      </c>
      <c r="D589" t="s">
        <v>859</v>
      </c>
      <c r="E589">
        <v>40</v>
      </c>
      <c r="F589" t="s">
        <v>2794</v>
      </c>
      <c r="G589" t="s">
        <v>3580</v>
      </c>
      <c r="H589" t="s">
        <v>3898</v>
      </c>
      <c r="I589" t="s">
        <v>2756</v>
      </c>
      <c r="J589" s="5">
        <v>99583845</v>
      </c>
      <c r="L589" s="5">
        <v>11926020526886</v>
      </c>
      <c r="M589" t="s">
        <v>1442</v>
      </c>
      <c r="O589" s="5">
        <v>1.47985835869071E+16</v>
      </c>
    </row>
    <row r="590" spans="2:15" x14ac:dyDescent="0.3">
      <c r="B590" t="s">
        <v>4258</v>
      </c>
      <c r="C590" t="s">
        <v>1443</v>
      </c>
      <c r="D590" t="s">
        <v>824</v>
      </c>
      <c r="E590">
        <v>125</v>
      </c>
      <c r="F590" t="s">
        <v>4259</v>
      </c>
      <c r="G590" t="s">
        <v>3826</v>
      </c>
      <c r="H590" t="s">
        <v>3752</v>
      </c>
      <c r="I590" t="s">
        <v>2756</v>
      </c>
      <c r="J590" s="5">
        <v>34604187</v>
      </c>
      <c r="L590" s="5">
        <v>153978625488281</v>
      </c>
      <c r="M590" t="s">
        <v>1443</v>
      </c>
      <c r="O590" s="5">
        <v>2.58366036106112E+16</v>
      </c>
    </row>
    <row r="591" spans="2:15" x14ac:dyDescent="0.3">
      <c r="B591" t="s">
        <v>4260</v>
      </c>
      <c r="C591" t="s">
        <v>1444</v>
      </c>
      <c r="D591" t="s">
        <v>807</v>
      </c>
      <c r="E591">
        <v>20</v>
      </c>
      <c r="F591">
        <v>1</v>
      </c>
      <c r="G591" t="s">
        <v>4261</v>
      </c>
      <c r="H591" t="s">
        <v>3529</v>
      </c>
      <c r="I591" t="s">
        <v>2756</v>
      </c>
      <c r="J591" s="5">
        <v>6537615</v>
      </c>
      <c r="K591" t="s">
        <v>1013</v>
      </c>
      <c r="L591" s="5">
        <v>242034244537354</v>
      </c>
      <c r="M591" t="s">
        <v>1444</v>
      </c>
      <c r="O591" s="5">
        <v>2442449145137490</v>
      </c>
    </row>
    <row r="592" spans="2:15" x14ac:dyDescent="0.3">
      <c r="B592" t="s">
        <v>4262</v>
      </c>
      <c r="C592" t="s">
        <v>1445</v>
      </c>
      <c r="D592" t="s">
        <v>804</v>
      </c>
      <c r="E592">
        <v>25</v>
      </c>
      <c r="F592">
        <v>1</v>
      </c>
      <c r="G592" t="e" cm="1">
        <f t="array" ref="G592">+FOQtA7ccFvDv31w</f>
        <v>#NAME?</v>
      </c>
      <c r="H592" t="s">
        <v>4263</v>
      </c>
      <c r="I592" t="s">
        <v>2756</v>
      </c>
      <c r="J592" s="5">
        <v>7201746</v>
      </c>
      <c r="L592" s="5">
        <v>297679328918457</v>
      </c>
      <c r="M592" t="s">
        <v>1445</v>
      </c>
      <c r="O592" s="5">
        <v>4394613154595750</v>
      </c>
    </row>
    <row r="593" spans="2:15" x14ac:dyDescent="0.3">
      <c r="B593" t="s">
        <v>4264</v>
      </c>
      <c r="C593" t="s">
        <v>1446</v>
      </c>
      <c r="D593" t="s">
        <v>807</v>
      </c>
      <c r="E593">
        <v>25</v>
      </c>
      <c r="F593">
        <v>1</v>
      </c>
      <c r="G593" t="s">
        <v>3500</v>
      </c>
      <c r="H593" t="s">
        <v>3951</v>
      </c>
      <c r="I593" t="s">
        <v>2756</v>
      </c>
      <c r="J593" s="5">
        <v>14209502</v>
      </c>
      <c r="K593" t="s">
        <v>827</v>
      </c>
      <c r="L593" s="5">
        <v>296186771392822</v>
      </c>
      <c r="M593" t="s">
        <v>1446</v>
      </c>
      <c r="O593" s="5">
        <v>4394613154595750</v>
      </c>
    </row>
    <row r="594" spans="2:15" x14ac:dyDescent="0.3">
      <c r="B594" t="s">
        <v>4265</v>
      </c>
      <c r="C594" t="s">
        <v>1447</v>
      </c>
      <c r="D594" t="s">
        <v>807</v>
      </c>
      <c r="E594">
        <v>125</v>
      </c>
      <c r="F594" t="s">
        <v>2773</v>
      </c>
      <c r="G594" t="s">
        <v>4266</v>
      </c>
      <c r="H594" t="s">
        <v>4136</v>
      </c>
      <c r="I594" t="s">
        <v>2756</v>
      </c>
      <c r="J594" s="5">
        <v>43770432</v>
      </c>
      <c r="K594" t="s">
        <v>885</v>
      </c>
      <c r="L594" s="5">
        <v>230176608394622</v>
      </c>
      <c r="M594" t="s">
        <v>1447</v>
      </c>
      <c r="O594" s="5">
        <v>2.58366036106112E+16</v>
      </c>
    </row>
    <row r="595" spans="2:15" x14ac:dyDescent="0.3">
      <c r="B595" t="s">
        <v>4267</v>
      </c>
      <c r="C595" t="s">
        <v>1448</v>
      </c>
      <c r="D595" t="s">
        <v>824</v>
      </c>
      <c r="E595">
        <v>125</v>
      </c>
      <c r="F595" t="s">
        <v>2773</v>
      </c>
      <c r="G595" t="s">
        <v>4044</v>
      </c>
      <c r="H595" t="s">
        <v>4268</v>
      </c>
      <c r="I595" t="s">
        <v>2756</v>
      </c>
      <c r="J595" s="5">
        <v>30919216</v>
      </c>
      <c r="K595" t="s">
        <v>1065</v>
      </c>
      <c r="L595" s="5">
        <v>177270897075653</v>
      </c>
      <c r="M595" t="s">
        <v>1448</v>
      </c>
      <c r="O595" s="5">
        <v>2.58366036106112E+16</v>
      </c>
    </row>
    <row r="596" spans="2:15" x14ac:dyDescent="0.3">
      <c r="B596" t="s">
        <v>4269</v>
      </c>
      <c r="C596" t="s">
        <v>1449</v>
      </c>
      <c r="D596" t="s">
        <v>893</v>
      </c>
      <c r="E596">
        <v>300</v>
      </c>
      <c r="F596" t="s">
        <v>2773</v>
      </c>
      <c r="G596" t="s">
        <v>4270</v>
      </c>
      <c r="H596" t="s">
        <v>4051</v>
      </c>
      <c r="I596" t="s">
        <v>2756</v>
      </c>
      <c r="J596" s="5">
        <v>16893113</v>
      </c>
      <c r="K596" t="s">
        <v>894</v>
      </c>
      <c r="L596" s="5">
        <v>170537688289261</v>
      </c>
      <c r="M596" t="s">
        <v>1449</v>
      </c>
      <c r="O596" s="5">
        <v>2.21750563432268E+16</v>
      </c>
    </row>
    <row r="597" spans="2:15" x14ac:dyDescent="0.3">
      <c r="B597" t="s">
        <v>4271</v>
      </c>
      <c r="C597" t="s">
        <v>1450</v>
      </c>
      <c r="D597" t="s">
        <v>807</v>
      </c>
      <c r="E597">
        <v>65</v>
      </c>
      <c r="F597" t="s">
        <v>2759</v>
      </c>
      <c r="G597" t="s">
        <v>4273</v>
      </c>
      <c r="H597" t="s">
        <v>4272</v>
      </c>
      <c r="I597" t="s">
        <v>2756</v>
      </c>
      <c r="J597" s="5">
        <v>10954841</v>
      </c>
      <c r="K597" t="s">
        <v>942</v>
      </c>
      <c r="L597" s="5">
        <v>498610682373052</v>
      </c>
      <c r="M597" t="s">
        <v>1450</v>
      </c>
      <c r="O597" s="5">
        <v>506295486315796</v>
      </c>
    </row>
    <row r="598" spans="2:15" x14ac:dyDescent="0.3">
      <c r="B598" t="s">
        <v>4274</v>
      </c>
      <c r="C598" t="s">
        <v>1451</v>
      </c>
      <c r="D598" t="s">
        <v>819</v>
      </c>
      <c r="E598">
        <v>25</v>
      </c>
      <c r="F598">
        <v>1</v>
      </c>
      <c r="G598" t="s">
        <v>4275</v>
      </c>
      <c r="H598" t="s">
        <v>4000</v>
      </c>
      <c r="I598" t="s">
        <v>2756</v>
      </c>
      <c r="J598" s="5">
        <v>8384718</v>
      </c>
      <c r="K598" t="s">
        <v>1452</v>
      </c>
      <c r="L598" s="5">
        <v>415691871643066</v>
      </c>
      <c r="M598" t="s">
        <v>1451</v>
      </c>
      <c r="O598" s="5">
        <v>4394613154595750</v>
      </c>
    </row>
    <row r="599" spans="2:15" x14ac:dyDescent="0.3">
      <c r="B599" t="s">
        <v>4276</v>
      </c>
      <c r="C599" t="s">
        <v>1453</v>
      </c>
      <c r="D599" t="s">
        <v>807</v>
      </c>
      <c r="E599">
        <v>50</v>
      </c>
      <c r="F599">
        <v>1</v>
      </c>
      <c r="G599" t="s">
        <v>4277</v>
      </c>
      <c r="H599" t="s">
        <v>3349</v>
      </c>
      <c r="I599" t="s">
        <v>2756</v>
      </c>
      <c r="J599" s="5">
        <v>6746695</v>
      </c>
      <c r="K599" t="s">
        <v>876</v>
      </c>
      <c r="L599" s="5">
        <v>174030641555801</v>
      </c>
      <c r="M599" t="s">
        <v>1453</v>
      </c>
      <c r="O599" s="5">
        <v>2611239415570130</v>
      </c>
    </row>
    <row r="600" spans="2:15" x14ac:dyDescent="0.3">
      <c r="B600" t="s">
        <v>4278</v>
      </c>
      <c r="C600" t="s">
        <v>1454</v>
      </c>
      <c r="D600" t="s">
        <v>804</v>
      </c>
      <c r="E600">
        <v>32</v>
      </c>
      <c r="F600">
        <v>1</v>
      </c>
      <c r="G600" t="s">
        <v>3812</v>
      </c>
      <c r="H600" t="s">
        <v>4279</v>
      </c>
      <c r="I600" t="s">
        <v>2756</v>
      </c>
      <c r="J600" s="5">
        <v>14952704</v>
      </c>
      <c r="L600" s="5">
        <v>443762321472168</v>
      </c>
      <c r="M600" t="s">
        <v>1454</v>
      </c>
      <c r="O600" s="5">
        <v>8343616479046430</v>
      </c>
    </row>
    <row r="601" spans="2:15" x14ac:dyDescent="0.3">
      <c r="B601" t="s">
        <v>4280</v>
      </c>
      <c r="C601" t="s">
        <v>1455</v>
      </c>
      <c r="D601" t="s">
        <v>807</v>
      </c>
      <c r="E601">
        <v>65</v>
      </c>
      <c r="F601" t="s">
        <v>2905</v>
      </c>
      <c r="G601" t="s">
        <v>4282</v>
      </c>
      <c r="H601" t="s">
        <v>4281</v>
      </c>
      <c r="I601" t="s">
        <v>2756</v>
      </c>
      <c r="J601" s="5">
        <v>17793097</v>
      </c>
      <c r="K601" t="s">
        <v>852</v>
      </c>
      <c r="L601" s="5">
        <v>40840572977066</v>
      </c>
      <c r="M601" t="s">
        <v>1455</v>
      </c>
      <c r="O601" s="5">
        <v>506295486315796</v>
      </c>
    </row>
    <row r="602" spans="2:15" x14ac:dyDescent="0.3">
      <c r="B602" t="s">
        <v>4283</v>
      </c>
      <c r="C602" t="s">
        <v>1456</v>
      </c>
      <c r="D602" t="s">
        <v>804</v>
      </c>
      <c r="E602">
        <v>25</v>
      </c>
      <c r="F602">
        <v>1</v>
      </c>
      <c r="G602" t="s">
        <v>3874</v>
      </c>
      <c r="H602" t="s">
        <v>4284</v>
      </c>
      <c r="I602" t="s">
        <v>2756</v>
      </c>
      <c r="J602" s="5">
        <v>11349982</v>
      </c>
      <c r="L602" s="5">
        <v>291318244934082</v>
      </c>
      <c r="M602" t="s">
        <v>1456</v>
      </c>
      <c r="O602" s="5">
        <v>4394613154595750</v>
      </c>
    </row>
    <row r="603" spans="2:15" x14ac:dyDescent="0.3">
      <c r="B603" t="s">
        <v>4285</v>
      </c>
      <c r="C603" t="s">
        <v>1457</v>
      </c>
      <c r="D603" t="s">
        <v>807</v>
      </c>
      <c r="E603">
        <v>0</v>
      </c>
      <c r="F603">
        <v>0</v>
      </c>
      <c r="G603" t="s">
        <v>4286</v>
      </c>
      <c r="H603" t="s">
        <v>3895</v>
      </c>
      <c r="I603" t="s">
        <v>2814</v>
      </c>
      <c r="J603" s="5">
        <v>34973446</v>
      </c>
      <c r="K603" t="s">
        <v>844</v>
      </c>
      <c r="L603">
        <v>0</v>
      </c>
      <c r="M603" t="s">
        <v>1457</v>
      </c>
      <c r="O603">
        <v>0</v>
      </c>
    </row>
    <row r="604" spans="2:15" x14ac:dyDescent="0.3">
      <c r="B604" t="s">
        <v>4287</v>
      </c>
      <c r="C604" t="s">
        <v>1458</v>
      </c>
      <c r="D604" t="s">
        <v>807</v>
      </c>
      <c r="E604">
        <v>100</v>
      </c>
      <c r="F604" t="s">
        <v>2773</v>
      </c>
      <c r="G604" t="s">
        <v>4288</v>
      </c>
      <c r="H604" t="s">
        <v>4112</v>
      </c>
      <c r="I604" t="s">
        <v>2756</v>
      </c>
      <c r="J604" s="5">
        <v>79268527</v>
      </c>
      <c r="K604" t="s">
        <v>813</v>
      </c>
      <c r="L604" s="5">
        <v>148131124126434</v>
      </c>
      <c r="M604" t="s">
        <v>1458</v>
      </c>
      <c r="O604" s="5">
        <v>1.48568088588033E+16</v>
      </c>
    </row>
    <row r="605" spans="2:15" x14ac:dyDescent="0.3">
      <c r="B605" t="s">
        <v>4289</v>
      </c>
      <c r="C605" t="s">
        <v>1459</v>
      </c>
      <c r="D605" t="s">
        <v>837</v>
      </c>
      <c r="E605">
        <v>25</v>
      </c>
      <c r="F605">
        <v>1</v>
      </c>
      <c r="G605" t="s">
        <v>4019</v>
      </c>
      <c r="H605" t="e" cm="1">
        <f t="array" ref="H605">+qRQriOEdAKAkAZG</f>
        <v>#NAME?</v>
      </c>
      <c r="I605" t="s">
        <v>2756</v>
      </c>
      <c r="J605" s="5">
        <v>2.31317733644445E+16</v>
      </c>
      <c r="K605" t="s">
        <v>815</v>
      </c>
      <c r="L605" s="5">
        <v>436517562866211</v>
      </c>
      <c r="M605" t="s">
        <v>1459</v>
      </c>
      <c r="O605" s="5">
        <v>4394613154595750</v>
      </c>
    </row>
    <row r="606" spans="2:15" x14ac:dyDescent="0.3">
      <c r="B606" t="s">
        <v>4290</v>
      </c>
      <c r="C606" t="s">
        <v>1460</v>
      </c>
      <c r="D606" t="s">
        <v>807</v>
      </c>
      <c r="E606">
        <v>80</v>
      </c>
      <c r="F606" t="s">
        <v>2823</v>
      </c>
      <c r="G606" t="s">
        <v>4272</v>
      </c>
      <c r="H606" t="s">
        <v>4228</v>
      </c>
      <c r="I606" t="s">
        <v>2756</v>
      </c>
      <c r="J606" s="5">
        <v>24683943</v>
      </c>
      <c r="K606" t="s">
        <v>942</v>
      </c>
      <c r="L606" s="5">
        <v>509218747215287</v>
      </c>
      <c r="M606" t="s">
        <v>1460</v>
      </c>
      <c r="O606" s="5">
        <v>8519200479572930</v>
      </c>
    </row>
    <row r="607" spans="2:15" x14ac:dyDescent="0.3">
      <c r="B607" t="s">
        <v>4291</v>
      </c>
      <c r="C607" t="s">
        <v>1461</v>
      </c>
      <c r="D607" t="s">
        <v>807</v>
      </c>
      <c r="E607">
        <v>65</v>
      </c>
      <c r="F607" t="s">
        <v>2773</v>
      </c>
      <c r="G607" t="s">
        <v>3703</v>
      </c>
      <c r="H607" t="s">
        <v>4292</v>
      </c>
      <c r="I607" t="s">
        <v>2756</v>
      </c>
      <c r="J607" s="5">
        <v>14008033</v>
      </c>
      <c r="K607" t="s">
        <v>1069</v>
      </c>
      <c r="L607" s="5">
        <v>364960269241333</v>
      </c>
      <c r="M607" t="s">
        <v>1461</v>
      </c>
      <c r="O607" s="5">
        <v>506295486315796</v>
      </c>
    </row>
    <row r="608" spans="2:15" x14ac:dyDescent="0.3">
      <c r="B608" t="s">
        <v>4293</v>
      </c>
      <c r="C608" t="s">
        <v>1462</v>
      </c>
      <c r="D608" t="s">
        <v>807</v>
      </c>
      <c r="E608">
        <v>0</v>
      </c>
      <c r="F608">
        <v>0</v>
      </c>
      <c r="G608" t="s">
        <v>4072</v>
      </c>
      <c r="H608" t="s">
        <v>3770</v>
      </c>
      <c r="I608" t="s">
        <v>2814</v>
      </c>
      <c r="J608" s="5">
        <v>15938594</v>
      </c>
      <c r="K608" t="s">
        <v>1463</v>
      </c>
      <c r="L608">
        <v>0</v>
      </c>
      <c r="M608" t="s">
        <v>1462</v>
      </c>
      <c r="O608">
        <v>0</v>
      </c>
    </row>
    <row r="609" spans="2:15" x14ac:dyDescent="0.3">
      <c r="B609" t="s">
        <v>4294</v>
      </c>
      <c r="C609" t="s">
        <v>1464</v>
      </c>
      <c r="D609" t="s">
        <v>819</v>
      </c>
      <c r="E609">
        <v>80</v>
      </c>
      <c r="F609" t="s">
        <v>2905</v>
      </c>
      <c r="G609" t="s">
        <v>4295</v>
      </c>
      <c r="H609" t="s">
        <v>3954</v>
      </c>
      <c r="I609" t="s">
        <v>2756</v>
      </c>
      <c r="J609" s="5">
        <v>15394374</v>
      </c>
      <c r="K609" t="s">
        <v>820</v>
      </c>
      <c r="L609" s="5">
        <v>63572091379168</v>
      </c>
      <c r="M609" t="s">
        <v>1464</v>
      </c>
      <c r="O609" s="5">
        <v>8519200479572930</v>
      </c>
    </row>
    <row r="610" spans="2:15" x14ac:dyDescent="0.3">
      <c r="B610" t="s">
        <v>4296</v>
      </c>
      <c r="C610" t="s">
        <v>1465</v>
      </c>
      <c r="D610" t="s">
        <v>807</v>
      </c>
      <c r="E610">
        <v>32</v>
      </c>
      <c r="F610" t="s">
        <v>2794</v>
      </c>
      <c r="G610" t="s">
        <v>2936</v>
      </c>
      <c r="H610" t="s">
        <v>4186</v>
      </c>
      <c r="I610" t="s">
        <v>2756</v>
      </c>
      <c r="J610" t="s">
        <v>4297</v>
      </c>
      <c r="K610" t="s">
        <v>813</v>
      </c>
      <c r="L610" s="5">
        <v>523882819747925</v>
      </c>
      <c r="M610" t="s">
        <v>1465</v>
      </c>
      <c r="O610" s="5">
        <v>8343616479046430</v>
      </c>
    </row>
    <row r="611" spans="2:15" x14ac:dyDescent="0.3">
      <c r="B611" t="s">
        <v>4298</v>
      </c>
      <c r="C611" t="s">
        <v>1466</v>
      </c>
      <c r="D611" t="s">
        <v>824</v>
      </c>
      <c r="E611">
        <v>25</v>
      </c>
      <c r="F611">
        <v>1</v>
      </c>
      <c r="G611" t="s">
        <v>3300</v>
      </c>
      <c r="H611" t="s">
        <v>4299</v>
      </c>
      <c r="I611" t="s">
        <v>2756</v>
      </c>
      <c r="J611" t="s">
        <v>4300</v>
      </c>
      <c r="L611" s="5">
        <v>364018402099609</v>
      </c>
      <c r="M611" t="s">
        <v>1466</v>
      </c>
      <c r="O611" s="5">
        <v>4394613154595750</v>
      </c>
    </row>
    <row r="612" spans="2:15" x14ac:dyDescent="0.3">
      <c r="B612" t="s">
        <v>4301</v>
      </c>
      <c r="C612" t="s">
        <v>1467</v>
      </c>
      <c r="D612" t="s">
        <v>804</v>
      </c>
      <c r="E612">
        <v>25</v>
      </c>
      <c r="F612">
        <v>1</v>
      </c>
      <c r="G612" t="s">
        <v>3158</v>
      </c>
      <c r="H612" t="s">
        <v>4302</v>
      </c>
      <c r="I612" t="s">
        <v>2756</v>
      </c>
      <c r="J612" s="5">
        <v>7601066</v>
      </c>
      <c r="L612" s="5">
        <v>333919868469238</v>
      </c>
      <c r="M612" t="s">
        <v>1467</v>
      </c>
      <c r="O612" s="5">
        <v>4394613154595750</v>
      </c>
    </row>
    <row r="613" spans="2:15" x14ac:dyDescent="0.3">
      <c r="B613" t="s">
        <v>4303</v>
      </c>
      <c r="C613" t="s">
        <v>1468</v>
      </c>
      <c r="D613" t="s">
        <v>807</v>
      </c>
      <c r="E613">
        <v>40</v>
      </c>
      <c r="F613" t="s">
        <v>2769</v>
      </c>
      <c r="G613" t="s">
        <v>4185</v>
      </c>
      <c r="H613" t="s">
        <v>4304</v>
      </c>
      <c r="I613" t="s">
        <v>2756</v>
      </c>
      <c r="J613" t="s">
        <v>4305</v>
      </c>
      <c r="K613" t="s">
        <v>813</v>
      </c>
      <c r="L613" s="5">
        <v>938704312133789</v>
      </c>
      <c r="M613" t="s">
        <v>1468</v>
      </c>
      <c r="O613" s="5">
        <v>1.47985835869071E+16</v>
      </c>
    </row>
    <row r="614" spans="2:15" x14ac:dyDescent="0.3">
      <c r="B614" t="s">
        <v>4306</v>
      </c>
      <c r="C614" t="s">
        <v>1469</v>
      </c>
      <c r="D614" t="s">
        <v>847</v>
      </c>
      <c r="E614">
        <v>0</v>
      </c>
      <c r="F614">
        <v>0</v>
      </c>
      <c r="G614" t="s">
        <v>4308</v>
      </c>
      <c r="H614" t="s">
        <v>4307</v>
      </c>
      <c r="I614" t="s">
        <v>2814</v>
      </c>
      <c r="J614" s="5">
        <v>13016531</v>
      </c>
      <c r="K614" t="s">
        <v>959</v>
      </c>
      <c r="L614">
        <v>0</v>
      </c>
      <c r="M614" t="s">
        <v>1469</v>
      </c>
      <c r="O614">
        <v>0</v>
      </c>
    </row>
    <row r="615" spans="2:15" x14ac:dyDescent="0.3">
      <c r="B615" t="s">
        <v>4309</v>
      </c>
      <c r="C615" t="s">
        <v>1470</v>
      </c>
      <c r="D615" t="s">
        <v>804</v>
      </c>
      <c r="E615">
        <v>65</v>
      </c>
      <c r="F615">
        <v>1</v>
      </c>
      <c r="G615" t="s">
        <v>4009</v>
      </c>
      <c r="H615" t="s">
        <v>4310</v>
      </c>
      <c r="I615" t="s">
        <v>2756</v>
      </c>
      <c r="J615" s="5">
        <v>91240425</v>
      </c>
      <c r="L615" s="5">
        <v>423077453613281</v>
      </c>
      <c r="M615" t="s">
        <v>1470</v>
      </c>
      <c r="O615" s="5">
        <v>506295486315796</v>
      </c>
    </row>
    <row r="616" spans="2:15" x14ac:dyDescent="0.3">
      <c r="B616" t="s">
        <v>4311</v>
      </c>
      <c r="C616" t="s">
        <v>1471</v>
      </c>
      <c r="D616" t="s">
        <v>807</v>
      </c>
      <c r="E616">
        <v>0</v>
      </c>
      <c r="F616">
        <v>0</v>
      </c>
      <c r="G616" t="s">
        <v>3286</v>
      </c>
      <c r="H616" t="s">
        <v>3562</v>
      </c>
      <c r="I616" t="s">
        <v>2814</v>
      </c>
      <c r="J616" s="5">
        <v>5174038</v>
      </c>
      <c r="K616" t="s">
        <v>1051</v>
      </c>
      <c r="L616">
        <v>0</v>
      </c>
      <c r="M616" t="s">
        <v>1471</v>
      </c>
      <c r="O616">
        <v>0</v>
      </c>
    </row>
    <row r="617" spans="2:15" x14ac:dyDescent="0.3">
      <c r="B617" t="s">
        <v>4312</v>
      </c>
      <c r="C617" t="s">
        <v>1472</v>
      </c>
      <c r="D617" t="s">
        <v>807</v>
      </c>
      <c r="E617">
        <v>250</v>
      </c>
      <c r="F617" t="s">
        <v>2773</v>
      </c>
      <c r="G617" t="s">
        <v>4313</v>
      </c>
      <c r="H617" t="s">
        <v>2831</v>
      </c>
      <c r="I617" t="s">
        <v>2756</v>
      </c>
      <c r="J617" s="5">
        <v>10870348</v>
      </c>
      <c r="K617" t="s">
        <v>838</v>
      </c>
      <c r="L617" s="5">
        <v>905378035602569</v>
      </c>
      <c r="M617" t="s">
        <v>1472</v>
      </c>
      <c r="O617" s="5">
        <v>1.42052430337836E+16</v>
      </c>
    </row>
    <row r="618" spans="2:15" x14ac:dyDescent="0.3">
      <c r="B618" t="s">
        <v>4314</v>
      </c>
      <c r="C618" t="s">
        <v>1473</v>
      </c>
      <c r="D618" t="s">
        <v>804</v>
      </c>
      <c r="E618">
        <v>25</v>
      </c>
      <c r="F618">
        <v>1</v>
      </c>
      <c r="G618" t="s">
        <v>4316</v>
      </c>
      <c r="H618" t="s">
        <v>4315</v>
      </c>
      <c r="I618" t="s">
        <v>2756</v>
      </c>
      <c r="J618" s="5">
        <v>38220046</v>
      </c>
      <c r="L618" s="5">
        <v>28542013168335</v>
      </c>
      <c r="M618" t="s">
        <v>1473</v>
      </c>
      <c r="O618" s="5">
        <v>4394613154595750</v>
      </c>
    </row>
    <row r="619" spans="2:15" x14ac:dyDescent="0.3">
      <c r="B619" t="s">
        <v>4317</v>
      </c>
      <c r="C619" t="s">
        <v>1474</v>
      </c>
      <c r="D619" t="s">
        <v>804</v>
      </c>
      <c r="E619">
        <v>25</v>
      </c>
      <c r="F619">
        <v>1</v>
      </c>
      <c r="G619" t="s">
        <v>4319</v>
      </c>
      <c r="H619" t="s">
        <v>4318</v>
      </c>
      <c r="I619" t="s">
        <v>2756</v>
      </c>
      <c r="J619" s="5">
        <v>25656612</v>
      </c>
      <c r="L619" s="5">
        <v>301826171875</v>
      </c>
      <c r="M619" t="s">
        <v>1474</v>
      </c>
      <c r="O619" s="5">
        <v>4394613154595750</v>
      </c>
    </row>
    <row r="620" spans="2:15" x14ac:dyDescent="0.3">
      <c r="B620" t="s">
        <v>4320</v>
      </c>
      <c r="C620" t="s">
        <v>1475</v>
      </c>
      <c r="D620" t="s">
        <v>804</v>
      </c>
      <c r="E620">
        <v>25</v>
      </c>
      <c r="F620">
        <v>1</v>
      </c>
      <c r="G620" t="s">
        <v>4322</v>
      </c>
      <c r="H620" t="s">
        <v>4321</v>
      </c>
      <c r="I620" t="s">
        <v>2756</v>
      </c>
      <c r="J620" s="5">
        <v>7961207</v>
      </c>
      <c r="L620" s="5">
        <v>288799991607666</v>
      </c>
      <c r="M620" t="s">
        <v>1475</v>
      </c>
      <c r="O620" s="5">
        <v>4394613154595750</v>
      </c>
    </row>
    <row r="621" spans="2:15" x14ac:dyDescent="0.3">
      <c r="B621" t="s">
        <v>4323</v>
      </c>
      <c r="C621" t="s">
        <v>1476</v>
      </c>
      <c r="D621" t="s">
        <v>804</v>
      </c>
      <c r="E621">
        <v>32</v>
      </c>
      <c r="F621">
        <v>1</v>
      </c>
      <c r="G621" t="s">
        <v>4047</v>
      </c>
      <c r="H621" t="s">
        <v>4324</v>
      </c>
      <c r="I621" t="s">
        <v>2756</v>
      </c>
      <c r="J621" s="5">
        <v>46294847</v>
      </c>
      <c r="L621" s="5">
        <v>775214996337891</v>
      </c>
      <c r="M621" t="s">
        <v>1476</v>
      </c>
      <c r="O621" s="5">
        <v>8343616479046430</v>
      </c>
    </row>
    <row r="622" spans="2:15" x14ac:dyDescent="0.3">
      <c r="B622" t="s">
        <v>4325</v>
      </c>
      <c r="C622" t="s">
        <v>1477</v>
      </c>
      <c r="D622" t="s">
        <v>807</v>
      </c>
      <c r="E622">
        <v>50</v>
      </c>
      <c r="F622" t="s">
        <v>3154</v>
      </c>
      <c r="G622" t="s">
        <v>2813</v>
      </c>
      <c r="H622" t="s">
        <v>4326</v>
      </c>
      <c r="I622" t="s">
        <v>2756</v>
      </c>
      <c r="J622" s="5">
        <v>31274063</v>
      </c>
      <c r="K622" t="s">
        <v>822</v>
      </c>
      <c r="L622" s="5">
        <v>153769798603083</v>
      </c>
      <c r="M622" t="s">
        <v>1477</v>
      </c>
      <c r="O622" s="5">
        <v>2611239415570130</v>
      </c>
    </row>
    <row r="623" spans="2:15" x14ac:dyDescent="0.3">
      <c r="B623" t="s">
        <v>4327</v>
      </c>
      <c r="C623" t="s">
        <v>1478</v>
      </c>
      <c r="D623" t="s">
        <v>804</v>
      </c>
      <c r="E623">
        <v>25</v>
      </c>
      <c r="F623">
        <v>1</v>
      </c>
      <c r="G623" t="s">
        <v>2855</v>
      </c>
      <c r="H623" t="s">
        <v>4328</v>
      </c>
      <c r="I623" t="s">
        <v>2756</v>
      </c>
      <c r="J623" s="5">
        <v>7397934</v>
      </c>
      <c r="L623" s="5">
        <v>301235809326172</v>
      </c>
      <c r="M623" t="s">
        <v>1478</v>
      </c>
      <c r="O623" s="5">
        <v>4394613154595750</v>
      </c>
    </row>
    <row r="624" spans="2:15" x14ac:dyDescent="0.3">
      <c r="B624" t="s">
        <v>4329</v>
      </c>
      <c r="C624" t="s">
        <v>1479</v>
      </c>
      <c r="D624" t="s">
        <v>824</v>
      </c>
      <c r="E624">
        <v>25</v>
      </c>
      <c r="F624">
        <v>1</v>
      </c>
      <c r="G624" t="s">
        <v>2791</v>
      </c>
      <c r="H624" t="s">
        <v>4330</v>
      </c>
      <c r="I624" t="s">
        <v>2756</v>
      </c>
      <c r="J624" s="5">
        <v>20670095</v>
      </c>
      <c r="L624" s="5">
        <v>415691871643066</v>
      </c>
      <c r="M624" t="s">
        <v>1479</v>
      </c>
      <c r="O624" s="5">
        <v>4394613154595750</v>
      </c>
    </row>
    <row r="625" spans="2:15" x14ac:dyDescent="0.3">
      <c r="B625" t="s">
        <v>4331</v>
      </c>
      <c r="C625" t="s">
        <v>1480</v>
      </c>
      <c r="D625" t="s">
        <v>807</v>
      </c>
      <c r="E625">
        <v>40</v>
      </c>
      <c r="F625" t="s">
        <v>3372</v>
      </c>
      <c r="G625" t="s">
        <v>3784</v>
      </c>
      <c r="H625" t="s">
        <v>4332</v>
      </c>
      <c r="I625" t="s">
        <v>2756</v>
      </c>
      <c r="J625" s="5">
        <v>13309945</v>
      </c>
      <c r="K625" t="s">
        <v>942</v>
      </c>
      <c r="L625" s="5">
        <v>120381103706372</v>
      </c>
      <c r="M625" t="s">
        <v>1480</v>
      </c>
      <c r="O625" s="5">
        <v>1.47985835869071E+16</v>
      </c>
    </row>
    <row r="626" spans="2:15" x14ac:dyDescent="0.3">
      <c r="B626" t="s">
        <v>4333</v>
      </c>
      <c r="C626" t="s">
        <v>1481</v>
      </c>
      <c r="D626" t="s">
        <v>804</v>
      </c>
      <c r="E626">
        <v>25</v>
      </c>
      <c r="F626">
        <v>1</v>
      </c>
      <c r="G626" t="s">
        <v>4335</v>
      </c>
      <c r="H626" t="s">
        <v>4334</v>
      </c>
      <c r="I626" t="s">
        <v>2756</v>
      </c>
      <c r="J626" s="5">
        <v>425243</v>
      </c>
      <c r="L626" s="5">
        <v>285336055755615</v>
      </c>
      <c r="M626" t="s">
        <v>1481</v>
      </c>
      <c r="O626" s="5">
        <v>4394613154595750</v>
      </c>
    </row>
    <row r="627" spans="2:15" x14ac:dyDescent="0.3">
      <c r="B627" t="s">
        <v>4336</v>
      </c>
      <c r="C627" t="s">
        <v>1482</v>
      </c>
      <c r="D627" t="s">
        <v>804</v>
      </c>
      <c r="E627">
        <v>25</v>
      </c>
      <c r="F627">
        <v>1</v>
      </c>
      <c r="G627" t="s">
        <v>4162</v>
      </c>
      <c r="H627" t="s">
        <v>4337</v>
      </c>
      <c r="I627" t="s">
        <v>2756</v>
      </c>
      <c r="J627" s="5">
        <v>16953987</v>
      </c>
      <c r="L627" s="5">
        <v>300596179962158</v>
      </c>
      <c r="M627" t="s">
        <v>1482</v>
      </c>
      <c r="O627" s="5">
        <v>4394613154595750</v>
      </c>
    </row>
    <row r="628" spans="2:15" x14ac:dyDescent="0.3">
      <c r="B628" t="s">
        <v>4338</v>
      </c>
      <c r="C628" t="s">
        <v>1483</v>
      </c>
      <c r="D628" t="s">
        <v>804</v>
      </c>
      <c r="E628">
        <v>25</v>
      </c>
      <c r="F628">
        <v>1</v>
      </c>
      <c r="G628" t="s">
        <v>3661</v>
      </c>
      <c r="H628" t="s">
        <v>4339</v>
      </c>
      <c r="I628" t="s">
        <v>2756</v>
      </c>
      <c r="J628" s="5">
        <v>7337876</v>
      </c>
      <c r="L628" s="5">
        <v>297594299316406</v>
      </c>
      <c r="M628" t="s">
        <v>1483</v>
      </c>
      <c r="O628" s="5">
        <v>4394613154595750</v>
      </c>
    </row>
    <row r="629" spans="2:15" x14ac:dyDescent="0.3">
      <c r="B629" t="s">
        <v>4340</v>
      </c>
      <c r="C629" t="s">
        <v>1484</v>
      </c>
      <c r="D629" t="s">
        <v>804</v>
      </c>
      <c r="E629">
        <v>40</v>
      </c>
      <c r="F629">
        <v>1</v>
      </c>
      <c r="G629" t="s">
        <v>4341</v>
      </c>
      <c r="H629" t="s">
        <v>3467</v>
      </c>
      <c r="I629" t="s">
        <v>2756</v>
      </c>
      <c r="J629" s="5">
        <v>1.03231084785893E+16</v>
      </c>
      <c r="L629" s="5">
        <v>117463371276855</v>
      </c>
      <c r="M629" t="s">
        <v>1484</v>
      </c>
      <c r="O629" s="5">
        <v>1.47985835869071E+16</v>
      </c>
    </row>
    <row r="630" spans="2:15" x14ac:dyDescent="0.3">
      <c r="B630" t="s">
        <v>4342</v>
      </c>
      <c r="C630" t="s">
        <v>1485</v>
      </c>
      <c r="D630" t="s">
        <v>804</v>
      </c>
      <c r="E630">
        <v>25</v>
      </c>
      <c r="F630">
        <v>1</v>
      </c>
      <c r="G630" t="s">
        <v>3986</v>
      </c>
      <c r="H630" t="s">
        <v>4343</v>
      </c>
      <c r="I630" t="s">
        <v>2756</v>
      </c>
      <c r="J630" s="5">
        <v>70684023</v>
      </c>
      <c r="L630" s="5">
        <v>303949604034424</v>
      </c>
      <c r="M630" t="s">
        <v>1485</v>
      </c>
      <c r="O630" s="5">
        <v>4394613154595750</v>
      </c>
    </row>
    <row r="631" spans="2:15" x14ac:dyDescent="0.3">
      <c r="B631" t="s">
        <v>4344</v>
      </c>
      <c r="C631" t="s">
        <v>1486</v>
      </c>
      <c r="D631" t="s">
        <v>837</v>
      </c>
      <c r="E631">
        <v>65</v>
      </c>
      <c r="F631" t="s">
        <v>2905</v>
      </c>
      <c r="G631" t="s">
        <v>3104</v>
      </c>
      <c r="H631" t="s">
        <v>4345</v>
      </c>
      <c r="I631" t="s">
        <v>2756</v>
      </c>
      <c r="J631" s="5">
        <v>14871177</v>
      </c>
      <c r="K631" t="s">
        <v>815</v>
      </c>
      <c r="L631" s="5">
        <v>431706147193909</v>
      </c>
      <c r="M631" t="s">
        <v>1486</v>
      </c>
      <c r="O631" s="5">
        <v>506295486315796</v>
      </c>
    </row>
    <row r="632" spans="2:15" x14ac:dyDescent="0.3">
      <c r="B632" t="s">
        <v>4346</v>
      </c>
      <c r="C632" t="s">
        <v>1487</v>
      </c>
      <c r="D632" t="s">
        <v>807</v>
      </c>
      <c r="E632">
        <v>50</v>
      </c>
      <c r="F632" t="s">
        <v>4347</v>
      </c>
      <c r="G632" t="s">
        <v>3278</v>
      </c>
      <c r="H632" t="s">
        <v>3090</v>
      </c>
      <c r="I632" t="s">
        <v>2756</v>
      </c>
      <c r="J632" s="5">
        <v>10511339</v>
      </c>
      <c r="K632" t="s">
        <v>1069</v>
      </c>
      <c r="L632" s="5">
        <v>204152099609375</v>
      </c>
      <c r="M632" t="s">
        <v>1487</v>
      </c>
      <c r="O632" s="5">
        <v>2611239415570130</v>
      </c>
    </row>
    <row r="633" spans="2:15" x14ac:dyDescent="0.3">
      <c r="B633" t="s">
        <v>4348</v>
      </c>
      <c r="C633" t="s">
        <v>1488</v>
      </c>
      <c r="D633" t="s">
        <v>804</v>
      </c>
      <c r="E633">
        <v>25</v>
      </c>
      <c r="F633">
        <v>1</v>
      </c>
      <c r="G633" t="s">
        <v>3446</v>
      </c>
      <c r="H633" t="s">
        <v>4349</v>
      </c>
      <c r="I633" t="s">
        <v>2756</v>
      </c>
      <c r="J633" s="5">
        <v>59538636</v>
      </c>
      <c r="L633" s="5">
        <v>300040016174316</v>
      </c>
      <c r="M633" t="s">
        <v>1488</v>
      </c>
      <c r="O633" s="5">
        <v>4394613154595750</v>
      </c>
    </row>
    <row r="634" spans="2:15" x14ac:dyDescent="0.3">
      <c r="B634" t="s">
        <v>4350</v>
      </c>
      <c r="C634" t="s">
        <v>1489</v>
      </c>
      <c r="D634" t="s">
        <v>807</v>
      </c>
      <c r="E634">
        <v>125</v>
      </c>
      <c r="F634" t="s">
        <v>2773</v>
      </c>
      <c r="G634" t="s">
        <v>3664</v>
      </c>
      <c r="H634" t="s">
        <v>4351</v>
      </c>
      <c r="I634" t="s">
        <v>2756</v>
      </c>
      <c r="J634" s="5">
        <v>9565677</v>
      </c>
      <c r="K634" t="s">
        <v>813</v>
      </c>
      <c r="L634" s="5">
        <v>153435193805693</v>
      </c>
      <c r="M634" t="s">
        <v>1489</v>
      </c>
      <c r="O634" s="5">
        <v>2.58366036106112E+16</v>
      </c>
    </row>
    <row r="635" spans="2:15" x14ac:dyDescent="0.3">
      <c r="B635" t="s">
        <v>4352</v>
      </c>
      <c r="C635" t="s">
        <v>1490</v>
      </c>
      <c r="D635" t="s">
        <v>804</v>
      </c>
      <c r="E635">
        <v>25</v>
      </c>
      <c r="F635">
        <v>1</v>
      </c>
      <c r="G635" t="s">
        <v>3645</v>
      </c>
      <c r="H635" t="s">
        <v>4353</v>
      </c>
      <c r="I635" t="s">
        <v>2756</v>
      </c>
      <c r="J635" s="5">
        <v>69208875</v>
      </c>
      <c r="L635" s="5">
        <v>354052276611328</v>
      </c>
      <c r="M635" t="s">
        <v>1490</v>
      </c>
      <c r="O635" s="5">
        <v>4394613154595750</v>
      </c>
    </row>
    <row r="636" spans="2:15" x14ac:dyDescent="0.3">
      <c r="B636" t="s">
        <v>4354</v>
      </c>
      <c r="C636" t="s">
        <v>1491</v>
      </c>
      <c r="D636" t="s">
        <v>824</v>
      </c>
      <c r="E636">
        <v>25</v>
      </c>
      <c r="F636">
        <v>1</v>
      </c>
      <c r="G636" t="s">
        <v>4356</v>
      </c>
      <c r="H636" t="s">
        <v>4355</v>
      </c>
      <c r="I636" t="s">
        <v>2756</v>
      </c>
      <c r="J636" s="5">
        <v>646609</v>
      </c>
      <c r="L636" s="5">
        <v>415691871643066</v>
      </c>
      <c r="M636" t="s">
        <v>1491</v>
      </c>
      <c r="O636" s="5">
        <v>4394613154595750</v>
      </c>
    </row>
    <row r="637" spans="2:15" x14ac:dyDescent="0.3">
      <c r="B637" t="s">
        <v>4357</v>
      </c>
      <c r="C637" t="s">
        <v>1492</v>
      </c>
      <c r="D637" t="s">
        <v>804</v>
      </c>
      <c r="E637">
        <v>25</v>
      </c>
      <c r="F637">
        <v>1</v>
      </c>
      <c r="G637" t="s">
        <v>3443</v>
      </c>
      <c r="H637" t="s">
        <v>4358</v>
      </c>
      <c r="I637" t="s">
        <v>2756</v>
      </c>
      <c r="J637" s="5">
        <v>65382338</v>
      </c>
      <c r="L637" s="5">
        <v>297332363128662</v>
      </c>
      <c r="M637" t="s">
        <v>1492</v>
      </c>
      <c r="O637" s="5">
        <v>4394613154595750</v>
      </c>
    </row>
    <row r="638" spans="2:15" x14ac:dyDescent="0.3">
      <c r="B638" t="s">
        <v>4359</v>
      </c>
      <c r="C638" t="s">
        <v>1493</v>
      </c>
      <c r="D638" t="s">
        <v>807</v>
      </c>
      <c r="E638">
        <v>100</v>
      </c>
      <c r="F638" t="s">
        <v>2823</v>
      </c>
      <c r="G638" t="s">
        <v>4237</v>
      </c>
      <c r="H638" t="s">
        <v>2901</v>
      </c>
      <c r="I638" t="s">
        <v>2756</v>
      </c>
      <c r="J638" s="5">
        <v>9551479</v>
      </c>
      <c r="K638" t="s">
        <v>876</v>
      </c>
      <c r="L638" s="5">
        <v>110384406961442</v>
      </c>
      <c r="M638" t="s">
        <v>1493</v>
      </c>
      <c r="O638" s="5">
        <v>1.48568088588033E+16</v>
      </c>
    </row>
    <row r="639" spans="2:15" x14ac:dyDescent="0.3">
      <c r="B639" t="s">
        <v>4360</v>
      </c>
      <c r="C639" t="s">
        <v>1494</v>
      </c>
      <c r="D639" t="s">
        <v>893</v>
      </c>
      <c r="E639">
        <v>300</v>
      </c>
      <c r="F639" t="s">
        <v>2773</v>
      </c>
      <c r="G639" t="s">
        <v>2951</v>
      </c>
      <c r="H639" t="s">
        <v>4270</v>
      </c>
      <c r="I639" t="s">
        <v>2756</v>
      </c>
      <c r="J639" s="5">
        <v>71322594</v>
      </c>
      <c r="K639" t="s">
        <v>894</v>
      </c>
      <c r="L639" s="5">
        <v>170537688289261</v>
      </c>
      <c r="M639" t="s">
        <v>1494</v>
      </c>
      <c r="O639" s="5">
        <v>2.21750563432268E+16</v>
      </c>
    </row>
    <row r="640" spans="2:15" x14ac:dyDescent="0.3">
      <c r="B640" t="s">
        <v>4361</v>
      </c>
      <c r="C640" t="s">
        <v>1495</v>
      </c>
      <c r="D640" t="s">
        <v>804</v>
      </c>
      <c r="E640">
        <v>25</v>
      </c>
      <c r="F640">
        <v>1</v>
      </c>
      <c r="G640" t="s">
        <v>4363</v>
      </c>
      <c r="H640" t="s">
        <v>4362</v>
      </c>
      <c r="I640" t="s">
        <v>2756</v>
      </c>
      <c r="J640" s="5">
        <v>10175546</v>
      </c>
      <c r="L640" s="5">
        <v>29737964630127</v>
      </c>
      <c r="M640" t="s">
        <v>1495</v>
      </c>
      <c r="O640" s="5">
        <v>4394613154595750</v>
      </c>
    </row>
    <row r="641" spans="2:15" x14ac:dyDescent="0.3">
      <c r="B641" t="s">
        <v>4364</v>
      </c>
      <c r="C641" t="s">
        <v>1496</v>
      </c>
      <c r="D641" t="s">
        <v>819</v>
      </c>
      <c r="E641">
        <v>0</v>
      </c>
      <c r="F641">
        <v>0</v>
      </c>
      <c r="G641" t="s">
        <v>2916</v>
      </c>
      <c r="H641" t="s">
        <v>3814</v>
      </c>
      <c r="I641" t="s">
        <v>2814</v>
      </c>
      <c r="J641" s="5">
        <v>1966842</v>
      </c>
      <c r="K641" t="s">
        <v>820</v>
      </c>
      <c r="L641">
        <v>0</v>
      </c>
      <c r="M641" t="s">
        <v>1496</v>
      </c>
      <c r="O641">
        <v>0</v>
      </c>
    </row>
    <row r="642" spans="2:15" x14ac:dyDescent="0.3">
      <c r="B642" t="s">
        <v>4365</v>
      </c>
      <c r="C642" t="s">
        <v>1497</v>
      </c>
      <c r="D642" t="s">
        <v>819</v>
      </c>
      <c r="E642">
        <v>25</v>
      </c>
      <c r="F642">
        <v>1</v>
      </c>
      <c r="G642" t="s">
        <v>3989</v>
      </c>
      <c r="H642" t="s">
        <v>4330</v>
      </c>
      <c r="I642" t="s">
        <v>2756</v>
      </c>
      <c r="J642" s="5">
        <v>23839203</v>
      </c>
      <c r="K642" t="s">
        <v>874</v>
      </c>
      <c r="L642" s="5">
        <v>415691871643066</v>
      </c>
      <c r="M642" t="s">
        <v>1497</v>
      </c>
      <c r="O642" s="5">
        <v>4394613154595750</v>
      </c>
    </row>
    <row r="643" spans="2:15" x14ac:dyDescent="0.3">
      <c r="B643" t="s">
        <v>4366</v>
      </c>
      <c r="C643" t="s">
        <v>1498</v>
      </c>
      <c r="D643" t="s">
        <v>807</v>
      </c>
      <c r="E643">
        <v>100</v>
      </c>
      <c r="F643" t="s">
        <v>2773</v>
      </c>
      <c r="G643" t="s">
        <v>3186</v>
      </c>
      <c r="H643" t="s">
        <v>2928</v>
      </c>
      <c r="I643" t="s">
        <v>2756</v>
      </c>
      <c r="J643" s="5">
        <v>2200879</v>
      </c>
      <c r="K643" t="s">
        <v>952</v>
      </c>
      <c r="L643" s="5">
        <v>133877680690767</v>
      </c>
      <c r="M643" t="s">
        <v>1498</v>
      </c>
      <c r="O643" s="5">
        <v>1.48568088588033E+16</v>
      </c>
    </row>
    <row r="644" spans="2:15" x14ac:dyDescent="0.3">
      <c r="B644" t="s">
        <v>4367</v>
      </c>
      <c r="C644" t="s">
        <v>1499</v>
      </c>
      <c r="D644" t="s">
        <v>807</v>
      </c>
      <c r="E644">
        <v>65</v>
      </c>
      <c r="F644" t="s">
        <v>2905</v>
      </c>
      <c r="G644" t="s">
        <v>4281</v>
      </c>
      <c r="H644" t="s">
        <v>4368</v>
      </c>
      <c r="I644" t="s">
        <v>2756</v>
      </c>
      <c r="J644" s="5">
        <v>6932305</v>
      </c>
      <c r="K644" t="s">
        <v>852</v>
      </c>
      <c r="L644" s="5">
        <v>440402529239655</v>
      </c>
      <c r="M644" t="s">
        <v>1499</v>
      </c>
      <c r="O644" s="5">
        <v>506295486315796</v>
      </c>
    </row>
    <row r="645" spans="2:15" x14ac:dyDescent="0.3">
      <c r="B645" t="s">
        <v>4369</v>
      </c>
      <c r="C645" t="s">
        <v>1500</v>
      </c>
      <c r="D645" t="s">
        <v>824</v>
      </c>
      <c r="E645">
        <v>0</v>
      </c>
      <c r="F645">
        <v>0</v>
      </c>
      <c r="G645" t="s">
        <v>4371</v>
      </c>
      <c r="H645" t="s">
        <v>4370</v>
      </c>
      <c r="I645" t="s">
        <v>2814</v>
      </c>
      <c r="J645" s="5">
        <v>2995044</v>
      </c>
      <c r="L645">
        <v>0</v>
      </c>
      <c r="M645" t="s">
        <v>1500</v>
      </c>
      <c r="O645">
        <v>0</v>
      </c>
    </row>
    <row r="646" spans="2:15" x14ac:dyDescent="0.3">
      <c r="B646" t="s">
        <v>4372</v>
      </c>
      <c r="C646" t="s">
        <v>1501</v>
      </c>
      <c r="D646" t="s">
        <v>819</v>
      </c>
      <c r="E646">
        <v>0</v>
      </c>
      <c r="F646">
        <v>0</v>
      </c>
      <c r="G646" t="s">
        <v>3999</v>
      </c>
      <c r="H646" t="s">
        <v>4373</v>
      </c>
      <c r="I646" t="s">
        <v>2814</v>
      </c>
      <c r="J646" s="5">
        <v>6421214</v>
      </c>
      <c r="K646" t="s">
        <v>874</v>
      </c>
      <c r="L646">
        <v>0</v>
      </c>
      <c r="M646" t="s">
        <v>1501</v>
      </c>
      <c r="O646">
        <v>0</v>
      </c>
    </row>
    <row r="647" spans="2:15" x14ac:dyDescent="0.3">
      <c r="B647" t="s">
        <v>4374</v>
      </c>
      <c r="C647" t="s">
        <v>1502</v>
      </c>
      <c r="D647" t="s">
        <v>804</v>
      </c>
      <c r="E647">
        <v>25</v>
      </c>
      <c r="F647">
        <v>1</v>
      </c>
      <c r="G647" t="s">
        <v>4376</v>
      </c>
      <c r="H647" t="s">
        <v>4375</v>
      </c>
      <c r="I647" t="s">
        <v>2756</v>
      </c>
      <c r="J647" s="5">
        <v>68299623</v>
      </c>
      <c r="L647" s="5">
        <v>297767696380615</v>
      </c>
      <c r="M647" t="s">
        <v>1502</v>
      </c>
      <c r="O647" s="5">
        <v>4394613154595750</v>
      </c>
    </row>
    <row r="648" spans="2:15" x14ac:dyDescent="0.3">
      <c r="B648" t="s">
        <v>4377</v>
      </c>
      <c r="C648" t="s">
        <v>1503</v>
      </c>
      <c r="D648" t="s">
        <v>807</v>
      </c>
      <c r="E648">
        <v>125</v>
      </c>
      <c r="F648" t="s">
        <v>2773</v>
      </c>
      <c r="G648" t="s">
        <v>4039</v>
      </c>
      <c r="H648" t="s">
        <v>4378</v>
      </c>
      <c r="I648" t="s">
        <v>2756</v>
      </c>
      <c r="J648" s="5">
        <v>20088226</v>
      </c>
      <c r="K648" t="s">
        <v>952</v>
      </c>
      <c r="L648" s="5">
        <v>193232362297057</v>
      </c>
      <c r="M648" t="s">
        <v>1503</v>
      </c>
      <c r="O648" s="5">
        <v>2.58366036106112E+16</v>
      </c>
    </row>
    <row r="649" spans="2:15" x14ac:dyDescent="0.3">
      <c r="B649" t="s">
        <v>4379</v>
      </c>
      <c r="C649" t="s">
        <v>1504</v>
      </c>
      <c r="D649" t="s">
        <v>804</v>
      </c>
      <c r="E649">
        <v>25</v>
      </c>
      <c r="F649">
        <v>1</v>
      </c>
      <c r="G649" t="s">
        <v>4381</v>
      </c>
      <c r="H649" t="s">
        <v>4380</v>
      </c>
      <c r="I649" t="s">
        <v>2756</v>
      </c>
      <c r="J649" s="5">
        <v>42468386</v>
      </c>
      <c r="L649" s="5">
        <v>288569469451904</v>
      </c>
      <c r="M649" t="s">
        <v>1504</v>
      </c>
      <c r="O649" s="5">
        <v>4394613154595750</v>
      </c>
    </row>
    <row r="650" spans="2:15" x14ac:dyDescent="0.3">
      <c r="B650" t="s">
        <v>4382</v>
      </c>
      <c r="C650" t="s">
        <v>1505</v>
      </c>
      <c r="D650" t="s">
        <v>819</v>
      </c>
      <c r="E650">
        <v>80</v>
      </c>
      <c r="F650" t="s">
        <v>2905</v>
      </c>
      <c r="G650" t="s">
        <v>4383</v>
      </c>
      <c r="H650" t="s">
        <v>4295</v>
      </c>
      <c r="I650" t="s">
        <v>2756</v>
      </c>
      <c r="J650" s="5">
        <v>11423609</v>
      </c>
      <c r="K650" t="s">
        <v>820</v>
      </c>
      <c r="L650" s="5">
        <v>550922814464546</v>
      </c>
      <c r="M650" t="s">
        <v>1505</v>
      </c>
      <c r="O650" s="5">
        <v>8519200479572930</v>
      </c>
    </row>
    <row r="651" spans="2:15" x14ac:dyDescent="0.3">
      <c r="B651" t="s">
        <v>4384</v>
      </c>
      <c r="C651" t="s">
        <v>1506</v>
      </c>
      <c r="D651" t="s">
        <v>807</v>
      </c>
      <c r="E651">
        <v>125</v>
      </c>
      <c r="F651" t="s">
        <v>2773</v>
      </c>
      <c r="G651" t="s">
        <v>4385</v>
      </c>
      <c r="H651" t="s">
        <v>3548</v>
      </c>
      <c r="I651" t="s">
        <v>2756</v>
      </c>
      <c r="J651" s="5">
        <v>3766052</v>
      </c>
      <c r="K651" t="s">
        <v>885</v>
      </c>
      <c r="L651" s="5">
        <v>225297828952788</v>
      </c>
      <c r="M651" t="s">
        <v>1506</v>
      </c>
      <c r="O651" s="5">
        <v>2.58366036106112E+16</v>
      </c>
    </row>
    <row r="652" spans="2:15" x14ac:dyDescent="0.3">
      <c r="B652" t="s">
        <v>4386</v>
      </c>
      <c r="C652" t="s">
        <v>1507</v>
      </c>
      <c r="D652" t="s">
        <v>804</v>
      </c>
      <c r="E652">
        <v>32</v>
      </c>
      <c r="F652" t="s">
        <v>2794</v>
      </c>
      <c r="G652" t="s">
        <v>2883</v>
      </c>
      <c r="H652" t="s">
        <v>4387</v>
      </c>
      <c r="I652" t="s">
        <v>2756</v>
      </c>
      <c r="J652" s="5">
        <v>29965837</v>
      </c>
      <c r="L652" s="5">
        <v>493048860740382</v>
      </c>
      <c r="M652" t="s">
        <v>1507</v>
      </c>
      <c r="O652" s="5">
        <v>8343616479046430</v>
      </c>
    </row>
    <row r="653" spans="2:15" x14ac:dyDescent="0.3">
      <c r="B653" t="s">
        <v>4388</v>
      </c>
      <c r="C653" t="s">
        <v>1508</v>
      </c>
      <c r="D653" t="s">
        <v>847</v>
      </c>
      <c r="E653">
        <v>0</v>
      </c>
      <c r="F653">
        <v>0</v>
      </c>
      <c r="G653" t="s">
        <v>4389</v>
      </c>
      <c r="H653" t="s">
        <v>3054</v>
      </c>
      <c r="I653" t="s">
        <v>2814</v>
      </c>
      <c r="J653" s="5">
        <v>7579799</v>
      </c>
      <c r="K653" t="s">
        <v>995</v>
      </c>
      <c r="L653">
        <v>0</v>
      </c>
      <c r="M653" t="s">
        <v>1508</v>
      </c>
      <c r="O653">
        <v>0</v>
      </c>
    </row>
    <row r="654" spans="2:15" x14ac:dyDescent="0.3">
      <c r="B654" t="s">
        <v>4390</v>
      </c>
      <c r="C654" t="s">
        <v>1509</v>
      </c>
      <c r="D654" t="s">
        <v>807</v>
      </c>
      <c r="E654">
        <v>100</v>
      </c>
      <c r="F654" t="s">
        <v>2823</v>
      </c>
      <c r="G654" t="s">
        <v>4062</v>
      </c>
      <c r="H654" t="s">
        <v>4391</v>
      </c>
      <c r="I654" t="s">
        <v>2756</v>
      </c>
      <c r="J654" s="5">
        <v>72954507</v>
      </c>
      <c r="K654" t="s">
        <v>815</v>
      </c>
      <c r="L654" s="5">
        <v>120752246046066</v>
      </c>
      <c r="M654" t="s">
        <v>1509</v>
      </c>
      <c r="O654" s="5">
        <v>1.48568088588033E+16</v>
      </c>
    </row>
    <row r="655" spans="2:15" x14ac:dyDescent="0.3">
      <c r="B655" t="s">
        <v>4392</v>
      </c>
      <c r="C655" t="s">
        <v>1510</v>
      </c>
      <c r="D655" t="s">
        <v>804</v>
      </c>
      <c r="E655">
        <v>32</v>
      </c>
      <c r="F655">
        <v>1</v>
      </c>
      <c r="G655" t="s">
        <v>4394</v>
      </c>
      <c r="H655" t="s">
        <v>4393</v>
      </c>
      <c r="I655" t="s">
        <v>2756</v>
      </c>
      <c r="J655" s="5">
        <v>16401533</v>
      </c>
      <c r="L655" s="5">
        <v>585522155761719</v>
      </c>
      <c r="M655" t="s">
        <v>1510</v>
      </c>
      <c r="O655" s="5">
        <v>8343616479046430</v>
      </c>
    </row>
    <row r="656" spans="2:15" x14ac:dyDescent="0.3">
      <c r="B656" t="s">
        <v>4395</v>
      </c>
      <c r="C656" t="s">
        <v>1511</v>
      </c>
      <c r="D656" t="s">
        <v>824</v>
      </c>
      <c r="E656">
        <v>0</v>
      </c>
      <c r="F656">
        <v>0</v>
      </c>
      <c r="G656" t="s">
        <v>4397</v>
      </c>
      <c r="H656" t="s">
        <v>4396</v>
      </c>
      <c r="I656" t="s">
        <v>2814</v>
      </c>
      <c r="J656" s="5">
        <v>45631996</v>
      </c>
      <c r="L656">
        <v>0</v>
      </c>
      <c r="M656" t="s">
        <v>1511</v>
      </c>
      <c r="O656">
        <v>0</v>
      </c>
    </row>
    <row r="657" spans="2:15" x14ac:dyDescent="0.3">
      <c r="B657" t="s">
        <v>4398</v>
      </c>
      <c r="C657" t="s">
        <v>1512</v>
      </c>
      <c r="D657" t="s">
        <v>807</v>
      </c>
      <c r="E657">
        <v>65</v>
      </c>
      <c r="F657" t="s">
        <v>2759</v>
      </c>
      <c r="G657" t="s">
        <v>4399</v>
      </c>
      <c r="H657" t="s">
        <v>3537</v>
      </c>
      <c r="I657" t="s">
        <v>2756</v>
      </c>
      <c r="J657" s="5">
        <v>690554</v>
      </c>
      <c r="K657" t="s">
        <v>876</v>
      </c>
      <c r="L657" s="5">
        <v>381243087158203</v>
      </c>
      <c r="M657" t="s">
        <v>1512</v>
      </c>
      <c r="O657" s="5">
        <v>506295486315796</v>
      </c>
    </row>
    <row r="658" spans="2:15" x14ac:dyDescent="0.3">
      <c r="B658" t="s">
        <v>4400</v>
      </c>
      <c r="C658" t="s">
        <v>1513</v>
      </c>
      <c r="D658" t="s">
        <v>807</v>
      </c>
      <c r="E658">
        <v>50</v>
      </c>
      <c r="F658" t="s">
        <v>2853</v>
      </c>
      <c r="G658" t="s">
        <v>4402</v>
      </c>
      <c r="H658" t="s">
        <v>4401</v>
      </c>
      <c r="I658" t="s">
        <v>2756</v>
      </c>
      <c r="J658" s="5">
        <v>9740959</v>
      </c>
      <c r="K658" t="s">
        <v>1083</v>
      </c>
      <c r="L658" s="5">
        <v>183822648925765</v>
      </c>
      <c r="M658" t="s">
        <v>1513</v>
      </c>
      <c r="O658" s="5">
        <v>2611239415570130</v>
      </c>
    </row>
    <row r="659" spans="2:15" x14ac:dyDescent="0.3">
      <c r="B659" t="s">
        <v>4403</v>
      </c>
      <c r="C659" t="s">
        <v>1514</v>
      </c>
      <c r="D659" t="s">
        <v>807</v>
      </c>
      <c r="E659">
        <v>40</v>
      </c>
      <c r="F659" t="s">
        <v>2947</v>
      </c>
      <c r="G659" t="s">
        <v>4404</v>
      </c>
      <c r="H659" t="s">
        <v>3785</v>
      </c>
      <c r="I659" t="s">
        <v>2756</v>
      </c>
      <c r="J659" s="5">
        <v>51703105</v>
      </c>
      <c r="K659" t="s">
        <v>942</v>
      </c>
      <c r="L659" s="5">
        <v>137992908630345</v>
      </c>
      <c r="M659" t="s">
        <v>1514</v>
      </c>
      <c r="O659" s="5">
        <v>1.47985835869071E+16</v>
      </c>
    </row>
    <row r="660" spans="2:15" x14ac:dyDescent="0.3">
      <c r="B660" t="s">
        <v>4405</v>
      </c>
      <c r="C660" t="s">
        <v>1515</v>
      </c>
      <c r="D660" t="s">
        <v>824</v>
      </c>
      <c r="E660">
        <v>40</v>
      </c>
      <c r="F660" t="s">
        <v>2769</v>
      </c>
      <c r="G660" t="s">
        <v>4175</v>
      </c>
      <c r="H660" t="s">
        <v>4406</v>
      </c>
      <c r="I660" t="s">
        <v>2756</v>
      </c>
      <c r="J660" s="5">
        <v>11473509</v>
      </c>
      <c r="L660" s="5">
        <v>103955567321798</v>
      </c>
      <c r="M660" t="s">
        <v>1515</v>
      </c>
      <c r="O660" s="5">
        <v>1.47985835869071E+16</v>
      </c>
    </row>
    <row r="661" spans="2:15" x14ac:dyDescent="0.3">
      <c r="B661" t="s">
        <v>4407</v>
      </c>
      <c r="C661" t="s">
        <v>1516</v>
      </c>
      <c r="D661" t="s">
        <v>804</v>
      </c>
      <c r="E661">
        <v>25</v>
      </c>
      <c r="F661">
        <v>1</v>
      </c>
      <c r="G661" t="s">
        <v>2854</v>
      </c>
      <c r="H661" t="s">
        <v>4408</v>
      </c>
      <c r="I661" t="s">
        <v>2756</v>
      </c>
      <c r="J661" s="5">
        <v>38333888</v>
      </c>
      <c r="L661" s="5">
        <v>294059505462646</v>
      </c>
      <c r="M661" t="s">
        <v>1516</v>
      </c>
      <c r="O661" s="5">
        <v>4394613154595750</v>
      </c>
    </row>
    <row r="662" spans="2:15" x14ac:dyDescent="0.3">
      <c r="B662" t="s">
        <v>4409</v>
      </c>
      <c r="C662" t="s">
        <v>1517</v>
      </c>
      <c r="D662" t="s">
        <v>804</v>
      </c>
      <c r="E662">
        <v>25</v>
      </c>
      <c r="F662">
        <v>1</v>
      </c>
      <c r="G662" t="s">
        <v>4411</v>
      </c>
      <c r="H662" t="s">
        <v>4410</v>
      </c>
      <c r="I662" t="s">
        <v>2756</v>
      </c>
      <c r="J662" s="5">
        <v>6112547</v>
      </c>
      <c r="L662" s="5">
        <v>298142547607422</v>
      </c>
      <c r="M662" t="s">
        <v>1517</v>
      </c>
      <c r="O662" s="5">
        <v>4394613154595750</v>
      </c>
    </row>
    <row r="663" spans="2:15" x14ac:dyDescent="0.3">
      <c r="B663" t="s">
        <v>4412</v>
      </c>
      <c r="C663" t="s">
        <v>1518</v>
      </c>
      <c r="D663" t="s">
        <v>804</v>
      </c>
      <c r="E663">
        <v>25</v>
      </c>
      <c r="F663">
        <v>1</v>
      </c>
      <c r="G663" t="s">
        <v>4378</v>
      </c>
      <c r="H663" t="s">
        <v>4413</v>
      </c>
      <c r="I663" t="s">
        <v>2756</v>
      </c>
      <c r="J663" s="5">
        <v>4892515</v>
      </c>
      <c r="L663" s="5">
        <v>31873685836792</v>
      </c>
      <c r="M663" t="s">
        <v>1518</v>
      </c>
      <c r="O663" s="5">
        <v>4394613154595750</v>
      </c>
    </row>
    <row r="664" spans="2:15" x14ac:dyDescent="0.3">
      <c r="B664" t="s">
        <v>4414</v>
      </c>
      <c r="C664" t="s">
        <v>1519</v>
      </c>
      <c r="D664" t="s">
        <v>804</v>
      </c>
      <c r="E664">
        <v>25</v>
      </c>
      <c r="F664">
        <v>1</v>
      </c>
      <c r="G664" t="s">
        <v>2997</v>
      </c>
      <c r="H664" t="s">
        <v>4415</v>
      </c>
      <c r="I664" t="s">
        <v>2756</v>
      </c>
      <c r="J664" s="5">
        <v>26776478</v>
      </c>
      <c r="L664" s="5">
        <v>293094329833984</v>
      </c>
      <c r="M664" t="s">
        <v>1519</v>
      </c>
      <c r="O664" s="5">
        <v>4394613154595750</v>
      </c>
    </row>
    <row r="665" spans="2:15" x14ac:dyDescent="0.3">
      <c r="B665" t="s">
        <v>4416</v>
      </c>
      <c r="C665" t="s">
        <v>1520</v>
      </c>
      <c r="D665" t="s">
        <v>807</v>
      </c>
      <c r="E665">
        <v>0</v>
      </c>
      <c r="F665">
        <v>0</v>
      </c>
      <c r="G665" t="s">
        <v>3951</v>
      </c>
      <c r="H665" t="s">
        <v>4417</v>
      </c>
      <c r="I665" t="s">
        <v>2814</v>
      </c>
      <c r="J665" s="5">
        <v>3532377</v>
      </c>
      <c r="K665" t="s">
        <v>827</v>
      </c>
      <c r="L665">
        <v>0</v>
      </c>
      <c r="M665" t="s">
        <v>1520</v>
      </c>
      <c r="O665">
        <v>0</v>
      </c>
    </row>
    <row r="666" spans="2:15" x14ac:dyDescent="0.3">
      <c r="B666" t="s">
        <v>4418</v>
      </c>
      <c r="C666" t="s">
        <v>1521</v>
      </c>
      <c r="D666" t="s">
        <v>807</v>
      </c>
      <c r="E666">
        <v>80</v>
      </c>
      <c r="F666" t="s">
        <v>2823</v>
      </c>
      <c r="G666" t="s">
        <v>4419</v>
      </c>
      <c r="H666" t="s">
        <v>4146</v>
      </c>
      <c r="I666" t="s">
        <v>2756</v>
      </c>
      <c r="J666" s="5">
        <v>15815619</v>
      </c>
      <c r="K666" t="s">
        <v>834</v>
      </c>
      <c r="L666" s="5">
        <v>831304180412292</v>
      </c>
      <c r="M666" t="s">
        <v>1521</v>
      </c>
      <c r="O666" s="5">
        <v>8519200479572930</v>
      </c>
    </row>
    <row r="667" spans="2:15" x14ac:dyDescent="0.3">
      <c r="B667" t="s">
        <v>4420</v>
      </c>
      <c r="C667" t="s">
        <v>1522</v>
      </c>
      <c r="D667" t="s">
        <v>804</v>
      </c>
      <c r="E667">
        <v>32</v>
      </c>
      <c r="F667">
        <v>1</v>
      </c>
      <c r="G667" t="s">
        <v>4422</v>
      </c>
      <c r="H667" t="s">
        <v>4421</v>
      </c>
      <c r="I667" t="s">
        <v>2756</v>
      </c>
      <c r="J667" s="5">
        <v>7716593</v>
      </c>
      <c r="L667" s="5">
        <v>482405242919922</v>
      </c>
      <c r="M667" t="s">
        <v>1522</v>
      </c>
      <c r="O667" s="5">
        <v>8343616479046430</v>
      </c>
    </row>
    <row r="668" spans="2:15" x14ac:dyDescent="0.3">
      <c r="B668" t="s">
        <v>4423</v>
      </c>
      <c r="C668" t="s">
        <v>1523</v>
      </c>
      <c r="D668" t="s">
        <v>804</v>
      </c>
      <c r="E668">
        <v>40</v>
      </c>
      <c r="F668">
        <v>1</v>
      </c>
      <c r="G668" t="s">
        <v>3200</v>
      </c>
      <c r="H668" t="s">
        <v>4424</v>
      </c>
      <c r="I668" t="s">
        <v>2756</v>
      </c>
      <c r="J668" s="5">
        <v>8339842</v>
      </c>
      <c r="L668" s="5">
        <v>122617202758789</v>
      </c>
      <c r="M668" t="s">
        <v>1523</v>
      </c>
      <c r="O668" s="5">
        <v>1.47985835869071E+16</v>
      </c>
    </row>
    <row r="669" spans="2:15" x14ac:dyDescent="0.3">
      <c r="B669" t="s">
        <v>4425</v>
      </c>
      <c r="C669" t="s">
        <v>1524</v>
      </c>
      <c r="D669" t="s">
        <v>804</v>
      </c>
      <c r="E669">
        <v>32</v>
      </c>
      <c r="F669">
        <v>1</v>
      </c>
      <c r="G669" t="s">
        <v>4427</v>
      </c>
      <c r="H669" t="s">
        <v>4426</v>
      </c>
      <c r="I669" t="s">
        <v>2756</v>
      </c>
      <c r="J669" s="5">
        <v>49992833</v>
      </c>
      <c r="L669" s="5">
        <v>515234375</v>
      </c>
      <c r="M669" t="s">
        <v>1524</v>
      </c>
      <c r="O669" s="5">
        <v>8343616479046430</v>
      </c>
    </row>
    <row r="670" spans="2:15" x14ac:dyDescent="0.3">
      <c r="B670" t="s">
        <v>4428</v>
      </c>
      <c r="C670" t="s">
        <v>1525</v>
      </c>
      <c r="D670" t="s">
        <v>804</v>
      </c>
      <c r="E670">
        <v>25</v>
      </c>
      <c r="F670">
        <v>1</v>
      </c>
      <c r="G670" t="s">
        <v>3935</v>
      </c>
      <c r="H670" t="s">
        <v>4429</v>
      </c>
      <c r="I670" t="s">
        <v>2756</v>
      </c>
      <c r="J670" s="5">
        <v>9356782</v>
      </c>
      <c r="L670" s="5">
        <v>303638248443604</v>
      </c>
      <c r="M670" t="s">
        <v>1525</v>
      </c>
      <c r="O670" s="5">
        <v>4394613154595750</v>
      </c>
    </row>
    <row r="671" spans="2:15" x14ac:dyDescent="0.3">
      <c r="B671" t="s">
        <v>4430</v>
      </c>
      <c r="C671" t="s">
        <v>1526</v>
      </c>
      <c r="D671" t="s">
        <v>819</v>
      </c>
      <c r="E671">
        <v>80</v>
      </c>
      <c r="F671" t="s">
        <v>2823</v>
      </c>
      <c r="G671" t="s">
        <v>3354</v>
      </c>
      <c r="H671" t="s">
        <v>4431</v>
      </c>
      <c r="I671" t="s">
        <v>2756</v>
      </c>
      <c r="J671" s="5">
        <v>11158478</v>
      </c>
      <c r="K671" t="s">
        <v>874</v>
      </c>
      <c r="L671" s="5">
        <v>671593406581879</v>
      </c>
      <c r="M671" t="s">
        <v>1526</v>
      </c>
      <c r="O671" s="5">
        <v>8519200479572930</v>
      </c>
    </row>
    <row r="672" spans="2:15" x14ac:dyDescent="0.3">
      <c r="B672" t="s">
        <v>4432</v>
      </c>
      <c r="C672" t="s">
        <v>1527</v>
      </c>
      <c r="D672" t="s">
        <v>804</v>
      </c>
      <c r="E672">
        <v>25</v>
      </c>
      <c r="F672">
        <v>1</v>
      </c>
      <c r="G672" t="s">
        <v>3395</v>
      </c>
      <c r="H672" t="s">
        <v>4433</v>
      </c>
      <c r="I672" t="s">
        <v>2756</v>
      </c>
      <c r="J672" s="5">
        <v>40156226</v>
      </c>
      <c r="L672" s="5">
        <v>36543529510498</v>
      </c>
      <c r="M672" t="s">
        <v>1527</v>
      </c>
      <c r="O672" s="5">
        <v>4394613154595750</v>
      </c>
    </row>
    <row r="673" spans="2:15" x14ac:dyDescent="0.3">
      <c r="B673" t="s">
        <v>4434</v>
      </c>
      <c r="C673" t="s">
        <v>1528</v>
      </c>
      <c r="D673" t="s">
        <v>804</v>
      </c>
      <c r="E673">
        <v>32</v>
      </c>
      <c r="F673">
        <v>1</v>
      </c>
      <c r="G673" t="s">
        <v>4436</v>
      </c>
      <c r="H673" t="s">
        <v>4435</v>
      </c>
      <c r="I673" t="s">
        <v>2756</v>
      </c>
      <c r="J673" s="5">
        <v>75675473</v>
      </c>
      <c r="L673" s="5">
        <v>781322326660156</v>
      </c>
      <c r="M673" t="s">
        <v>1528</v>
      </c>
      <c r="O673" s="5">
        <v>8343616479046430</v>
      </c>
    </row>
    <row r="674" spans="2:15" x14ac:dyDescent="0.3">
      <c r="B674" t="s">
        <v>4437</v>
      </c>
      <c r="C674" t="s">
        <v>1529</v>
      </c>
      <c r="D674" t="s">
        <v>893</v>
      </c>
      <c r="E674">
        <v>300</v>
      </c>
      <c r="F674" t="s">
        <v>2773</v>
      </c>
      <c r="G674" t="e" cm="1">
        <f t="array" ref="G674">+AoD+evhUNktjWb6</f>
        <v>#NAME?</v>
      </c>
      <c r="H674" t="s">
        <v>3649</v>
      </c>
      <c r="I674" t="s">
        <v>2756</v>
      </c>
      <c r="J674" s="5">
        <v>4634656</v>
      </c>
      <c r="K674" t="s">
        <v>894</v>
      </c>
      <c r="L674" s="5">
        <v>181416268164444</v>
      </c>
      <c r="M674" t="s">
        <v>1529</v>
      </c>
      <c r="O674" s="5">
        <v>2.21750563432268E+16</v>
      </c>
    </row>
    <row r="675" spans="2:15" x14ac:dyDescent="0.3">
      <c r="B675" t="s">
        <v>4438</v>
      </c>
      <c r="C675" t="s">
        <v>1530</v>
      </c>
      <c r="D675" t="s">
        <v>807</v>
      </c>
      <c r="E675">
        <v>0</v>
      </c>
      <c r="F675">
        <v>0</v>
      </c>
      <c r="G675" t="s">
        <v>4128</v>
      </c>
      <c r="H675" t="s">
        <v>3521</v>
      </c>
      <c r="I675" t="s">
        <v>2814</v>
      </c>
      <c r="J675" s="5">
        <v>41292625</v>
      </c>
      <c r="K675" t="s">
        <v>1123</v>
      </c>
      <c r="L675">
        <v>0</v>
      </c>
      <c r="M675" t="s">
        <v>1530</v>
      </c>
      <c r="O675">
        <v>0</v>
      </c>
    </row>
    <row r="676" spans="2:15" x14ac:dyDescent="0.3">
      <c r="B676" t="s">
        <v>4439</v>
      </c>
      <c r="C676" t="s">
        <v>1531</v>
      </c>
      <c r="D676" t="s">
        <v>804</v>
      </c>
      <c r="E676">
        <v>25</v>
      </c>
      <c r="F676">
        <v>1</v>
      </c>
      <c r="G676" t="s">
        <v>4441</v>
      </c>
      <c r="H676" t="s">
        <v>4440</v>
      </c>
      <c r="I676" t="s">
        <v>2756</v>
      </c>
      <c r="J676" s="5">
        <v>7258138</v>
      </c>
      <c r="L676" s="5">
        <v>284587650299072</v>
      </c>
      <c r="M676" t="s">
        <v>1531</v>
      </c>
      <c r="O676" s="5">
        <v>4394613154595750</v>
      </c>
    </row>
    <row r="677" spans="2:15" x14ac:dyDescent="0.3">
      <c r="B677" t="s">
        <v>4442</v>
      </c>
      <c r="C677" t="s">
        <v>1532</v>
      </c>
      <c r="D677" t="s">
        <v>807</v>
      </c>
      <c r="E677">
        <v>40</v>
      </c>
      <c r="F677" t="s">
        <v>3372</v>
      </c>
      <c r="G677" t="s">
        <v>4443</v>
      </c>
      <c r="H677" t="s">
        <v>3102</v>
      </c>
      <c r="I677" t="s">
        <v>2756</v>
      </c>
      <c r="J677" s="5">
        <v>65270915</v>
      </c>
      <c r="K677" t="s">
        <v>942</v>
      </c>
      <c r="L677" s="5">
        <v>104491263389587</v>
      </c>
      <c r="M677" t="s">
        <v>1532</v>
      </c>
      <c r="O677" s="5">
        <v>1.47985835869071E+16</v>
      </c>
    </row>
    <row r="678" spans="2:15" x14ac:dyDescent="0.3">
      <c r="B678" t="s">
        <v>4444</v>
      </c>
      <c r="C678" t="s">
        <v>1533</v>
      </c>
      <c r="D678" t="s">
        <v>804</v>
      </c>
      <c r="E678">
        <v>25</v>
      </c>
      <c r="F678">
        <v>1</v>
      </c>
      <c r="G678" t="s">
        <v>4080</v>
      </c>
      <c r="H678" t="s">
        <v>4445</v>
      </c>
      <c r="I678" t="s">
        <v>2756</v>
      </c>
      <c r="J678" s="5">
        <v>9505767</v>
      </c>
      <c r="L678" s="5">
        <v>286278781890869</v>
      </c>
      <c r="M678" t="s">
        <v>1533</v>
      </c>
      <c r="O678" s="5">
        <v>4394613154595750</v>
      </c>
    </row>
    <row r="679" spans="2:15" x14ac:dyDescent="0.3">
      <c r="B679" t="s">
        <v>4446</v>
      </c>
      <c r="C679" t="s">
        <v>1534</v>
      </c>
      <c r="D679" t="s">
        <v>804</v>
      </c>
      <c r="E679">
        <v>25</v>
      </c>
      <c r="F679">
        <v>1</v>
      </c>
      <c r="G679" t="s">
        <v>4448</v>
      </c>
      <c r="H679" t="s">
        <v>4447</v>
      </c>
      <c r="I679" t="s">
        <v>2756</v>
      </c>
      <c r="J679" s="5">
        <v>69021916</v>
      </c>
      <c r="L679" s="5">
        <v>292404594421387</v>
      </c>
      <c r="M679" t="s">
        <v>1534</v>
      </c>
      <c r="O679" s="5">
        <v>4394613154595750</v>
      </c>
    </row>
    <row r="680" spans="2:15" x14ac:dyDescent="0.3">
      <c r="B680" t="s">
        <v>4449</v>
      </c>
      <c r="C680" t="s">
        <v>1535</v>
      </c>
      <c r="D680" t="s">
        <v>807</v>
      </c>
      <c r="E680">
        <v>50</v>
      </c>
      <c r="F680" t="s">
        <v>3154</v>
      </c>
      <c r="G680" t="s">
        <v>3263</v>
      </c>
      <c r="H680" t="s">
        <v>3632</v>
      </c>
      <c r="I680" t="s">
        <v>2756</v>
      </c>
      <c r="J680" s="5">
        <v>29010962</v>
      </c>
      <c r="K680" t="s">
        <v>813</v>
      </c>
      <c r="L680" s="5">
        <v>155614170761108</v>
      </c>
      <c r="M680" t="s">
        <v>1535</v>
      </c>
      <c r="O680" s="5">
        <v>2611239415570130</v>
      </c>
    </row>
    <row r="681" spans="2:15" x14ac:dyDescent="0.3">
      <c r="B681" t="s">
        <v>4450</v>
      </c>
      <c r="C681" t="s">
        <v>1536</v>
      </c>
      <c r="D681" t="s">
        <v>819</v>
      </c>
      <c r="E681">
        <v>250</v>
      </c>
      <c r="F681" t="s">
        <v>2773</v>
      </c>
      <c r="G681" t="s">
        <v>4091</v>
      </c>
      <c r="H681" t="s">
        <v>4451</v>
      </c>
      <c r="I681" t="s">
        <v>2756</v>
      </c>
      <c r="J681" s="5">
        <v>1.95191906690241E+16</v>
      </c>
      <c r="K681" t="s">
        <v>820</v>
      </c>
      <c r="L681" s="5">
        <v>127489860985184</v>
      </c>
      <c r="M681" t="s">
        <v>1536</v>
      </c>
      <c r="O681" s="5">
        <v>1.42052430337836E+16</v>
      </c>
    </row>
    <row r="682" spans="2:15" x14ac:dyDescent="0.3">
      <c r="B682" t="s">
        <v>4452</v>
      </c>
      <c r="C682" t="s">
        <v>1537</v>
      </c>
      <c r="D682" t="s">
        <v>807</v>
      </c>
      <c r="E682">
        <v>100</v>
      </c>
      <c r="F682" t="s">
        <v>2823</v>
      </c>
      <c r="G682" t="s">
        <v>2901</v>
      </c>
      <c r="H682" t="s">
        <v>3572</v>
      </c>
      <c r="I682" t="s">
        <v>2756</v>
      </c>
      <c r="J682" s="5">
        <v>71082954</v>
      </c>
      <c r="K682" t="s">
        <v>876</v>
      </c>
      <c r="L682" s="5">
        <v>112226513368607</v>
      </c>
      <c r="M682" t="s">
        <v>1537</v>
      </c>
      <c r="O682" s="5">
        <v>1.48568088588033E+16</v>
      </c>
    </row>
    <row r="683" spans="2:15" x14ac:dyDescent="0.3">
      <c r="B683" t="s">
        <v>4453</v>
      </c>
      <c r="C683" t="s">
        <v>1538</v>
      </c>
      <c r="D683" t="s">
        <v>804</v>
      </c>
      <c r="E683">
        <v>25</v>
      </c>
      <c r="F683">
        <v>1</v>
      </c>
      <c r="G683" t="s">
        <v>3709</v>
      </c>
      <c r="H683" t="s">
        <v>4454</v>
      </c>
      <c r="I683" t="s">
        <v>2756</v>
      </c>
      <c r="J683" s="5">
        <v>63265324</v>
      </c>
      <c r="L683" s="5">
        <v>30880521774292</v>
      </c>
      <c r="M683" t="s">
        <v>1538</v>
      </c>
      <c r="O683" s="5">
        <v>4394613154595750</v>
      </c>
    </row>
    <row r="684" spans="2:15" x14ac:dyDescent="0.3">
      <c r="B684" t="s">
        <v>4455</v>
      </c>
      <c r="C684" t="s">
        <v>1539</v>
      </c>
      <c r="D684" t="s">
        <v>807</v>
      </c>
      <c r="E684">
        <v>100</v>
      </c>
      <c r="F684" t="s">
        <v>2773</v>
      </c>
      <c r="G684" t="s">
        <v>3531</v>
      </c>
      <c r="H684" t="s">
        <v>4427</v>
      </c>
      <c r="I684" t="s">
        <v>2756</v>
      </c>
      <c r="J684" s="5">
        <v>17527021</v>
      </c>
      <c r="K684" t="s">
        <v>952</v>
      </c>
      <c r="L684" s="5">
        <v>138956209358215</v>
      </c>
      <c r="M684" t="s">
        <v>1539</v>
      </c>
      <c r="O684" s="5">
        <v>1.48568088588033E+16</v>
      </c>
    </row>
    <row r="685" spans="2:15" x14ac:dyDescent="0.3">
      <c r="B685" t="s">
        <v>4456</v>
      </c>
      <c r="C685" t="s">
        <v>1540</v>
      </c>
      <c r="D685" t="s">
        <v>807</v>
      </c>
      <c r="E685">
        <v>0</v>
      </c>
      <c r="F685">
        <v>0</v>
      </c>
      <c r="G685" t="s">
        <v>3894</v>
      </c>
      <c r="H685" t="s">
        <v>3378</v>
      </c>
      <c r="I685" t="s">
        <v>2814</v>
      </c>
      <c r="J685" s="5">
        <v>10128066</v>
      </c>
      <c r="K685" t="s">
        <v>844</v>
      </c>
      <c r="L685">
        <v>0</v>
      </c>
      <c r="M685" t="s">
        <v>1540</v>
      </c>
      <c r="O685">
        <v>0</v>
      </c>
    </row>
    <row r="686" spans="2:15" x14ac:dyDescent="0.3">
      <c r="B686" t="s">
        <v>4457</v>
      </c>
      <c r="C686" t="s">
        <v>1541</v>
      </c>
      <c r="D686" t="s">
        <v>807</v>
      </c>
      <c r="E686">
        <v>65</v>
      </c>
      <c r="F686" t="s">
        <v>2759</v>
      </c>
      <c r="G686" t="s">
        <v>3668</v>
      </c>
      <c r="H686" t="s">
        <v>3189</v>
      </c>
      <c r="I686" t="s">
        <v>2756</v>
      </c>
      <c r="J686" s="5">
        <v>67567396</v>
      </c>
      <c r="K686" t="s">
        <v>841</v>
      </c>
      <c r="L686" s="5">
        <v>378480153808603</v>
      </c>
      <c r="M686" t="s">
        <v>1541</v>
      </c>
      <c r="O686" s="5">
        <v>506295486315796</v>
      </c>
    </row>
    <row r="687" spans="2:15" x14ac:dyDescent="0.3">
      <c r="B687" t="s">
        <v>4458</v>
      </c>
      <c r="C687" t="s">
        <v>1542</v>
      </c>
      <c r="D687" t="s">
        <v>859</v>
      </c>
      <c r="E687">
        <v>80</v>
      </c>
      <c r="F687" t="s">
        <v>2853</v>
      </c>
      <c r="G687" t="s">
        <v>4319</v>
      </c>
      <c r="H687" t="s">
        <v>3312</v>
      </c>
      <c r="I687" t="s">
        <v>2756</v>
      </c>
      <c r="J687" t="s">
        <v>4459</v>
      </c>
      <c r="L687" s="5">
        <v>516513933219889</v>
      </c>
      <c r="M687" t="s">
        <v>1542</v>
      </c>
      <c r="O687" s="5">
        <v>8519200479572930</v>
      </c>
    </row>
    <row r="688" spans="2:15" x14ac:dyDescent="0.3">
      <c r="B688" t="s">
        <v>4460</v>
      </c>
      <c r="C688" t="s">
        <v>1543</v>
      </c>
      <c r="D688" t="s">
        <v>824</v>
      </c>
      <c r="E688">
        <v>32</v>
      </c>
      <c r="F688">
        <v>1</v>
      </c>
      <c r="G688" t="s">
        <v>4461</v>
      </c>
      <c r="H688" t="s">
        <v>3690</v>
      </c>
      <c r="I688" t="s">
        <v>2756</v>
      </c>
      <c r="J688" s="5">
        <v>72446074</v>
      </c>
      <c r="L688" s="5">
        <v>715503387451172</v>
      </c>
      <c r="M688" t="s">
        <v>1543</v>
      </c>
      <c r="O688" s="5">
        <v>8343616479046430</v>
      </c>
    </row>
    <row r="689" spans="2:15" x14ac:dyDescent="0.3">
      <c r="B689" t="s">
        <v>4462</v>
      </c>
      <c r="C689" t="s">
        <v>1544</v>
      </c>
      <c r="D689" t="s">
        <v>807</v>
      </c>
      <c r="E689">
        <v>200</v>
      </c>
      <c r="F689" t="s">
        <v>2773</v>
      </c>
      <c r="G689" t="s">
        <v>2774</v>
      </c>
      <c r="H689" t="s">
        <v>3454</v>
      </c>
      <c r="I689" t="s">
        <v>2756</v>
      </c>
      <c r="J689" s="5">
        <v>139096985</v>
      </c>
      <c r="K689" t="s">
        <v>815</v>
      </c>
      <c r="L689" s="5">
        <v>418780692947388</v>
      </c>
      <c r="M689" t="s">
        <v>1544</v>
      </c>
      <c r="O689" s="5">
        <v>8223548985685890</v>
      </c>
    </row>
    <row r="690" spans="2:15" x14ac:dyDescent="0.3">
      <c r="B690" t="s">
        <v>4463</v>
      </c>
      <c r="C690" t="s">
        <v>1545</v>
      </c>
      <c r="D690" t="s">
        <v>819</v>
      </c>
      <c r="E690">
        <v>100</v>
      </c>
      <c r="F690" t="s">
        <v>2823</v>
      </c>
      <c r="G690" t="s">
        <v>4234</v>
      </c>
      <c r="H690" t="s">
        <v>2807</v>
      </c>
      <c r="I690" t="s">
        <v>2756</v>
      </c>
      <c r="J690" s="5">
        <v>1.86740697281072E+16</v>
      </c>
      <c r="K690" t="s">
        <v>874</v>
      </c>
      <c r="L690" s="5">
        <v>113409085521698</v>
      </c>
      <c r="M690" t="s">
        <v>1545</v>
      </c>
      <c r="O690" s="5">
        <v>1.48568088588033E+16</v>
      </c>
    </row>
    <row r="691" spans="2:15" x14ac:dyDescent="0.3">
      <c r="B691" t="s">
        <v>4464</v>
      </c>
      <c r="C691" t="s">
        <v>1546</v>
      </c>
      <c r="D691" t="s">
        <v>824</v>
      </c>
      <c r="E691">
        <v>65</v>
      </c>
      <c r="F691" t="s">
        <v>2860</v>
      </c>
      <c r="G691" t="s">
        <v>2842</v>
      </c>
      <c r="H691" t="s">
        <v>4189</v>
      </c>
      <c r="I691" t="s">
        <v>2756</v>
      </c>
      <c r="J691" s="5">
        <v>3713282</v>
      </c>
      <c r="L691" s="5">
        <v>306184215545654</v>
      </c>
      <c r="M691" t="s">
        <v>1546</v>
      </c>
      <c r="O691" s="5">
        <v>506295486315796</v>
      </c>
    </row>
    <row r="692" spans="2:15" x14ac:dyDescent="0.3">
      <c r="B692" t="s">
        <v>4465</v>
      </c>
      <c r="C692" t="s">
        <v>1547</v>
      </c>
      <c r="D692" t="s">
        <v>807</v>
      </c>
      <c r="E692">
        <v>125</v>
      </c>
      <c r="F692" t="s">
        <v>2773</v>
      </c>
      <c r="G692" t="s">
        <v>3652</v>
      </c>
      <c r="H692" t="s">
        <v>4466</v>
      </c>
      <c r="I692" t="s">
        <v>2756</v>
      </c>
      <c r="J692" s="5">
        <v>37050636</v>
      </c>
      <c r="K692" t="s">
        <v>950</v>
      </c>
      <c r="L692" s="5">
        <v>15742199018097</v>
      </c>
      <c r="M692" t="s">
        <v>1547</v>
      </c>
      <c r="O692" s="5">
        <v>2.58366036106112E+16</v>
      </c>
    </row>
    <row r="693" spans="2:15" x14ac:dyDescent="0.3">
      <c r="B693" t="s">
        <v>4467</v>
      </c>
      <c r="C693" t="s">
        <v>1548</v>
      </c>
      <c r="D693" t="s">
        <v>804</v>
      </c>
      <c r="E693">
        <v>20</v>
      </c>
      <c r="F693">
        <v>1</v>
      </c>
      <c r="G693" t="s">
        <v>3856</v>
      </c>
      <c r="H693" t="s">
        <v>4468</v>
      </c>
      <c r="I693" t="s">
        <v>2756</v>
      </c>
      <c r="J693" s="5">
        <v>7806674</v>
      </c>
      <c r="L693" s="5">
        <v>241977348327637</v>
      </c>
      <c r="M693" t="s">
        <v>1548</v>
      </c>
      <c r="O693" s="5">
        <v>2442449145137490</v>
      </c>
    </row>
    <row r="694" spans="2:15" x14ac:dyDescent="0.3">
      <c r="B694" t="s">
        <v>4469</v>
      </c>
      <c r="C694" t="s">
        <v>1549</v>
      </c>
      <c r="D694" t="s">
        <v>807</v>
      </c>
      <c r="E694">
        <v>50</v>
      </c>
      <c r="F694" t="s">
        <v>2905</v>
      </c>
      <c r="G694" t="s">
        <v>4470</v>
      </c>
      <c r="H694" t="s">
        <v>4448</v>
      </c>
      <c r="I694" t="s">
        <v>2756</v>
      </c>
      <c r="J694" s="5">
        <v>3387048</v>
      </c>
      <c r="K694" t="s">
        <v>841</v>
      </c>
      <c r="L694" s="5">
        <v>225158456230187</v>
      </c>
      <c r="M694" t="s">
        <v>1549</v>
      </c>
      <c r="O694" s="5">
        <v>2611239415570130</v>
      </c>
    </row>
    <row r="695" spans="2:15" x14ac:dyDescent="0.3">
      <c r="B695" t="s">
        <v>4471</v>
      </c>
      <c r="C695" t="s">
        <v>1550</v>
      </c>
      <c r="D695" t="s">
        <v>804</v>
      </c>
      <c r="E695">
        <v>20</v>
      </c>
      <c r="F695">
        <v>1</v>
      </c>
      <c r="G695" t="s">
        <v>3464</v>
      </c>
      <c r="H695" t="s">
        <v>4472</v>
      </c>
      <c r="I695" t="s">
        <v>2756</v>
      </c>
      <c r="J695" s="5">
        <v>51232204</v>
      </c>
      <c r="L695" s="5">
        <v>242005100250244</v>
      </c>
      <c r="M695" t="s">
        <v>1550</v>
      </c>
      <c r="O695" s="5">
        <v>2442449145137490</v>
      </c>
    </row>
    <row r="696" spans="2:15" x14ac:dyDescent="0.3">
      <c r="B696" t="s">
        <v>4473</v>
      </c>
      <c r="C696" t="s">
        <v>1551</v>
      </c>
      <c r="D696" t="s">
        <v>804</v>
      </c>
      <c r="E696">
        <v>25</v>
      </c>
      <c r="F696">
        <v>1</v>
      </c>
      <c r="G696" t="s">
        <v>4475</v>
      </c>
      <c r="H696" t="s">
        <v>4474</v>
      </c>
      <c r="I696" t="s">
        <v>2756</v>
      </c>
      <c r="J696" s="5">
        <v>68732004</v>
      </c>
      <c r="L696" s="5">
        <v>298069133758545</v>
      </c>
      <c r="M696" t="s">
        <v>1551</v>
      </c>
      <c r="O696" s="5">
        <v>4394613154595750</v>
      </c>
    </row>
    <row r="697" spans="2:15" x14ac:dyDescent="0.3">
      <c r="B697" t="s">
        <v>4476</v>
      </c>
      <c r="C697" t="s">
        <v>1552</v>
      </c>
      <c r="D697" t="s">
        <v>807</v>
      </c>
      <c r="E697">
        <v>80</v>
      </c>
      <c r="F697" t="s">
        <v>2823</v>
      </c>
      <c r="G697" t="s">
        <v>4478</v>
      </c>
      <c r="H697" t="s">
        <v>4477</v>
      </c>
      <c r="I697" t="s">
        <v>2756</v>
      </c>
      <c r="J697" s="5">
        <v>27057863</v>
      </c>
      <c r="K697" t="s">
        <v>808</v>
      </c>
      <c r="L697" s="5">
        <v>567620397777529</v>
      </c>
      <c r="M697" t="s">
        <v>1552</v>
      </c>
      <c r="O697" s="5">
        <v>8519200479572930</v>
      </c>
    </row>
    <row r="698" spans="2:15" x14ac:dyDescent="0.3">
      <c r="B698" t="s">
        <v>4479</v>
      </c>
      <c r="C698" t="s">
        <v>1553</v>
      </c>
      <c r="D698" t="s">
        <v>819</v>
      </c>
      <c r="E698">
        <v>300</v>
      </c>
      <c r="F698" t="s">
        <v>2773</v>
      </c>
      <c r="G698" t="s">
        <v>3242</v>
      </c>
      <c r="H698" t="s">
        <v>3750</v>
      </c>
      <c r="I698" t="s">
        <v>2756</v>
      </c>
      <c r="J698" s="5">
        <v>4657469</v>
      </c>
      <c r="K698" t="s">
        <v>820</v>
      </c>
      <c r="L698" s="5">
        <v>150552820182037</v>
      </c>
      <c r="M698" t="s">
        <v>1553</v>
      </c>
      <c r="O698" s="5">
        <v>2.21750563432268E+16</v>
      </c>
    </row>
    <row r="699" spans="2:15" x14ac:dyDescent="0.3">
      <c r="B699" t="s">
        <v>4480</v>
      </c>
      <c r="C699" t="s">
        <v>1554</v>
      </c>
      <c r="D699" t="s">
        <v>804</v>
      </c>
      <c r="E699">
        <v>50</v>
      </c>
      <c r="F699" t="s">
        <v>2794</v>
      </c>
      <c r="G699" t="s">
        <v>3726</v>
      </c>
      <c r="H699" t="s">
        <v>4481</v>
      </c>
      <c r="I699" t="s">
        <v>2756</v>
      </c>
      <c r="J699" s="5">
        <v>13675478</v>
      </c>
      <c r="L699" s="5">
        <v>187508239288349</v>
      </c>
      <c r="M699" t="s">
        <v>1554</v>
      </c>
      <c r="O699" s="5">
        <v>2611239415570130</v>
      </c>
    </row>
    <row r="700" spans="2:15" x14ac:dyDescent="0.3">
      <c r="B700" t="s">
        <v>4482</v>
      </c>
      <c r="C700" t="s">
        <v>1555</v>
      </c>
      <c r="D700" t="s">
        <v>804</v>
      </c>
      <c r="E700">
        <v>25</v>
      </c>
      <c r="F700" t="s">
        <v>2794</v>
      </c>
      <c r="G700" t="s">
        <v>4484</v>
      </c>
      <c r="H700" t="s">
        <v>4483</v>
      </c>
      <c r="I700" t="s">
        <v>2756</v>
      </c>
      <c r="J700" s="5">
        <v>9352629</v>
      </c>
      <c r="L700" s="5">
        <v>391315723228618</v>
      </c>
      <c r="M700" t="s">
        <v>1555</v>
      </c>
      <c r="O700" s="5">
        <v>4394613154595750</v>
      </c>
    </row>
    <row r="701" spans="2:15" x14ac:dyDescent="0.3">
      <c r="B701" t="s">
        <v>4485</v>
      </c>
      <c r="C701" t="s">
        <v>1556</v>
      </c>
      <c r="D701" t="s">
        <v>804</v>
      </c>
      <c r="E701">
        <v>80</v>
      </c>
      <c r="F701">
        <v>1</v>
      </c>
      <c r="G701" t="s">
        <v>4487</v>
      </c>
      <c r="H701" t="s">
        <v>4486</v>
      </c>
      <c r="I701" t="s">
        <v>2756</v>
      </c>
      <c r="J701" s="5">
        <v>717638</v>
      </c>
      <c r="L701" s="5">
        <v>667490295410156</v>
      </c>
      <c r="M701" t="s">
        <v>1556</v>
      </c>
      <c r="O701" s="5">
        <v>8519200479572930</v>
      </c>
    </row>
    <row r="702" spans="2:15" x14ac:dyDescent="0.3">
      <c r="B702" t="s">
        <v>4488</v>
      </c>
      <c r="C702" t="s">
        <v>1557</v>
      </c>
      <c r="D702" t="s">
        <v>807</v>
      </c>
      <c r="E702">
        <v>25</v>
      </c>
      <c r="F702">
        <v>1</v>
      </c>
      <c r="G702" t="s">
        <v>4490</v>
      </c>
      <c r="H702" t="s">
        <v>4489</v>
      </c>
      <c r="I702" t="s">
        <v>2756</v>
      </c>
      <c r="J702" s="5">
        <v>26422468</v>
      </c>
      <c r="K702" t="s">
        <v>808</v>
      </c>
      <c r="L702" s="5">
        <v>41828067779541</v>
      </c>
      <c r="M702" t="s">
        <v>1557</v>
      </c>
      <c r="O702" s="5">
        <v>4394613154595750</v>
      </c>
    </row>
    <row r="703" spans="2:15" x14ac:dyDescent="0.3">
      <c r="B703" t="s">
        <v>4491</v>
      </c>
      <c r="C703" t="s">
        <v>1558</v>
      </c>
      <c r="D703" t="s">
        <v>819</v>
      </c>
      <c r="E703">
        <v>32</v>
      </c>
      <c r="F703">
        <v>1</v>
      </c>
      <c r="G703" t="s">
        <v>2960</v>
      </c>
      <c r="H703" t="s">
        <v>2916</v>
      </c>
      <c r="I703" t="s">
        <v>2756</v>
      </c>
      <c r="J703" s="5">
        <v>16351662</v>
      </c>
      <c r="K703" t="s">
        <v>820</v>
      </c>
      <c r="L703" s="5">
        <v>601858558654785</v>
      </c>
      <c r="M703" t="s">
        <v>1558</v>
      </c>
      <c r="O703" s="5">
        <v>8343616479046430</v>
      </c>
    </row>
    <row r="704" spans="2:15" x14ac:dyDescent="0.3">
      <c r="B704" t="s">
        <v>4492</v>
      </c>
      <c r="C704" t="s">
        <v>1559</v>
      </c>
      <c r="D704" t="s">
        <v>807</v>
      </c>
      <c r="E704">
        <v>65</v>
      </c>
      <c r="F704" t="s">
        <v>2759</v>
      </c>
      <c r="G704" t="s">
        <v>3398</v>
      </c>
      <c r="H704" t="s">
        <v>2761</v>
      </c>
      <c r="I704" t="s">
        <v>2756</v>
      </c>
      <c r="J704" s="5">
        <v>17727816</v>
      </c>
      <c r="K704" t="s">
        <v>808</v>
      </c>
      <c r="L704" s="5">
        <v>42775709594728</v>
      </c>
      <c r="M704" t="s">
        <v>1559</v>
      </c>
      <c r="O704" s="5">
        <v>506295486315796</v>
      </c>
    </row>
    <row r="705" spans="2:15" x14ac:dyDescent="0.3">
      <c r="B705" t="s">
        <v>4493</v>
      </c>
      <c r="C705" t="s">
        <v>1560</v>
      </c>
      <c r="D705" t="s">
        <v>819</v>
      </c>
      <c r="E705">
        <v>300</v>
      </c>
      <c r="F705" t="s">
        <v>2773</v>
      </c>
      <c r="G705" t="s">
        <v>3108</v>
      </c>
      <c r="H705" t="s">
        <v>2784</v>
      </c>
      <c r="I705" t="s">
        <v>2756</v>
      </c>
      <c r="J705" s="5">
        <v>11393947</v>
      </c>
      <c r="K705" t="s">
        <v>820</v>
      </c>
      <c r="L705" s="5">
        <v>149916438610077</v>
      </c>
      <c r="M705" t="s">
        <v>1560</v>
      </c>
      <c r="O705" s="5">
        <v>2.21750563432268E+16</v>
      </c>
    </row>
    <row r="706" spans="2:15" x14ac:dyDescent="0.3">
      <c r="B706" t="s">
        <v>4494</v>
      </c>
      <c r="C706" t="s">
        <v>1561</v>
      </c>
      <c r="D706" t="s">
        <v>847</v>
      </c>
      <c r="E706">
        <v>65</v>
      </c>
      <c r="F706" t="s">
        <v>2769</v>
      </c>
      <c r="G706" t="s">
        <v>3459</v>
      </c>
      <c r="H706" t="s">
        <v>3005</v>
      </c>
      <c r="I706" t="s">
        <v>2756</v>
      </c>
      <c r="J706" s="5">
        <v>20349583</v>
      </c>
      <c r="K706" t="s">
        <v>995</v>
      </c>
      <c r="L706" s="5">
        <v>392923336486798</v>
      </c>
      <c r="M706" t="s">
        <v>1561</v>
      </c>
      <c r="O706" s="5">
        <v>506295486315796</v>
      </c>
    </row>
    <row r="707" spans="2:15" x14ac:dyDescent="0.3">
      <c r="B707" t="s">
        <v>4495</v>
      </c>
      <c r="C707" t="s">
        <v>1562</v>
      </c>
      <c r="D707" t="s">
        <v>807</v>
      </c>
      <c r="E707">
        <v>65</v>
      </c>
      <c r="F707" t="s">
        <v>2905</v>
      </c>
      <c r="G707" t="s">
        <v>2780</v>
      </c>
      <c r="H707" t="s">
        <v>4496</v>
      </c>
      <c r="I707" t="s">
        <v>2756</v>
      </c>
      <c r="J707" s="5">
        <v>19587837</v>
      </c>
      <c r="K707" t="s">
        <v>808</v>
      </c>
      <c r="L707" s="5">
        <v>322443971157074</v>
      </c>
      <c r="M707" t="s">
        <v>1562</v>
      </c>
      <c r="O707" s="5">
        <v>506295486315796</v>
      </c>
    </row>
    <row r="708" spans="2:15" x14ac:dyDescent="0.3">
      <c r="B708" t="s">
        <v>4497</v>
      </c>
      <c r="C708" t="s">
        <v>1563</v>
      </c>
      <c r="D708" t="s">
        <v>804</v>
      </c>
      <c r="E708">
        <v>32</v>
      </c>
      <c r="F708">
        <v>1</v>
      </c>
      <c r="G708" t="s">
        <v>4461</v>
      </c>
      <c r="H708" t="s">
        <v>4498</v>
      </c>
      <c r="I708" t="s">
        <v>2756</v>
      </c>
      <c r="J708" s="5">
        <v>25792217</v>
      </c>
      <c r="L708" s="5">
        <v>715503387451172</v>
      </c>
      <c r="M708" t="s">
        <v>1563</v>
      </c>
      <c r="O708" s="5">
        <v>8343616479046430</v>
      </c>
    </row>
    <row r="709" spans="2:15" x14ac:dyDescent="0.3">
      <c r="B709" t="s">
        <v>4499</v>
      </c>
      <c r="C709" t="s">
        <v>1564</v>
      </c>
      <c r="D709" t="s">
        <v>807</v>
      </c>
      <c r="E709">
        <v>65</v>
      </c>
      <c r="F709" t="s">
        <v>2905</v>
      </c>
      <c r="G709" t="s">
        <v>3118</v>
      </c>
      <c r="H709" t="s">
        <v>4282</v>
      </c>
      <c r="I709" t="s">
        <v>2756</v>
      </c>
      <c r="J709" s="5">
        <v>4691518</v>
      </c>
      <c r="K709" t="s">
        <v>852</v>
      </c>
      <c r="L709" s="5">
        <v>392671533870685</v>
      </c>
      <c r="M709" t="s">
        <v>1564</v>
      </c>
      <c r="O709" s="5">
        <v>506295486315796</v>
      </c>
    </row>
    <row r="710" spans="2:15" x14ac:dyDescent="0.3">
      <c r="B710" t="s">
        <v>4500</v>
      </c>
      <c r="C710" t="s">
        <v>1565</v>
      </c>
      <c r="D710" t="s">
        <v>804</v>
      </c>
      <c r="E710">
        <v>32</v>
      </c>
      <c r="F710">
        <v>1</v>
      </c>
      <c r="G710" t="s">
        <v>4502</v>
      </c>
      <c r="H710" t="s">
        <v>4501</v>
      </c>
      <c r="I710" t="s">
        <v>2756</v>
      </c>
      <c r="J710" s="5">
        <v>9365449</v>
      </c>
      <c r="L710" s="5">
        <v>544040946960449</v>
      </c>
      <c r="M710" t="s">
        <v>1565</v>
      </c>
      <c r="O710" s="5">
        <v>8343616479046430</v>
      </c>
    </row>
    <row r="711" spans="2:15" x14ac:dyDescent="0.3">
      <c r="B711" t="s">
        <v>4503</v>
      </c>
      <c r="C711" t="s">
        <v>1566</v>
      </c>
      <c r="D711" t="s">
        <v>804</v>
      </c>
      <c r="E711">
        <v>25</v>
      </c>
      <c r="F711">
        <v>1</v>
      </c>
      <c r="G711" t="s">
        <v>3528</v>
      </c>
      <c r="H711" t="s">
        <v>4504</v>
      </c>
      <c r="I711" t="s">
        <v>2756</v>
      </c>
      <c r="J711" s="5">
        <v>5259846</v>
      </c>
      <c r="L711" s="5">
        <v>249080295562744</v>
      </c>
      <c r="M711" t="s">
        <v>1566</v>
      </c>
      <c r="O711" s="5">
        <v>4394613154595750</v>
      </c>
    </row>
    <row r="712" spans="2:15" x14ac:dyDescent="0.3">
      <c r="B712" t="s">
        <v>4505</v>
      </c>
      <c r="C712" t="s">
        <v>1567</v>
      </c>
      <c r="D712" t="s">
        <v>804</v>
      </c>
      <c r="E712">
        <v>25</v>
      </c>
      <c r="F712">
        <v>1</v>
      </c>
      <c r="G712" t="s">
        <v>3063</v>
      </c>
      <c r="H712" t="s">
        <v>4506</v>
      </c>
      <c r="I712" t="s">
        <v>2756</v>
      </c>
      <c r="J712" s="5">
        <v>6160581</v>
      </c>
      <c r="L712" s="5">
        <v>29828254699707</v>
      </c>
      <c r="M712" t="s">
        <v>1567</v>
      </c>
      <c r="O712" s="5">
        <v>4394613154595750</v>
      </c>
    </row>
    <row r="713" spans="2:15" x14ac:dyDescent="0.3">
      <c r="B713" t="s">
        <v>4507</v>
      </c>
      <c r="C713" t="s">
        <v>1568</v>
      </c>
      <c r="D713" t="s">
        <v>819</v>
      </c>
      <c r="E713">
        <v>0</v>
      </c>
      <c r="F713">
        <v>0</v>
      </c>
      <c r="G713" t="s">
        <v>3303</v>
      </c>
      <c r="H713" t="s">
        <v>2996</v>
      </c>
      <c r="I713" t="s">
        <v>2814</v>
      </c>
      <c r="J713" s="5">
        <v>65774475</v>
      </c>
      <c r="K713" t="s">
        <v>1071</v>
      </c>
      <c r="L713">
        <v>0</v>
      </c>
      <c r="M713" t="s">
        <v>1568</v>
      </c>
      <c r="O713">
        <v>0</v>
      </c>
    </row>
    <row r="714" spans="2:15" x14ac:dyDescent="0.3">
      <c r="B714" t="s">
        <v>4508</v>
      </c>
      <c r="C714" t="s">
        <v>1569</v>
      </c>
      <c r="D714" t="s">
        <v>807</v>
      </c>
      <c r="E714">
        <v>65</v>
      </c>
      <c r="F714" t="s">
        <v>2759</v>
      </c>
      <c r="G714" t="s">
        <v>4509</v>
      </c>
      <c r="H714" t="s">
        <v>3669</v>
      </c>
      <c r="I714" t="s">
        <v>2756</v>
      </c>
      <c r="J714" s="5">
        <v>6765838</v>
      </c>
      <c r="K714" t="s">
        <v>841</v>
      </c>
      <c r="L714" s="5">
        <v>34691098144534</v>
      </c>
      <c r="M714" t="s">
        <v>1569</v>
      </c>
      <c r="O714" s="5">
        <v>506295486315796</v>
      </c>
    </row>
    <row r="715" spans="2:15" x14ac:dyDescent="0.3">
      <c r="B715" t="s">
        <v>4510</v>
      </c>
      <c r="C715" t="s">
        <v>1570</v>
      </c>
      <c r="D715" t="s">
        <v>804</v>
      </c>
      <c r="E715">
        <v>32</v>
      </c>
      <c r="F715">
        <v>1</v>
      </c>
      <c r="G715" t="s">
        <v>3897</v>
      </c>
      <c r="H715" t="s">
        <v>4511</v>
      </c>
      <c r="I715" t="s">
        <v>2756</v>
      </c>
      <c r="J715" s="5">
        <v>16742151</v>
      </c>
      <c r="L715" s="5">
        <v>577124214172363</v>
      </c>
      <c r="M715" t="s">
        <v>1570</v>
      </c>
      <c r="O715" s="5">
        <v>8343616479046430</v>
      </c>
    </row>
    <row r="716" spans="2:15" x14ac:dyDescent="0.3">
      <c r="B716" t="s">
        <v>4512</v>
      </c>
      <c r="C716" t="s">
        <v>1571</v>
      </c>
      <c r="D716" t="s">
        <v>954</v>
      </c>
      <c r="E716">
        <v>32</v>
      </c>
      <c r="F716">
        <v>1</v>
      </c>
      <c r="G716" t="s">
        <v>4514</v>
      </c>
      <c r="H716" t="s">
        <v>4513</v>
      </c>
      <c r="I716" t="s">
        <v>2756</v>
      </c>
      <c r="J716" s="5">
        <v>33267727</v>
      </c>
      <c r="L716" s="5">
        <v>573579139709473</v>
      </c>
      <c r="M716" t="s">
        <v>1571</v>
      </c>
      <c r="O716" s="5">
        <v>8343616479046430</v>
      </c>
    </row>
    <row r="717" spans="2:15" x14ac:dyDescent="0.3">
      <c r="B717" t="s">
        <v>4515</v>
      </c>
      <c r="C717" t="s">
        <v>1572</v>
      </c>
      <c r="D717" t="s">
        <v>804</v>
      </c>
      <c r="E717">
        <v>25</v>
      </c>
      <c r="F717">
        <v>1</v>
      </c>
      <c r="G717" t="s">
        <v>4351</v>
      </c>
      <c r="H717" t="s">
        <v>4516</v>
      </c>
      <c r="I717" t="s">
        <v>2756</v>
      </c>
      <c r="J717" s="5">
        <v>6650531</v>
      </c>
      <c r="L717" s="5">
        <v>288071193695068</v>
      </c>
      <c r="M717" t="s">
        <v>1572</v>
      </c>
      <c r="O717" s="5">
        <v>4394613154595750</v>
      </c>
    </row>
    <row r="718" spans="2:15" x14ac:dyDescent="0.3">
      <c r="B718" t="s">
        <v>4517</v>
      </c>
      <c r="C718" t="s">
        <v>1573</v>
      </c>
      <c r="D718" t="s">
        <v>804</v>
      </c>
      <c r="E718">
        <v>25</v>
      </c>
      <c r="F718">
        <v>1</v>
      </c>
      <c r="G718" t="s">
        <v>4133</v>
      </c>
      <c r="H718" t="s">
        <v>4518</v>
      </c>
      <c r="I718" t="s">
        <v>2756</v>
      </c>
      <c r="J718" s="5">
        <v>6774017</v>
      </c>
      <c r="L718" s="5">
        <v>259725227355957</v>
      </c>
      <c r="M718" t="s">
        <v>1573</v>
      </c>
      <c r="O718" s="5">
        <v>4394613154595750</v>
      </c>
    </row>
    <row r="719" spans="2:15" x14ac:dyDescent="0.3">
      <c r="B719" t="s">
        <v>4519</v>
      </c>
      <c r="C719" t="s">
        <v>1574</v>
      </c>
      <c r="D719" t="s">
        <v>893</v>
      </c>
      <c r="E719">
        <v>0</v>
      </c>
      <c r="F719">
        <v>0</v>
      </c>
      <c r="G719" t="s">
        <v>4520</v>
      </c>
      <c r="H719" t="s">
        <v>4308</v>
      </c>
      <c r="I719" t="s">
        <v>2814</v>
      </c>
      <c r="J719" s="5">
        <v>9178471</v>
      </c>
      <c r="K719" t="s">
        <v>894</v>
      </c>
      <c r="L719">
        <v>0</v>
      </c>
      <c r="M719" t="s">
        <v>1574</v>
      </c>
      <c r="O719">
        <v>0</v>
      </c>
    </row>
    <row r="720" spans="2:15" x14ac:dyDescent="0.3">
      <c r="B720" t="s">
        <v>4521</v>
      </c>
      <c r="C720" t="s">
        <v>1575</v>
      </c>
      <c r="D720" t="s">
        <v>804</v>
      </c>
      <c r="E720">
        <v>25</v>
      </c>
      <c r="F720">
        <v>1</v>
      </c>
      <c r="G720" t="s">
        <v>4523</v>
      </c>
      <c r="H720" t="s">
        <v>4522</v>
      </c>
      <c r="I720" t="s">
        <v>2756</v>
      </c>
      <c r="J720" s="5">
        <v>14821796</v>
      </c>
      <c r="L720" s="5">
        <v>307080726623535</v>
      </c>
      <c r="M720" t="s">
        <v>1575</v>
      </c>
      <c r="O720" s="5">
        <v>4394613154595750</v>
      </c>
    </row>
    <row r="721" spans="2:15" x14ac:dyDescent="0.3">
      <c r="B721" t="s">
        <v>4524</v>
      </c>
      <c r="C721" t="s">
        <v>1576</v>
      </c>
      <c r="D721" t="s">
        <v>804</v>
      </c>
      <c r="E721">
        <v>40</v>
      </c>
      <c r="F721">
        <v>1</v>
      </c>
      <c r="G721" t="s">
        <v>2880</v>
      </c>
      <c r="H721" t="s">
        <v>4525</v>
      </c>
      <c r="I721" t="s">
        <v>2756</v>
      </c>
      <c r="J721" s="5">
        <v>5944069</v>
      </c>
      <c r="L721" s="5">
        <v>860247802734375</v>
      </c>
      <c r="M721" t="s">
        <v>1576</v>
      </c>
      <c r="O721" s="5">
        <v>1.47985835869071E+16</v>
      </c>
    </row>
    <row r="722" spans="2:15" x14ac:dyDescent="0.3">
      <c r="B722" t="s">
        <v>4526</v>
      </c>
      <c r="C722" t="s">
        <v>1577</v>
      </c>
      <c r="D722" t="s">
        <v>807</v>
      </c>
      <c r="E722">
        <v>65</v>
      </c>
      <c r="F722" t="s">
        <v>2905</v>
      </c>
      <c r="G722" t="s">
        <v>4441</v>
      </c>
      <c r="H722" t="s">
        <v>4527</v>
      </c>
      <c r="I722" t="s">
        <v>2756</v>
      </c>
      <c r="J722" s="5">
        <v>157619095</v>
      </c>
      <c r="K722" t="s">
        <v>827</v>
      </c>
      <c r="L722" s="5">
        <v>276950804805732</v>
      </c>
      <c r="M722" t="s">
        <v>1577</v>
      </c>
      <c r="O722" s="5">
        <v>506295486315796</v>
      </c>
    </row>
    <row r="723" spans="2:15" x14ac:dyDescent="0.3">
      <c r="B723" t="s">
        <v>4528</v>
      </c>
      <c r="C723" t="s">
        <v>1578</v>
      </c>
      <c r="D723" t="s">
        <v>807</v>
      </c>
      <c r="E723">
        <v>125</v>
      </c>
      <c r="F723" t="s">
        <v>2773</v>
      </c>
      <c r="G723" t="s">
        <v>4529</v>
      </c>
      <c r="H723" t="s">
        <v>4381</v>
      </c>
      <c r="I723" t="s">
        <v>2756</v>
      </c>
      <c r="J723" s="5">
        <v>19139653</v>
      </c>
      <c r="K723" t="s">
        <v>952</v>
      </c>
      <c r="L723" s="5">
        <v>186417697872161</v>
      </c>
      <c r="M723" t="s">
        <v>1578</v>
      </c>
      <c r="O723" s="5">
        <v>2.58366036106112E+16</v>
      </c>
    </row>
    <row r="724" spans="2:15" x14ac:dyDescent="0.3">
      <c r="B724" t="s">
        <v>4530</v>
      </c>
      <c r="C724" t="s">
        <v>1579</v>
      </c>
      <c r="D724" t="s">
        <v>807</v>
      </c>
      <c r="E724">
        <v>50</v>
      </c>
      <c r="F724" t="s">
        <v>2853</v>
      </c>
      <c r="G724" t="s">
        <v>4217</v>
      </c>
      <c r="H724" t="s">
        <v>4056</v>
      </c>
      <c r="I724" t="s">
        <v>2756</v>
      </c>
      <c r="J724" s="5">
        <v>35212312</v>
      </c>
      <c r="K724" t="s">
        <v>942</v>
      </c>
      <c r="L724" s="5">
        <v>195910384368908</v>
      </c>
      <c r="M724" t="s">
        <v>1579</v>
      </c>
      <c r="O724" s="5">
        <v>2611239415570130</v>
      </c>
    </row>
    <row r="725" spans="2:15" x14ac:dyDescent="0.3">
      <c r="B725" t="s">
        <v>4531</v>
      </c>
      <c r="C725" t="s">
        <v>1580</v>
      </c>
      <c r="D725" t="s">
        <v>807</v>
      </c>
      <c r="E725">
        <v>250</v>
      </c>
      <c r="F725" t="s">
        <v>2773</v>
      </c>
      <c r="G725" t="s">
        <v>4532</v>
      </c>
      <c r="H725" t="s">
        <v>2787</v>
      </c>
      <c r="I725" t="s">
        <v>2756</v>
      </c>
      <c r="J725" s="5">
        <v>15344157</v>
      </c>
      <c r="K725" t="s">
        <v>838</v>
      </c>
      <c r="L725" s="5">
        <v>997998307598114</v>
      </c>
      <c r="M725" t="s">
        <v>1580</v>
      </c>
      <c r="O725" s="5">
        <v>1.42052430337836E+16</v>
      </c>
    </row>
    <row r="726" spans="2:15" x14ac:dyDescent="0.3">
      <c r="B726" t="s">
        <v>4533</v>
      </c>
      <c r="C726" t="s">
        <v>1581</v>
      </c>
      <c r="D726" t="s">
        <v>819</v>
      </c>
      <c r="E726">
        <v>100</v>
      </c>
      <c r="F726" t="s">
        <v>2823</v>
      </c>
      <c r="G726" t="s">
        <v>2883</v>
      </c>
      <c r="H726" t="s">
        <v>3015</v>
      </c>
      <c r="I726" t="s">
        <v>2756</v>
      </c>
      <c r="J726" s="5">
        <v>13849165</v>
      </c>
      <c r="K726" t="s">
        <v>874</v>
      </c>
      <c r="L726" s="5">
        <v>100122733057022</v>
      </c>
      <c r="M726" t="s">
        <v>1581</v>
      </c>
      <c r="O726" s="5">
        <v>1.48568088588033E+16</v>
      </c>
    </row>
    <row r="727" spans="2:15" x14ac:dyDescent="0.3">
      <c r="B727" t="s">
        <v>4534</v>
      </c>
      <c r="C727" t="s">
        <v>1582</v>
      </c>
      <c r="D727" t="s">
        <v>807</v>
      </c>
      <c r="E727">
        <v>125</v>
      </c>
      <c r="F727" t="s">
        <v>2773</v>
      </c>
      <c r="G727" t="s">
        <v>4535</v>
      </c>
      <c r="H727" t="s">
        <v>4039</v>
      </c>
      <c r="I727" t="s">
        <v>2756</v>
      </c>
      <c r="J727" s="5">
        <v>2152357</v>
      </c>
      <c r="K727" t="s">
        <v>952</v>
      </c>
      <c r="L727" s="5">
        <v>19743740768814</v>
      </c>
      <c r="M727" t="s">
        <v>1582</v>
      </c>
      <c r="O727" s="5">
        <v>2.58366036106112E+16</v>
      </c>
    </row>
    <row r="728" spans="2:15" x14ac:dyDescent="0.3">
      <c r="B728" t="s">
        <v>4536</v>
      </c>
      <c r="C728" t="s">
        <v>1583</v>
      </c>
      <c r="D728" t="s">
        <v>804</v>
      </c>
      <c r="E728">
        <v>25</v>
      </c>
      <c r="F728">
        <v>1</v>
      </c>
      <c r="G728" t="s">
        <v>2964</v>
      </c>
      <c r="H728" t="s">
        <v>4537</v>
      </c>
      <c r="I728" t="s">
        <v>2756</v>
      </c>
      <c r="J728" s="5">
        <v>72429805</v>
      </c>
      <c r="L728" s="5">
        <v>325586776733398</v>
      </c>
      <c r="M728" t="s">
        <v>1583</v>
      </c>
      <c r="O728" s="5">
        <v>4394613154595750</v>
      </c>
    </row>
    <row r="729" spans="2:15" x14ac:dyDescent="0.3">
      <c r="B729" t="s">
        <v>4538</v>
      </c>
      <c r="C729" t="s">
        <v>1584</v>
      </c>
      <c r="D729" t="s">
        <v>807</v>
      </c>
      <c r="E729">
        <v>200</v>
      </c>
      <c r="F729" t="s">
        <v>2773</v>
      </c>
      <c r="G729" t="s">
        <v>3935</v>
      </c>
      <c r="H729" t="s">
        <v>3037</v>
      </c>
      <c r="I729" t="s">
        <v>2756</v>
      </c>
      <c r="J729" s="5">
        <v>32214947</v>
      </c>
      <c r="K729" t="s">
        <v>815</v>
      </c>
      <c r="L729" s="5">
        <v>408875649089813</v>
      </c>
      <c r="M729" t="s">
        <v>1584</v>
      </c>
      <c r="O729" s="5">
        <v>8223548985685890</v>
      </c>
    </row>
    <row r="730" spans="2:15" x14ac:dyDescent="0.3">
      <c r="B730" t="s">
        <v>4539</v>
      </c>
      <c r="C730" t="s">
        <v>1585</v>
      </c>
      <c r="D730" t="s">
        <v>804</v>
      </c>
      <c r="E730">
        <v>50</v>
      </c>
      <c r="F730">
        <v>1</v>
      </c>
      <c r="G730" t="s">
        <v>4541</v>
      </c>
      <c r="H730" t="s">
        <v>4540</v>
      </c>
      <c r="I730" t="s">
        <v>2756</v>
      </c>
      <c r="J730" s="5">
        <v>25640347</v>
      </c>
      <c r="L730" s="5">
        <v>204152099609375</v>
      </c>
      <c r="M730" t="s">
        <v>1585</v>
      </c>
      <c r="O730" s="5">
        <v>2611239415570130</v>
      </c>
    </row>
    <row r="731" spans="2:15" x14ac:dyDescent="0.3">
      <c r="B731" t="s">
        <v>4542</v>
      </c>
      <c r="C731" t="s">
        <v>1586</v>
      </c>
      <c r="D731" t="s">
        <v>804</v>
      </c>
      <c r="E731">
        <v>25</v>
      </c>
      <c r="F731">
        <v>1</v>
      </c>
      <c r="G731" t="s">
        <v>4544</v>
      </c>
      <c r="H731" t="s">
        <v>4543</v>
      </c>
      <c r="I731" t="s">
        <v>2756</v>
      </c>
      <c r="J731" s="5">
        <v>54676614</v>
      </c>
      <c r="L731" s="5">
        <v>324359512329102</v>
      </c>
      <c r="M731" t="s">
        <v>1586</v>
      </c>
      <c r="O731" s="5">
        <v>4394613154595750</v>
      </c>
    </row>
    <row r="732" spans="2:15" x14ac:dyDescent="0.3">
      <c r="B732" t="s">
        <v>4545</v>
      </c>
      <c r="C732" t="s">
        <v>1587</v>
      </c>
      <c r="D732" t="s">
        <v>804</v>
      </c>
      <c r="E732">
        <v>32</v>
      </c>
      <c r="F732" t="s">
        <v>2794</v>
      </c>
      <c r="G732" t="s">
        <v>2999</v>
      </c>
      <c r="H732" t="s">
        <v>4546</v>
      </c>
      <c r="I732" t="s">
        <v>2756</v>
      </c>
      <c r="J732" s="5">
        <v>2932798669057320</v>
      </c>
      <c r="L732" s="5">
        <v>459387283516116</v>
      </c>
      <c r="M732" t="s">
        <v>1587</v>
      </c>
      <c r="O732" s="5">
        <v>8343616479046430</v>
      </c>
    </row>
    <row r="733" spans="2:15" x14ac:dyDescent="0.3">
      <c r="B733" t="s">
        <v>4547</v>
      </c>
      <c r="C733" t="s">
        <v>1588</v>
      </c>
      <c r="D733" t="s">
        <v>807</v>
      </c>
      <c r="E733">
        <v>250</v>
      </c>
      <c r="F733" t="s">
        <v>2773</v>
      </c>
      <c r="G733" t="s">
        <v>4047</v>
      </c>
      <c r="H733" t="s">
        <v>4532</v>
      </c>
      <c r="I733" t="s">
        <v>2756</v>
      </c>
      <c r="J733" s="5">
        <v>3457155</v>
      </c>
      <c r="K733" t="s">
        <v>838</v>
      </c>
      <c r="L733" s="5">
        <v>993942609233856</v>
      </c>
      <c r="M733" t="s">
        <v>1588</v>
      </c>
      <c r="O733" s="5">
        <v>1.42052430337836E+16</v>
      </c>
    </row>
    <row r="734" spans="2:15" x14ac:dyDescent="0.3">
      <c r="B734" t="s">
        <v>4548</v>
      </c>
      <c r="C734" t="s">
        <v>1589</v>
      </c>
      <c r="D734" t="s">
        <v>807</v>
      </c>
      <c r="E734">
        <v>0</v>
      </c>
      <c r="F734">
        <v>0</v>
      </c>
      <c r="G734" t="s">
        <v>4249</v>
      </c>
      <c r="H734" t="s">
        <v>4549</v>
      </c>
      <c r="I734" t="s">
        <v>2814</v>
      </c>
      <c r="J734" s="5">
        <v>22509134</v>
      </c>
      <c r="K734" t="s">
        <v>827</v>
      </c>
      <c r="L734">
        <v>0</v>
      </c>
      <c r="M734" t="s">
        <v>1589</v>
      </c>
      <c r="O734">
        <v>0</v>
      </c>
    </row>
    <row r="735" spans="2:15" x14ac:dyDescent="0.3">
      <c r="B735" t="s">
        <v>4550</v>
      </c>
      <c r="C735" t="s">
        <v>1590</v>
      </c>
      <c r="D735" t="s">
        <v>824</v>
      </c>
      <c r="E735">
        <v>25</v>
      </c>
      <c r="F735">
        <v>1</v>
      </c>
      <c r="G735" t="s">
        <v>3183</v>
      </c>
      <c r="H735" t="s">
        <v>3180</v>
      </c>
      <c r="I735" t="s">
        <v>2756</v>
      </c>
      <c r="J735" s="5">
        <v>7147453</v>
      </c>
      <c r="L735" s="5">
        <v>438338088989258</v>
      </c>
      <c r="M735" t="s">
        <v>1590</v>
      </c>
      <c r="O735" s="5">
        <v>4394613154595750</v>
      </c>
    </row>
    <row r="736" spans="2:15" x14ac:dyDescent="0.3">
      <c r="B736" t="s">
        <v>4551</v>
      </c>
      <c r="C736" t="e" cm="1">
        <f t="array" ref="C736">+CoblpUh5DlCbPnC</f>
        <v>#NAME?</v>
      </c>
      <c r="D736" t="s">
        <v>837</v>
      </c>
      <c r="E736">
        <v>32</v>
      </c>
      <c r="F736">
        <v>1</v>
      </c>
      <c r="G736" t="s">
        <v>3720</v>
      </c>
      <c r="H736" t="s">
        <v>4552</v>
      </c>
      <c r="I736" t="s">
        <v>2756</v>
      </c>
      <c r="J736" s="5">
        <v>25677729</v>
      </c>
      <c r="K736" t="s">
        <v>838</v>
      </c>
      <c r="L736" s="5">
        <v>477955551147461</v>
      </c>
      <c r="M736" t="e" cm="1">
        <f t="array" ref="M736">+CoblpUh5DlCbPnC</f>
        <v>#NAME?</v>
      </c>
      <c r="O736" s="5">
        <v>8343616479046430</v>
      </c>
    </row>
    <row r="737" spans="2:15" x14ac:dyDescent="0.3">
      <c r="B737" t="s">
        <v>4553</v>
      </c>
      <c r="C737" t="s">
        <v>1592</v>
      </c>
      <c r="D737" t="s">
        <v>807</v>
      </c>
      <c r="E737">
        <v>32</v>
      </c>
      <c r="F737" t="s">
        <v>2794</v>
      </c>
      <c r="G737" t="s">
        <v>4554</v>
      </c>
      <c r="H737" t="s">
        <v>4490</v>
      </c>
      <c r="I737" t="s">
        <v>2756</v>
      </c>
      <c r="J737" s="5">
        <v>17292429</v>
      </c>
      <c r="K737" t="s">
        <v>808</v>
      </c>
      <c r="L737" s="5">
        <v>577360002708156</v>
      </c>
      <c r="M737" t="s">
        <v>1592</v>
      </c>
      <c r="O737" s="5">
        <v>8343616479046430</v>
      </c>
    </row>
    <row r="738" spans="2:15" x14ac:dyDescent="0.3">
      <c r="B738" t="s">
        <v>4555</v>
      </c>
      <c r="C738" t="s">
        <v>1593</v>
      </c>
      <c r="D738" t="s">
        <v>908</v>
      </c>
      <c r="E738">
        <v>0</v>
      </c>
      <c r="F738">
        <v>0</v>
      </c>
      <c r="G738" t="s">
        <v>4557</v>
      </c>
      <c r="H738" t="s">
        <v>4094</v>
      </c>
      <c r="I738" t="s">
        <v>2814</v>
      </c>
      <c r="J738" t="s">
        <v>4556</v>
      </c>
      <c r="K738" t="s">
        <v>1594</v>
      </c>
      <c r="L738">
        <v>0</v>
      </c>
      <c r="M738" t="s">
        <v>1593</v>
      </c>
      <c r="O738">
        <v>0</v>
      </c>
    </row>
    <row r="739" spans="2:15" x14ac:dyDescent="0.3">
      <c r="B739" t="s">
        <v>4558</v>
      </c>
      <c r="C739" t="s">
        <v>1595</v>
      </c>
      <c r="D739" t="s">
        <v>807</v>
      </c>
      <c r="E739">
        <v>100</v>
      </c>
      <c r="F739" t="s">
        <v>2823</v>
      </c>
      <c r="G739" t="s">
        <v>3571</v>
      </c>
      <c r="H739" t="s">
        <v>4559</v>
      </c>
      <c r="I739" t="s">
        <v>2756</v>
      </c>
      <c r="J739" s="5">
        <v>15562747</v>
      </c>
      <c r="K739" t="s">
        <v>876</v>
      </c>
      <c r="L739" s="5">
        <v>117897795507428</v>
      </c>
      <c r="M739" t="s">
        <v>1595</v>
      </c>
      <c r="O739" s="5">
        <v>1.48568088588033E+16</v>
      </c>
    </row>
    <row r="740" spans="2:15" x14ac:dyDescent="0.3">
      <c r="B740" t="s">
        <v>4560</v>
      </c>
      <c r="C740" t="s">
        <v>1596</v>
      </c>
      <c r="D740" t="s">
        <v>824</v>
      </c>
      <c r="E740">
        <v>65</v>
      </c>
      <c r="F740">
        <v>1</v>
      </c>
      <c r="G740" t="s">
        <v>4009</v>
      </c>
      <c r="H740" t="s">
        <v>3438</v>
      </c>
      <c r="I740" t="s">
        <v>2756</v>
      </c>
      <c r="J740" s="5">
        <v>5346629</v>
      </c>
      <c r="L740" s="5">
        <v>2782880859375</v>
      </c>
      <c r="M740" t="s">
        <v>1596</v>
      </c>
      <c r="O740" s="5">
        <v>506295486315796</v>
      </c>
    </row>
    <row r="741" spans="2:15" x14ac:dyDescent="0.3">
      <c r="B741" t="s">
        <v>4561</v>
      </c>
      <c r="C741" t="s">
        <v>1597</v>
      </c>
      <c r="D741" t="s">
        <v>804</v>
      </c>
      <c r="E741">
        <v>25</v>
      </c>
      <c r="F741">
        <v>1</v>
      </c>
      <c r="G741" t="s">
        <v>2957</v>
      </c>
      <c r="H741" t="s">
        <v>4562</v>
      </c>
      <c r="I741" t="s">
        <v>2756</v>
      </c>
      <c r="J741" s="5">
        <v>68889217</v>
      </c>
      <c r="L741" s="5">
        <v>396417808532715</v>
      </c>
      <c r="M741" t="s">
        <v>1597</v>
      </c>
      <c r="O741" s="5">
        <v>4394613154595750</v>
      </c>
    </row>
    <row r="742" spans="2:15" x14ac:dyDescent="0.3">
      <c r="B742" t="s">
        <v>4563</v>
      </c>
      <c r="C742" t="s">
        <v>1598</v>
      </c>
      <c r="D742" t="s">
        <v>1086</v>
      </c>
      <c r="E742">
        <v>0</v>
      </c>
      <c r="F742">
        <v>0</v>
      </c>
      <c r="G742" t="s">
        <v>4520</v>
      </c>
      <c r="H742" t="s">
        <v>4564</v>
      </c>
      <c r="I742" t="s">
        <v>2814</v>
      </c>
      <c r="J742" s="5">
        <v>1396139</v>
      </c>
      <c r="L742">
        <v>0</v>
      </c>
      <c r="M742" t="s">
        <v>1598</v>
      </c>
      <c r="O742">
        <v>0</v>
      </c>
    </row>
    <row r="743" spans="2:15" x14ac:dyDescent="0.3">
      <c r="B743" t="s">
        <v>4565</v>
      </c>
      <c r="C743" t="s">
        <v>1599</v>
      </c>
      <c r="D743" t="s">
        <v>804</v>
      </c>
      <c r="E743">
        <v>20</v>
      </c>
      <c r="F743">
        <v>1</v>
      </c>
      <c r="G743" t="s">
        <v>3760</v>
      </c>
      <c r="H743" t="s">
        <v>4566</v>
      </c>
      <c r="I743" t="s">
        <v>2756</v>
      </c>
      <c r="J743" s="5">
        <v>8152945</v>
      </c>
      <c r="L743" s="5">
        <v>242017345428467</v>
      </c>
      <c r="M743" t="s">
        <v>1599</v>
      </c>
      <c r="O743" s="5">
        <v>2442449145137490</v>
      </c>
    </row>
    <row r="744" spans="2:15" x14ac:dyDescent="0.3">
      <c r="B744" t="s">
        <v>4567</v>
      </c>
      <c r="C744" t="s">
        <v>1600</v>
      </c>
      <c r="D744" t="s">
        <v>804</v>
      </c>
      <c r="E744">
        <v>25</v>
      </c>
      <c r="F744">
        <v>1</v>
      </c>
      <c r="G744" t="s">
        <v>4195</v>
      </c>
      <c r="H744" t="s">
        <v>4568</v>
      </c>
      <c r="I744" t="s">
        <v>2756</v>
      </c>
      <c r="J744" s="5">
        <v>3363236</v>
      </c>
      <c r="L744" s="5">
        <v>307991714477539</v>
      </c>
      <c r="M744" t="s">
        <v>1600</v>
      </c>
      <c r="O744" s="5">
        <v>4394613154595750</v>
      </c>
    </row>
    <row r="745" spans="2:15" x14ac:dyDescent="0.3">
      <c r="B745" t="s">
        <v>4569</v>
      </c>
      <c r="C745" t="s">
        <v>1601</v>
      </c>
      <c r="D745" t="s">
        <v>807</v>
      </c>
      <c r="E745">
        <v>125</v>
      </c>
      <c r="F745" t="s">
        <v>2773</v>
      </c>
      <c r="G745" t="s">
        <v>3829</v>
      </c>
      <c r="H745" t="s">
        <v>4266</v>
      </c>
      <c r="I745" t="s">
        <v>2756</v>
      </c>
      <c r="J745" s="5">
        <v>4639845</v>
      </c>
      <c r="K745" t="s">
        <v>885</v>
      </c>
      <c r="L745" s="5">
        <v>232225434940337</v>
      </c>
      <c r="M745" t="s">
        <v>1601</v>
      </c>
      <c r="O745" s="5">
        <v>2.58366036106112E+16</v>
      </c>
    </row>
    <row r="746" spans="2:15" x14ac:dyDescent="0.3">
      <c r="B746" t="s">
        <v>4570</v>
      </c>
      <c r="C746" t="s">
        <v>1602</v>
      </c>
      <c r="D746" t="s">
        <v>807</v>
      </c>
      <c r="E746">
        <v>125</v>
      </c>
      <c r="F746" t="s">
        <v>2773</v>
      </c>
      <c r="G746" t="s">
        <v>4112</v>
      </c>
      <c r="H746" t="s">
        <v>3665</v>
      </c>
      <c r="I746" t="s">
        <v>2756</v>
      </c>
      <c r="J746" s="5">
        <v>45283494</v>
      </c>
      <c r="K746" t="s">
        <v>813</v>
      </c>
      <c r="L746" s="5">
        <v>149895035762788</v>
      </c>
      <c r="M746" t="s">
        <v>1602</v>
      </c>
      <c r="O746" s="5">
        <v>2.58366036106112E+16</v>
      </c>
    </row>
    <row r="747" spans="2:15" x14ac:dyDescent="0.3">
      <c r="B747" t="s">
        <v>4571</v>
      </c>
      <c r="C747" t="s">
        <v>1603</v>
      </c>
      <c r="D747" t="s">
        <v>807</v>
      </c>
      <c r="E747">
        <v>50</v>
      </c>
      <c r="F747" t="s">
        <v>3372</v>
      </c>
      <c r="G747" t="s">
        <v>3167</v>
      </c>
      <c r="H747" t="s">
        <v>3636</v>
      </c>
      <c r="I747" t="s">
        <v>2756</v>
      </c>
      <c r="J747" s="5">
        <v>64038033</v>
      </c>
      <c r="K747" t="s">
        <v>822</v>
      </c>
      <c r="L747" s="5">
        <v>214448785400391</v>
      </c>
      <c r="M747" t="s">
        <v>1603</v>
      </c>
      <c r="O747" s="5">
        <v>2611239415570130</v>
      </c>
    </row>
    <row r="748" spans="2:15" x14ac:dyDescent="0.3">
      <c r="B748" t="s">
        <v>4572</v>
      </c>
      <c r="C748" t="s">
        <v>1604</v>
      </c>
      <c r="D748" t="s">
        <v>804</v>
      </c>
      <c r="E748">
        <v>40</v>
      </c>
      <c r="F748">
        <v>1</v>
      </c>
      <c r="G748" t="s">
        <v>3523</v>
      </c>
      <c r="H748" t="s">
        <v>4573</v>
      </c>
      <c r="I748" t="s">
        <v>2756</v>
      </c>
      <c r="J748" s="5">
        <v>117973385</v>
      </c>
      <c r="L748" s="5">
        <v>107963600158691</v>
      </c>
      <c r="M748" t="s">
        <v>1604</v>
      </c>
      <c r="O748" s="5">
        <v>1.47985835869071E+16</v>
      </c>
    </row>
    <row r="749" spans="2:15" x14ac:dyDescent="0.3">
      <c r="B749" t="s">
        <v>4574</v>
      </c>
      <c r="C749" t="s">
        <v>1605</v>
      </c>
      <c r="D749" t="s">
        <v>804</v>
      </c>
      <c r="E749">
        <v>32</v>
      </c>
      <c r="F749">
        <v>1</v>
      </c>
      <c r="G749" t="s">
        <v>4576</v>
      </c>
      <c r="H749" t="s">
        <v>4575</v>
      </c>
      <c r="I749" t="s">
        <v>2756</v>
      </c>
      <c r="J749" s="5">
        <v>52576413</v>
      </c>
      <c r="L749" s="5">
        <v>60686222076416</v>
      </c>
      <c r="M749" t="s">
        <v>1605</v>
      </c>
      <c r="O749" s="5">
        <v>8343616479046430</v>
      </c>
    </row>
    <row r="750" spans="2:15" x14ac:dyDescent="0.3">
      <c r="B750" t="s">
        <v>4577</v>
      </c>
      <c r="C750" t="s">
        <v>1606</v>
      </c>
      <c r="D750" t="s">
        <v>819</v>
      </c>
      <c r="E750">
        <v>250</v>
      </c>
      <c r="F750" t="s">
        <v>2773</v>
      </c>
      <c r="G750" t="s">
        <v>4451</v>
      </c>
      <c r="H750" t="s">
        <v>3114</v>
      </c>
      <c r="I750" t="s">
        <v>2756</v>
      </c>
      <c r="J750" s="5">
        <v>7432824782748380</v>
      </c>
      <c r="K750" t="s">
        <v>820</v>
      </c>
      <c r="L750" s="5">
        <v>127489860985184</v>
      </c>
      <c r="M750" t="s">
        <v>1606</v>
      </c>
      <c r="O750" s="5">
        <v>1.42052430337836E+16</v>
      </c>
    </row>
    <row r="751" spans="2:15" x14ac:dyDescent="0.3">
      <c r="B751" t="s">
        <v>4578</v>
      </c>
      <c r="C751" t="s">
        <v>1607</v>
      </c>
      <c r="D751" t="s">
        <v>804</v>
      </c>
      <c r="E751">
        <v>32</v>
      </c>
      <c r="F751">
        <v>1</v>
      </c>
      <c r="G751" t="s">
        <v>4399</v>
      </c>
      <c r="H751" t="s">
        <v>4579</v>
      </c>
      <c r="I751" t="s">
        <v>2756</v>
      </c>
      <c r="J751" s="5">
        <v>39422357</v>
      </c>
      <c r="L751" s="5">
        <v>500624198913574</v>
      </c>
      <c r="M751" t="s">
        <v>1607</v>
      </c>
      <c r="O751" s="5">
        <v>8343616479046430</v>
      </c>
    </row>
    <row r="752" spans="2:15" x14ac:dyDescent="0.3">
      <c r="B752" t="s">
        <v>4580</v>
      </c>
      <c r="C752" t="s">
        <v>1608</v>
      </c>
      <c r="D752" t="s">
        <v>824</v>
      </c>
      <c r="E752">
        <v>40</v>
      </c>
      <c r="F752">
        <v>1</v>
      </c>
      <c r="G752" t="s">
        <v>4581</v>
      </c>
      <c r="H752" t="s">
        <v>3409</v>
      </c>
      <c r="I752" t="s">
        <v>2756</v>
      </c>
      <c r="J752" s="5">
        <v>14179478</v>
      </c>
      <c r="L752" s="5">
        <v>113085441589355</v>
      </c>
      <c r="M752" t="s">
        <v>1608</v>
      </c>
      <c r="O752" s="5">
        <v>1.47985835869071E+16</v>
      </c>
    </row>
    <row r="753" spans="2:15" x14ac:dyDescent="0.3">
      <c r="B753" t="s">
        <v>4582</v>
      </c>
      <c r="C753" t="s">
        <v>1609</v>
      </c>
      <c r="D753" t="s">
        <v>837</v>
      </c>
      <c r="E753">
        <v>150</v>
      </c>
      <c r="F753" t="s">
        <v>2773</v>
      </c>
      <c r="G753" t="s">
        <v>3323</v>
      </c>
      <c r="H753" t="s">
        <v>4478</v>
      </c>
      <c r="I753" t="s">
        <v>2756</v>
      </c>
      <c r="J753" s="5">
        <v>26966885</v>
      </c>
      <c r="K753" t="s">
        <v>838</v>
      </c>
      <c r="L753" s="5">
        <v>304186491752625</v>
      </c>
      <c r="M753" t="s">
        <v>1609</v>
      </c>
      <c r="O753" s="5">
        <v>4.0530788484379904E+16</v>
      </c>
    </row>
    <row r="754" spans="2:15" x14ac:dyDescent="0.3">
      <c r="B754" t="s">
        <v>4583</v>
      </c>
      <c r="C754" t="s">
        <v>1610</v>
      </c>
      <c r="D754" t="s">
        <v>819</v>
      </c>
      <c r="E754">
        <v>32</v>
      </c>
      <c r="F754">
        <v>1</v>
      </c>
      <c r="G754" t="e" cm="1">
        <f t="array" ref="G754">+kvtoMLa+XB3fCLc</f>
        <v>#NAME?</v>
      </c>
      <c r="H754" t="s">
        <v>4584</v>
      </c>
      <c r="I754" t="s">
        <v>2756</v>
      </c>
      <c r="J754" s="5">
        <v>14156712</v>
      </c>
      <c r="K754" t="s">
        <v>820</v>
      </c>
      <c r="L754" s="5">
        <v>603010063171387</v>
      </c>
      <c r="M754" t="s">
        <v>1610</v>
      </c>
      <c r="O754" s="5">
        <v>8343616479046430</v>
      </c>
    </row>
    <row r="755" spans="2:15" x14ac:dyDescent="0.3">
      <c r="B755" t="s">
        <v>4585</v>
      </c>
      <c r="C755" t="s">
        <v>1611</v>
      </c>
      <c r="D755" t="s">
        <v>804</v>
      </c>
      <c r="E755">
        <v>25</v>
      </c>
      <c r="F755">
        <v>1</v>
      </c>
      <c r="G755" t="s">
        <v>4587</v>
      </c>
      <c r="H755" t="s">
        <v>4586</v>
      </c>
      <c r="I755" t="s">
        <v>2756</v>
      </c>
      <c r="J755" s="5">
        <v>3926178</v>
      </c>
      <c r="L755" s="5">
        <v>293297538757324</v>
      </c>
      <c r="M755" t="s">
        <v>1611</v>
      </c>
      <c r="O755" s="5">
        <v>4394613154595750</v>
      </c>
    </row>
    <row r="756" spans="2:15" x14ac:dyDescent="0.3">
      <c r="B756" t="s">
        <v>4588</v>
      </c>
      <c r="C756" t="s">
        <v>1612</v>
      </c>
      <c r="D756" t="s">
        <v>804</v>
      </c>
      <c r="E756">
        <v>25</v>
      </c>
      <c r="F756">
        <v>1</v>
      </c>
      <c r="G756" t="s">
        <v>4590</v>
      </c>
      <c r="H756" t="s">
        <v>4589</v>
      </c>
      <c r="I756" t="s">
        <v>2756</v>
      </c>
      <c r="J756" s="5">
        <v>12528767</v>
      </c>
      <c r="L756" s="5">
        <v>294814720153809</v>
      </c>
      <c r="M756" t="s">
        <v>1612</v>
      </c>
      <c r="O756" s="5">
        <v>4394613154595750</v>
      </c>
    </row>
    <row r="757" spans="2:15" x14ac:dyDescent="0.3">
      <c r="B757" t="s">
        <v>4591</v>
      </c>
      <c r="C757" t="s">
        <v>1613</v>
      </c>
      <c r="D757" t="s">
        <v>837</v>
      </c>
      <c r="E757">
        <v>50</v>
      </c>
      <c r="F757" t="s">
        <v>3154</v>
      </c>
      <c r="G757" t="s">
        <v>4592</v>
      </c>
      <c r="H757" t="s">
        <v>4581</v>
      </c>
      <c r="I757" t="s">
        <v>2756</v>
      </c>
      <c r="J757" s="5">
        <v>31646572</v>
      </c>
      <c r="K757" t="s">
        <v>815</v>
      </c>
      <c r="L757" s="5">
        <v>199955942821514</v>
      </c>
      <c r="M757" t="s">
        <v>1613</v>
      </c>
      <c r="O757" s="5">
        <v>2611239415570130</v>
      </c>
    </row>
    <row r="758" spans="2:15" x14ac:dyDescent="0.3">
      <c r="B758" t="s">
        <v>4593</v>
      </c>
      <c r="C758" t="s">
        <v>1614</v>
      </c>
      <c r="D758" t="s">
        <v>824</v>
      </c>
      <c r="E758">
        <v>0</v>
      </c>
      <c r="F758">
        <v>0</v>
      </c>
      <c r="G758" t="s">
        <v>2892</v>
      </c>
      <c r="H758" t="s">
        <v>3763</v>
      </c>
      <c r="I758" t="s">
        <v>2814</v>
      </c>
      <c r="J758" s="5">
        <v>18496754</v>
      </c>
      <c r="L758">
        <v>0</v>
      </c>
      <c r="M758" t="s">
        <v>1614</v>
      </c>
      <c r="O758">
        <v>0</v>
      </c>
    </row>
    <row r="759" spans="2:15" x14ac:dyDescent="0.3">
      <c r="B759" t="s">
        <v>4594</v>
      </c>
      <c r="C759" t="s">
        <v>1615</v>
      </c>
      <c r="D759" t="s">
        <v>824</v>
      </c>
      <c r="E759">
        <v>50</v>
      </c>
      <c r="F759" t="s">
        <v>2794</v>
      </c>
      <c r="G759" t="s">
        <v>3137</v>
      </c>
      <c r="H759" t="s">
        <v>3204</v>
      </c>
      <c r="I759" t="s">
        <v>2756</v>
      </c>
      <c r="J759" s="5">
        <v>59771454</v>
      </c>
      <c r="L759" s="5">
        <v>246114933013916</v>
      </c>
      <c r="M759" t="s">
        <v>1615</v>
      </c>
      <c r="O759" s="5">
        <v>2611239415570130</v>
      </c>
    </row>
    <row r="760" spans="2:15" x14ac:dyDescent="0.3">
      <c r="B760" t="s">
        <v>4595</v>
      </c>
      <c r="C760" t="s">
        <v>1616</v>
      </c>
      <c r="D760" t="s">
        <v>804</v>
      </c>
      <c r="E760">
        <v>25</v>
      </c>
      <c r="F760">
        <v>1</v>
      </c>
      <c r="G760" t="s">
        <v>3958</v>
      </c>
      <c r="H760" t="s">
        <v>4596</v>
      </c>
      <c r="I760" t="s">
        <v>2756</v>
      </c>
      <c r="J760" s="5">
        <v>23908007</v>
      </c>
      <c r="L760" s="5">
        <v>290162029266357</v>
      </c>
      <c r="M760" t="s">
        <v>1616</v>
      </c>
      <c r="O760" s="5">
        <v>4394613154595750</v>
      </c>
    </row>
    <row r="761" spans="2:15" x14ac:dyDescent="0.3">
      <c r="B761" t="s">
        <v>4597</v>
      </c>
      <c r="C761" t="s">
        <v>1617</v>
      </c>
      <c r="D761" t="s">
        <v>807</v>
      </c>
      <c r="E761">
        <v>32</v>
      </c>
      <c r="F761" t="s">
        <v>2860</v>
      </c>
      <c r="G761" t="s">
        <v>4599</v>
      </c>
      <c r="H761" t="s">
        <v>4598</v>
      </c>
      <c r="I761" t="s">
        <v>2756</v>
      </c>
      <c r="J761" s="5">
        <v>4822008</v>
      </c>
      <c r="K761" t="s">
        <v>1083</v>
      </c>
      <c r="L761" s="5">
        <v>631792888641357</v>
      </c>
      <c r="M761" t="s">
        <v>1617</v>
      </c>
      <c r="O761" s="5">
        <v>8343616479046430</v>
      </c>
    </row>
    <row r="762" spans="2:15" x14ac:dyDescent="0.3">
      <c r="B762" t="s">
        <v>4600</v>
      </c>
      <c r="C762" t="s">
        <v>1618</v>
      </c>
      <c r="D762" t="s">
        <v>804</v>
      </c>
      <c r="E762">
        <v>40</v>
      </c>
      <c r="F762">
        <v>1</v>
      </c>
      <c r="G762" t="s">
        <v>4602</v>
      </c>
      <c r="H762" t="s">
        <v>4601</v>
      </c>
      <c r="I762" t="s">
        <v>2756</v>
      </c>
      <c r="J762" s="5">
        <v>70546975</v>
      </c>
      <c r="L762" s="5">
        <v>10039143371582</v>
      </c>
      <c r="M762" t="s">
        <v>1618</v>
      </c>
      <c r="O762" s="5">
        <v>1.47985835869071E+16</v>
      </c>
    </row>
    <row r="763" spans="2:15" x14ac:dyDescent="0.3">
      <c r="B763" t="s">
        <v>4603</v>
      </c>
      <c r="C763" t="s">
        <v>1619</v>
      </c>
      <c r="D763" t="s">
        <v>837</v>
      </c>
      <c r="E763">
        <v>150</v>
      </c>
      <c r="F763" t="s">
        <v>2773</v>
      </c>
      <c r="G763" t="s">
        <v>3618</v>
      </c>
      <c r="H763" t="s">
        <v>4604</v>
      </c>
      <c r="I763" t="s">
        <v>2756</v>
      </c>
      <c r="J763" s="5">
        <v>5717546</v>
      </c>
      <c r="K763" t="s">
        <v>838</v>
      </c>
      <c r="L763" s="5">
        <v>403251121002197</v>
      </c>
      <c r="M763" t="s">
        <v>1619</v>
      </c>
      <c r="O763" s="5">
        <v>4.0530788484379904E+16</v>
      </c>
    </row>
    <row r="764" spans="2:15" x14ac:dyDescent="0.3">
      <c r="B764" t="s">
        <v>4605</v>
      </c>
      <c r="C764" t="s">
        <v>1620</v>
      </c>
      <c r="D764" t="s">
        <v>804</v>
      </c>
      <c r="E764">
        <v>25</v>
      </c>
      <c r="F764">
        <v>1</v>
      </c>
      <c r="G764" t="s">
        <v>4607</v>
      </c>
      <c r="H764" t="s">
        <v>4606</v>
      </c>
      <c r="I764" t="s">
        <v>2756</v>
      </c>
      <c r="J764" s="5">
        <v>8888466</v>
      </c>
      <c r="L764" s="5">
        <v>298439426422119</v>
      </c>
      <c r="M764" t="s">
        <v>1620</v>
      </c>
      <c r="O764" s="5">
        <v>4394613154595750</v>
      </c>
    </row>
    <row r="765" spans="2:15" x14ac:dyDescent="0.3">
      <c r="B765" t="s">
        <v>4608</v>
      </c>
      <c r="C765" t="s">
        <v>1621</v>
      </c>
      <c r="D765" t="s">
        <v>804</v>
      </c>
      <c r="E765">
        <v>25</v>
      </c>
      <c r="F765">
        <v>1</v>
      </c>
      <c r="G765" t="s">
        <v>2784</v>
      </c>
      <c r="H765" t="s">
        <v>4609</v>
      </c>
      <c r="I765" t="s">
        <v>2756</v>
      </c>
      <c r="J765" s="5">
        <v>69039598</v>
      </c>
      <c r="L765" s="5">
        <v>357776947021484</v>
      </c>
      <c r="M765" t="s">
        <v>1621</v>
      </c>
      <c r="O765" s="5">
        <v>4394613154595750</v>
      </c>
    </row>
    <row r="766" spans="2:15" x14ac:dyDescent="0.3">
      <c r="B766" t="s">
        <v>4610</v>
      </c>
      <c r="C766" t="s">
        <v>1622</v>
      </c>
      <c r="D766" t="s">
        <v>804</v>
      </c>
      <c r="E766">
        <v>40</v>
      </c>
      <c r="F766">
        <v>1</v>
      </c>
      <c r="G766" t="s">
        <v>3288</v>
      </c>
      <c r="H766" t="s">
        <v>4611</v>
      </c>
      <c r="I766" t="s">
        <v>2756</v>
      </c>
      <c r="J766" s="5">
        <v>8169865</v>
      </c>
      <c r="L766" s="5">
        <v>100322822570801</v>
      </c>
      <c r="M766" t="s">
        <v>1622</v>
      </c>
      <c r="O766" s="5">
        <v>1.47985835869071E+16</v>
      </c>
    </row>
    <row r="767" spans="2:15" x14ac:dyDescent="0.3">
      <c r="B767" t="s">
        <v>4612</v>
      </c>
      <c r="C767" t="s">
        <v>1623</v>
      </c>
      <c r="D767" t="s">
        <v>819</v>
      </c>
      <c r="E767">
        <v>65</v>
      </c>
      <c r="F767" t="s">
        <v>2947</v>
      </c>
      <c r="G767" t="s">
        <v>3231</v>
      </c>
      <c r="H767" t="s">
        <v>4094</v>
      </c>
      <c r="I767" t="s">
        <v>2756</v>
      </c>
      <c r="J767" s="5">
        <v>17499112</v>
      </c>
      <c r="K767" t="s">
        <v>820</v>
      </c>
      <c r="L767" s="5">
        <v>377164780502324</v>
      </c>
      <c r="M767" t="s">
        <v>1623</v>
      </c>
      <c r="O767" s="5">
        <v>506295486315796</v>
      </c>
    </row>
    <row r="768" spans="2:15" x14ac:dyDescent="0.3">
      <c r="B768" t="s">
        <v>4613</v>
      </c>
      <c r="C768" t="s">
        <v>1624</v>
      </c>
      <c r="D768" t="s">
        <v>804</v>
      </c>
      <c r="E768">
        <v>25</v>
      </c>
      <c r="F768">
        <v>1</v>
      </c>
      <c r="G768" t="s">
        <v>3025</v>
      </c>
      <c r="H768" t="s">
        <v>4614</v>
      </c>
      <c r="I768" t="s">
        <v>2756</v>
      </c>
      <c r="J768" s="5">
        <v>75637255</v>
      </c>
      <c r="L768" s="5">
        <v>260308399200439</v>
      </c>
      <c r="M768" t="s">
        <v>1624</v>
      </c>
      <c r="O768" s="5">
        <v>4394613154595750</v>
      </c>
    </row>
    <row r="769" spans="2:15" x14ac:dyDescent="0.3">
      <c r="B769" t="s">
        <v>4615</v>
      </c>
      <c r="C769" t="s">
        <v>1625</v>
      </c>
      <c r="D769" t="s">
        <v>807</v>
      </c>
      <c r="E769">
        <v>40</v>
      </c>
      <c r="F769" t="s">
        <v>2769</v>
      </c>
      <c r="G769" t="s">
        <v>4231</v>
      </c>
      <c r="H769" t="s">
        <v>3444</v>
      </c>
      <c r="I769" t="s">
        <v>2756</v>
      </c>
      <c r="J769" s="5">
        <v>13342563</v>
      </c>
      <c r="K769" t="s">
        <v>841</v>
      </c>
      <c r="L769" s="5">
        <v>836948144531343</v>
      </c>
      <c r="M769" t="s">
        <v>1625</v>
      </c>
      <c r="O769" s="5">
        <v>1.47985835869071E+16</v>
      </c>
    </row>
    <row r="770" spans="2:15" x14ac:dyDescent="0.3">
      <c r="B770" t="s">
        <v>4616</v>
      </c>
      <c r="C770" t="s">
        <v>1626</v>
      </c>
      <c r="D770" t="s">
        <v>804</v>
      </c>
      <c r="E770">
        <v>32</v>
      </c>
      <c r="F770">
        <v>1</v>
      </c>
      <c r="G770" t="s">
        <v>3847</v>
      </c>
      <c r="H770" t="s">
        <v>4617</v>
      </c>
      <c r="I770" t="s">
        <v>2756</v>
      </c>
      <c r="J770" s="5">
        <v>11463178</v>
      </c>
      <c r="L770" s="5">
        <v>585907821655273</v>
      </c>
      <c r="M770" t="s">
        <v>1626</v>
      </c>
      <c r="O770" s="5">
        <v>8343616479046430</v>
      </c>
    </row>
    <row r="771" spans="2:15" x14ac:dyDescent="0.3">
      <c r="B771" t="s">
        <v>4618</v>
      </c>
      <c r="C771" t="s">
        <v>1627</v>
      </c>
      <c r="D771" t="s">
        <v>804</v>
      </c>
      <c r="E771">
        <v>25</v>
      </c>
      <c r="F771">
        <v>1</v>
      </c>
      <c r="G771" t="s">
        <v>3569</v>
      </c>
      <c r="H771" t="s">
        <v>4619</v>
      </c>
      <c r="I771" t="s">
        <v>2756</v>
      </c>
      <c r="J771" s="5">
        <v>505646</v>
      </c>
      <c r="L771" s="5">
        <v>280998611450195</v>
      </c>
      <c r="M771" t="s">
        <v>1627</v>
      </c>
      <c r="O771" s="5">
        <v>4394613154595750</v>
      </c>
    </row>
    <row r="772" spans="2:15" x14ac:dyDescent="0.3">
      <c r="B772" t="s">
        <v>4620</v>
      </c>
      <c r="C772" t="s">
        <v>1628</v>
      </c>
      <c r="D772" t="s">
        <v>819</v>
      </c>
      <c r="E772">
        <v>80</v>
      </c>
      <c r="F772" t="s">
        <v>2905</v>
      </c>
      <c r="G772" t="s">
        <v>4383</v>
      </c>
      <c r="H772" t="s">
        <v>4621</v>
      </c>
      <c r="I772" t="s">
        <v>2756</v>
      </c>
      <c r="J772" s="5">
        <v>1815272</v>
      </c>
      <c r="K772" t="s">
        <v>820</v>
      </c>
      <c r="L772" s="5">
        <v>550922814464546</v>
      </c>
      <c r="M772" t="s">
        <v>1628</v>
      </c>
      <c r="O772" s="5">
        <v>8519200479572930</v>
      </c>
    </row>
    <row r="773" spans="2:15" x14ac:dyDescent="0.3">
      <c r="B773" t="s">
        <v>4622</v>
      </c>
      <c r="C773" t="s">
        <v>1629</v>
      </c>
      <c r="D773" t="s">
        <v>819</v>
      </c>
      <c r="E773">
        <v>40</v>
      </c>
      <c r="F773">
        <v>1</v>
      </c>
      <c r="G773" t="s">
        <v>4256</v>
      </c>
      <c r="H773" t="s">
        <v>3355</v>
      </c>
      <c r="I773" t="s">
        <v>2756</v>
      </c>
      <c r="J773" s="5">
        <v>19935617</v>
      </c>
      <c r="K773" t="s">
        <v>874</v>
      </c>
      <c r="L773" s="5">
        <v>123816268920898</v>
      </c>
      <c r="M773" t="s">
        <v>1629</v>
      </c>
      <c r="O773" s="5">
        <v>1.47985835869071E+16</v>
      </c>
    </row>
    <row r="774" spans="2:15" x14ac:dyDescent="0.3">
      <c r="B774" t="s">
        <v>4623</v>
      </c>
      <c r="C774" t="s">
        <v>1630</v>
      </c>
      <c r="D774" t="s">
        <v>954</v>
      </c>
      <c r="E774">
        <v>25</v>
      </c>
      <c r="F774">
        <v>1</v>
      </c>
      <c r="G774" t="s">
        <v>3999</v>
      </c>
      <c r="H774" t="s">
        <v>4100</v>
      </c>
      <c r="I774" t="s">
        <v>2756</v>
      </c>
      <c r="J774" s="5">
        <v>8846424</v>
      </c>
      <c r="L774" s="5">
        <v>415691871643066</v>
      </c>
      <c r="M774" t="s">
        <v>1630</v>
      </c>
      <c r="O774" s="5">
        <v>4394613154595750</v>
      </c>
    </row>
    <row r="775" spans="2:15" x14ac:dyDescent="0.3">
      <c r="B775" t="s">
        <v>4624</v>
      </c>
      <c r="C775" t="s">
        <v>1631</v>
      </c>
      <c r="D775" t="s">
        <v>804</v>
      </c>
      <c r="E775">
        <v>25</v>
      </c>
      <c r="F775">
        <v>1</v>
      </c>
      <c r="G775" t="s">
        <v>4626</v>
      </c>
      <c r="H775" t="s">
        <v>4625</v>
      </c>
      <c r="I775" t="s">
        <v>2756</v>
      </c>
      <c r="J775" s="5">
        <v>14696354</v>
      </c>
      <c r="L775" s="5">
        <v>308313312530518</v>
      </c>
      <c r="M775" t="s">
        <v>1631</v>
      </c>
      <c r="O775" s="5">
        <v>4394613154595750</v>
      </c>
    </row>
    <row r="776" spans="2:15" x14ac:dyDescent="0.3">
      <c r="B776" t="s">
        <v>4627</v>
      </c>
      <c r="C776" t="s">
        <v>1632</v>
      </c>
      <c r="D776" t="s">
        <v>819</v>
      </c>
      <c r="E776">
        <v>50</v>
      </c>
      <c r="F776" t="s">
        <v>2794</v>
      </c>
      <c r="G776" t="s">
        <v>4628</v>
      </c>
      <c r="H776" t="s">
        <v>3642</v>
      </c>
      <c r="I776" t="s">
        <v>2756</v>
      </c>
      <c r="J776" s="5">
        <v>11413939</v>
      </c>
      <c r="K776" t="s">
        <v>1071</v>
      </c>
      <c r="L776" s="5">
        <v>175323740501422</v>
      </c>
      <c r="M776" t="s">
        <v>1632</v>
      </c>
      <c r="O776" s="5">
        <v>2611239415570130</v>
      </c>
    </row>
    <row r="777" spans="2:15" x14ac:dyDescent="0.3">
      <c r="B777" t="s">
        <v>4629</v>
      </c>
      <c r="C777" t="s">
        <v>1633</v>
      </c>
      <c r="D777" t="s">
        <v>804</v>
      </c>
      <c r="E777">
        <v>25</v>
      </c>
      <c r="F777">
        <v>1</v>
      </c>
      <c r="G777" t="s">
        <v>4225</v>
      </c>
      <c r="H777" t="s">
        <v>4630</v>
      </c>
      <c r="I777" t="s">
        <v>2756</v>
      </c>
      <c r="J777" s="5">
        <v>57675858</v>
      </c>
      <c r="L777" s="5">
        <v>316611423492432</v>
      </c>
      <c r="M777" t="s">
        <v>1633</v>
      </c>
      <c r="O777" s="5">
        <v>4394613154595750</v>
      </c>
    </row>
    <row r="778" spans="2:15" x14ac:dyDescent="0.3">
      <c r="B778" t="s">
        <v>4631</v>
      </c>
      <c r="C778" t="s">
        <v>1634</v>
      </c>
      <c r="D778" t="s">
        <v>807</v>
      </c>
      <c r="E778">
        <v>65</v>
      </c>
      <c r="F778" t="s">
        <v>2773</v>
      </c>
      <c r="G778" t="s">
        <v>3574</v>
      </c>
      <c r="H778" t="s">
        <v>4632</v>
      </c>
      <c r="I778" t="s">
        <v>2756</v>
      </c>
      <c r="J778" s="5">
        <v>68013935</v>
      </c>
      <c r="K778" t="s">
        <v>1069</v>
      </c>
      <c r="L778" s="5">
        <v>292026099624634</v>
      </c>
      <c r="M778" t="s">
        <v>1634</v>
      </c>
      <c r="O778" s="5">
        <v>506295486315796</v>
      </c>
    </row>
    <row r="779" spans="2:15" x14ac:dyDescent="0.3">
      <c r="B779" t="s">
        <v>4633</v>
      </c>
      <c r="C779" t="s">
        <v>1635</v>
      </c>
      <c r="D779" t="s">
        <v>807</v>
      </c>
      <c r="E779">
        <v>50</v>
      </c>
      <c r="F779" t="s">
        <v>2853</v>
      </c>
      <c r="G779" t="s">
        <v>4634</v>
      </c>
      <c r="H779" t="s">
        <v>3885</v>
      </c>
      <c r="I779" t="s">
        <v>2756</v>
      </c>
      <c r="J779" s="5">
        <v>935892</v>
      </c>
      <c r="K779" t="s">
        <v>1013</v>
      </c>
      <c r="L779" s="5">
        <v>177993135681143</v>
      </c>
      <c r="M779" t="s">
        <v>1635</v>
      </c>
      <c r="O779" s="5">
        <v>2611239415570130</v>
      </c>
    </row>
    <row r="780" spans="2:15" x14ac:dyDescent="0.3">
      <c r="B780" t="s">
        <v>4635</v>
      </c>
      <c r="C780" t="s">
        <v>1636</v>
      </c>
      <c r="D780" t="s">
        <v>807</v>
      </c>
      <c r="E780">
        <v>65</v>
      </c>
      <c r="F780" t="s">
        <v>2759</v>
      </c>
      <c r="G780" t="s">
        <v>3060</v>
      </c>
      <c r="H780" t="s">
        <v>4273</v>
      </c>
      <c r="I780" t="s">
        <v>2756</v>
      </c>
      <c r="J780" s="5">
        <v>23412116</v>
      </c>
      <c r="K780" t="s">
        <v>942</v>
      </c>
      <c r="L780" s="5">
        <v>479499744873028</v>
      </c>
      <c r="M780" t="s">
        <v>1636</v>
      </c>
      <c r="O780" s="5">
        <v>506295486315796</v>
      </c>
    </row>
    <row r="781" spans="2:15" x14ac:dyDescent="0.3">
      <c r="B781" t="s">
        <v>4636</v>
      </c>
      <c r="C781" t="s">
        <v>1637</v>
      </c>
      <c r="D781" t="s">
        <v>824</v>
      </c>
      <c r="E781">
        <v>50</v>
      </c>
      <c r="F781" t="s">
        <v>4637</v>
      </c>
      <c r="G781" t="s">
        <v>3915</v>
      </c>
      <c r="H781" t="s">
        <v>4638</v>
      </c>
      <c r="I781" t="s">
        <v>2756</v>
      </c>
      <c r="J781" s="5">
        <v>1344261</v>
      </c>
      <c r="L781" s="5">
        <v>187423461914062</v>
      </c>
      <c r="M781" t="s">
        <v>1637</v>
      </c>
      <c r="O781" s="5">
        <v>2611239415570130</v>
      </c>
    </row>
    <row r="782" spans="2:15" x14ac:dyDescent="0.3">
      <c r="B782" t="s">
        <v>4639</v>
      </c>
      <c r="C782" t="s">
        <v>1638</v>
      </c>
      <c r="D782" t="s">
        <v>804</v>
      </c>
      <c r="E782">
        <v>32</v>
      </c>
      <c r="F782">
        <v>1</v>
      </c>
      <c r="G782" t="s">
        <v>3309</v>
      </c>
      <c r="H782" t="s">
        <v>4640</v>
      </c>
      <c r="I782" t="s">
        <v>2756</v>
      </c>
      <c r="J782" s="5">
        <v>46803265</v>
      </c>
      <c r="L782" s="5">
        <v>514932327270508</v>
      </c>
      <c r="M782" t="s">
        <v>1638</v>
      </c>
      <c r="O782" s="5">
        <v>8343616479046430</v>
      </c>
    </row>
    <row r="783" spans="2:15" x14ac:dyDescent="0.3">
      <c r="B783" t="s">
        <v>4641</v>
      </c>
      <c r="C783" t="s">
        <v>1639</v>
      </c>
      <c r="D783" t="s">
        <v>807</v>
      </c>
      <c r="E783">
        <v>250</v>
      </c>
      <c r="F783" t="s">
        <v>2773</v>
      </c>
      <c r="G783" t="s">
        <v>4643</v>
      </c>
      <c r="H783" t="s">
        <v>4642</v>
      </c>
      <c r="I783" t="s">
        <v>2756</v>
      </c>
      <c r="J783" s="5">
        <v>3346289</v>
      </c>
      <c r="K783" t="s">
        <v>838</v>
      </c>
      <c r="L783" s="5">
        <v>967221347503662</v>
      </c>
      <c r="M783" t="s">
        <v>1639</v>
      </c>
      <c r="O783" s="5">
        <v>1.42052430337836E+16</v>
      </c>
    </row>
    <row r="784" spans="2:15" x14ac:dyDescent="0.3">
      <c r="B784" t="s">
        <v>4644</v>
      </c>
      <c r="C784" t="s">
        <v>1640</v>
      </c>
      <c r="D784" t="s">
        <v>824</v>
      </c>
      <c r="E784">
        <v>0</v>
      </c>
      <c r="F784">
        <v>0</v>
      </c>
      <c r="G784" t="s">
        <v>3370</v>
      </c>
      <c r="H784" t="s">
        <v>4645</v>
      </c>
      <c r="I784" t="s">
        <v>2814</v>
      </c>
      <c r="J784" s="5">
        <v>3372725</v>
      </c>
      <c r="L784">
        <v>0</v>
      </c>
      <c r="M784" t="s">
        <v>1640</v>
      </c>
      <c r="O784">
        <v>0</v>
      </c>
    </row>
    <row r="785" spans="2:15" x14ac:dyDescent="0.3">
      <c r="B785" t="s">
        <v>4646</v>
      </c>
      <c r="C785" t="s">
        <v>1641</v>
      </c>
      <c r="D785" t="s">
        <v>804</v>
      </c>
      <c r="E785">
        <v>25</v>
      </c>
      <c r="F785">
        <v>1</v>
      </c>
      <c r="G785" t="s">
        <v>3352</v>
      </c>
      <c r="H785" t="s">
        <v>4647</v>
      </c>
      <c r="I785" t="s">
        <v>2756</v>
      </c>
      <c r="J785" s="5">
        <v>7518496</v>
      </c>
      <c r="L785" s="5">
        <v>294297523498535</v>
      </c>
      <c r="M785" t="s">
        <v>1641</v>
      </c>
      <c r="O785" s="5">
        <v>4394613154595750</v>
      </c>
    </row>
    <row r="786" spans="2:15" x14ac:dyDescent="0.3">
      <c r="B786" t="s">
        <v>4648</v>
      </c>
      <c r="C786" t="s">
        <v>1642</v>
      </c>
      <c r="D786" t="s">
        <v>807</v>
      </c>
      <c r="E786">
        <v>65</v>
      </c>
      <c r="F786" t="s">
        <v>2905</v>
      </c>
      <c r="G786" t="s">
        <v>4626</v>
      </c>
      <c r="H786" t="s">
        <v>4028</v>
      </c>
      <c r="I786" t="s">
        <v>2756</v>
      </c>
      <c r="J786" s="5">
        <v>15122295</v>
      </c>
      <c r="K786" t="s">
        <v>822</v>
      </c>
      <c r="L786" s="5">
        <v>434351023387909</v>
      </c>
      <c r="M786" t="s">
        <v>1642</v>
      </c>
      <c r="O786" s="5">
        <v>506295486315796</v>
      </c>
    </row>
    <row r="787" spans="2:15" x14ac:dyDescent="0.3">
      <c r="B787" t="s">
        <v>4649</v>
      </c>
      <c r="C787" t="s">
        <v>1643</v>
      </c>
      <c r="D787" t="s">
        <v>804</v>
      </c>
      <c r="E787">
        <v>25</v>
      </c>
      <c r="F787">
        <v>1</v>
      </c>
      <c r="G787" t="s">
        <v>4055</v>
      </c>
      <c r="H787" t="s">
        <v>4650</v>
      </c>
      <c r="I787" t="s">
        <v>2756</v>
      </c>
      <c r="J787" s="5">
        <v>64177604</v>
      </c>
      <c r="L787" s="5">
        <v>286956825256348</v>
      </c>
      <c r="M787" t="s">
        <v>1643</v>
      </c>
      <c r="O787" s="5">
        <v>4394613154595750</v>
      </c>
    </row>
    <row r="788" spans="2:15" x14ac:dyDescent="0.3">
      <c r="B788" t="s">
        <v>4651</v>
      </c>
      <c r="C788" t="s">
        <v>1644</v>
      </c>
      <c r="D788" t="s">
        <v>807</v>
      </c>
      <c r="E788">
        <v>50</v>
      </c>
      <c r="F788" t="s">
        <v>2905</v>
      </c>
      <c r="G788" t="s">
        <v>4652</v>
      </c>
      <c r="H788" t="s">
        <v>3921</v>
      </c>
      <c r="I788" t="s">
        <v>2756</v>
      </c>
      <c r="J788" s="5">
        <v>9046634</v>
      </c>
      <c r="K788" t="s">
        <v>897</v>
      </c>
      <c r="L788" s="5">
        <v>220785509967827</v>
      </c>
      <c r="M788" t="s">
        <v>1644</v>
      </c>
      <c r="O788" s="5">
        <v>2611239415570130</v>
      </c>
    </row>
    <row r="789" spans="2:15" x14ac:dyDescent="0.3">
      <c r="B789" t="s">
        <v>4653</v>
      </c>
      <c r="C789" t="s">
        <v>1645</v>
      </c>
      <c r="D789" t="s">
        <v>824</v>
      </c>
      <c r="E789">
        <v>32</v>
      </c>
      <c r="F789" t="s">
        <v>2794</v>
      </c>
      <c r="G789" t="s">
        <v>3236</v>
      </c>
      <c r="H789" t="s">
        <v>3300</v>
      </c>
      <c r="I789" t="s">
        <v>2756</v>
      </c>
      <c r="J789" s="5">
        <v>18459587</v>
      </c>
      <c r="L789" s="5">
        <v>555998085021856</v>
      </c>
      <c r="M789" t="s">
        <v>1645</v>
      </c>
      <c r="O789" s="5">
        <v>8343616479046430</v>
      </c>
    </row>
    <row r="790" spans="2:15" x14ac:dyDescent="0.3">
      <c r="B790" t="s">
        <v>4654</v>
      </c>
      <c r="C790" t="s">
        <v>1646</v>
      </c>
      <c r="D790" t="s">
        <v>804</v>
      </c>
      <c r="E790">
        <v>25</v>
      </c>
      <c r="F790">
        <v>1</v>
      </c>
      <c r="G790" t="s">
        <v>4656</v>
      </c>
      <c r="H790" t="s">
        <v>4655</v>
      </c>
      <c r="I790" t="s">
        <v>2756</v>
      </c>
      <c r="J790" s="5">
        <v>27402534</v>
      </c>
      <c r="L790" s="5">
        <v>34607536315918</v>
      </c>
      <c r="M790" t="s">
        <v>1646</v>
      </c>
      <c r="O790" s="5">
        <v>4394613154595750</v>
      </c>
    </row>
    <row r="791" spans="2:15" x14ac:dyDescent="0.3">
      <c r="B791" t="s">
        <v>4657</v>
      </c>
      <c r="C791" t="s">
        <v>1647</v>
      </c>
      <c r="D791" t="s">
        <v>804</v>
      </c>
      <c r="E791">
        <v>25</v>
      </c>
      <c r="F791">
        <v>1</v>
      </c>
      <c r="G791" t="s">
        <v>4146</v>
      </c>
      <c r="H791" t="s">
        <v>4658</v>
      </c>
      <c r="I791" t="s">
        <v>2756</v>
      </c>
      <c r="J791" s="5">
        <v>4549669</v>
      </c>
      <c r="L791" s="5">
        <v>317857532501221</v>
      </c>
      <c r="M791" t="s">
        <v>1647</v>
      </c>
      <c r="O791" s="5">
        <v>4394613154595750</v>
      </c>
    </row>
    <row r="792" spans="2:15" x14ac:dyDescent="0.3">
      <c r="B792" t="s">
        <v>4659</v>
      </c>
      <c r="C792" t="s">
        <v>1648</v>
      </c>
      <c r="D792" t="s">
        <v>807</v>
      </c>
      <c r="E792">
        <v>65</v>
      </c>
      <c r="F792" t="s">
        <v>2759</v>
      </c>
      <c r="G792" t="s">
        <v>4210</v>
      </c>
      <c r="H792" t="s">
        <v>4133</v>
      </c>
      <c r="I792" t="s">
        <v>2756</v>
      </c>
      <c r="J792" s="5">
        <v>14838148</v>
      </c>
      <c r="K792" t="s">
        <v>841</v>
      </c>
      <c r="L792" s="5">
        <v>295046098632796</v>
      </c>
      <c r="M792" t="s">
        <v>1648</v>
      </c>
      <c r="O792" s="5">
        <v>506295486315796</v>
      </c>
    </row>
    <row r="793" spans="2:15" x14ac:dyDescent="0.3">
      <c r="B793" t="s">
        <v>4660</v>
      </c>
      <c r="C793" t="s">
        <v>1649</v>
      </c>
      <c r="D793" t="s">
        <v>859</v>
      </c>
      <c r="E793">
        <v>65</v>
      </c>
      <c r="F793" t="s">
        <v>3154</v>
      </c>
      <c r="G793" t="e" cm="1">
        <f t="array" ref="G793">+zwUqWzmthd3Kojq</f>
        <v>#NAME?</v>
      </c>
      <c r="H793" t="s">
        <v>4661</v>
      </c>
      <c r="I793" t="s">
        <v>2756</v>
      </c>
      <c r="J793" s="5">
        <v>25527735</v>
      </c>
      <c r="L793" s="5">
        <v>473458359737415</v>
      </c>
      <c r="M793" t="s">
        <v>1649</v>
      </c>
      <c r="O793" s="5">
        <v>506295486315796</v>
      </c>
    </row>
    <row r="794" spans="2:15" x14ac:dyDescent="0.3">
      <c r="B794" t="s">
        <v>4662</v>
      </c>
      <c r="C794" t="s">
        <v>1650</v>
      </c>
      <c r="D794" t="s">
        <v>804</v>
      </c>
      <c r="E794">
        <v>25</v>
      </c>
      <c r="F794">
        <v>1</v>
      </c>
      <c r="G794" t="s">
        <v>3457</v>
      </c>
      <c r="H794" t="s">
        <v>4663</v>
      </c>
      <c r="I794" t="s">
        <v>2756</v>
      </c>
      <c r="J794" s="5">
        <v>60483336</v>
      </c>
      <c r="L794" s="5">
        <v>278414630889893</v>
      </c>
      <c r="M794" t="s">
        <v>1650</v>
      </c>
      <c r="O794" s="5">
        <v>4394613154595750</v>
      </c>
    </row>
    <row r="795" spans="2:15" x14ac:dyDescent="0.3">
      <c r="B795" t="s">
        <v>4664</v>
      </c>
      <c r="C795" t="s">
        <v>1651</v>
      </c>
      <c r="D795" t="s">
        <v>804</v>
      </c>
      <c r="E795">
        <v>25</v>
      </c>
      <c r="F795">
        <v>1</v>
      </c>
      <c r="G795" t="s">
        <v>4666</v>
      </c>
      <c r="H795" t="s">
        <v>4665</v>
      </c>
      <c r="I795" t="s">
        <v>2756</v>
      </c>
      <c r="J795" s="5">
        <v>8602719</v>
      </c>
      <c r="L795" s="5">
        <v>281748676300049</v>
      </c>
      <c r="M795" t="s">
        <v>1651</v>
      </c>
      <c r="O795" s="5">
        <v>4394613154595750</v>
      </c>
    </row>
    <row r="796" spans="2:15" x14ac:dyDescent="0.3">
      <c r="B796" t="s">
        <v>4667</v>
      </c>
      <c r="C796" t="s">
        <v>1652</v>
      </c>
      <c r="D796" t="s">
        <v>824</v>
      </c>
      <c r="E796">
        <v>0</v>
      </c>
      <c r="F796">
        <v>0</v>
      </c>
      <c r="G796" t="s">
        <v>4669</v>
      </c>
      <c r="H796" t="s">
        <v>4668</v>
      </c>
      <c r="I796" t="s">
        <v>2814</v>
      </c>
      <c r="J796" s="5">
        <v>14077812</v>
      </c>
      <c r="L796">
        <v>0</v>
      </c>
      <c r="M796" t="s">
        <v>1652</v>
      </c>
      <c r="O796">
        <v>0</v>
      </c>
    </row>
    <row r="797" spans="2:15" x14ac:dyDescent="0.3">
      <c r="B797" t="s">
        <v>4670</v>
      </c>
      <c r="C797" t="s">
        <v>1653</v>
      </c>
      <c r="D797" t="s">
        <v>804</v>
      </c>
      <c r="E797">
        <v>25</v>
      </c>
      <c r="F797">
        <v>1</v>
      </c>
      <c r="G797" t="s">
        <v>4672</v>
      </c>
      <c r="H797" t="s">
        <v>4671</v>
      </c>
      <c r="I797" t="s">
        <v>2756</v>
      </c>
      <c r="J797" s="5">
        <v>7023261</v>
      </c>
      <c r="L797" s="5">
        <v>295531463623047</v>
      </c>
      <c r="M797" t="s">
        <v>1653</v>
      </c>
      <c r="O797" s="5">
        <v>4394613154595750</v>
      </c>
    </row>
    <row r="798" spans="2:15" x14ac:dyDescent="0.3">
      <c r="B798" t="s">
        <v>4673</v>
      </c>
      <c r="C798" t="s">
        <v>1654</v>
      </c>
      <c r="D798" t="s">
        <v>819</v>
      </c>
      <c r="E798">
        <v>65</v>
      </c>
      <c r="F798" t="s">
        <v>2853</v>
      </c>
      <c r="G798" t="s">
        <v>3268</v>
      </c>
      <c r="H798" t="s">
        <v>2996</v>
      </c>
      <c r="I798" t="s">
        <v>2756</v>
      </c>
      <c r="J798" s="5">
        <v>14259188</v>
      </c>
      <c r="K798" t="s">
        <v>820</v>
      </c>
      <c r="L798" s="5">
        <v>327256570358295</v>
      </c>
      <c r="M798" t="s">
        <v>1654</v>
      </c>
      <c r="O798" s="5">
        <v>506295486315796</v>
      </c>
    </row>
    <row r="799" spans="2:15" x14ac:dyDescent="0.3">
      <c r="B799" t="s">
        <v>4674</v>
      </c>
      <c r="C799" t="s">
        <v>1655</v>
      </c>
      <c r="D799" t="s">
        <v>804</v>
      </c>
      <c r="E799">
        <v>25</v>
      </c>
      <c r="F799">
        <v>1</v>
      </c>
      <c r="G799" t="s">
        <v>4470</v>
      </c>
      <c r="H799" t="s">
        <v>4675</v>
      </c>
      <c r="I799" t="s">
        <v>2756</v>
      </c>
      <c r="J799" s="5">
        <v>64385557</v>
      </c>
      <c r="L799" s="5">
        <v>285210266113281</v>
      </c>
      <c r="M799" t="s">
        <v>1655</v>
      </c>
      <c r="O799" s="5">
        <v>4394613154595750</v>
      </c>
    </row>
    <row r="800" spans="2:15" x14ac:dyDescent="0.3">
      <c r="B800" t="s">
        <v>4676</v>
      </c>
      <c r="C800" t="s">
        <v>1656</v>
      </c>
      <c r="D800" t="s">
        <v>804</v>
      </c>
      <c r="E800">
        <v>25</v>
      </c>
      <c r="F800">
        <v>1</v>
      </c>
      <c r="G800" t="s">
        <v>4081</v>
      </c>
      <c r="H800" t="s">
        <v>4677</v>
      </c>
      <c r="I800" t="s">
        <v>2756</v>
      </c>
      <c r="J800" s="5">
        <v>9915942</v>
      </c>
      <c r="L800" s="5">
        <v>286413688659668</v>
      </c>
      <c r="M800" t="s">
        <v>1656</v>
      </c>
      <c r="O800" s="5">
        <v>4394613154595750</v>
      </c>
    </row>
    <row r="801" spans="2:15" x14ac:dyDescent="0.3">
      <c r="B801" t="s">
        <v>4678</v>
      </c>
      <c r="C801" t="s">
        <v>1657</v>
      </c>
      <c r="D801" t="s">
        <v>807</v>
      </c>
      <c r="E801">
        <v>125</v>
      </c>
      <c r="F801" t="s">
        <v>2773</v>
      </c>
      <c r="G801" t="s">
        <v>4096</v>
      </c>
      <c r="H801" t="s">
        <v>4022</v>
      </c>
      <c r="I801" t="s">
        <v>2756</v>
      </c>
      <c r="J801" s="5">
        <v>3215029</v>
      </c>
      <c r="K801" t="s">
        <v>950</v>
      </c>
      <c r="L801" s="5">
        <v>164651251697541</v>
      </c>
      <c r="M801" t="s">
        <v>1657</v>
      </c>
      <c r="O801" s="5">
        <v>2.58366036106112E+16</v>
      </c>
    </row>
    <row r="802" spans="2:15" x14ac:dyDescent="0.3">
      <c r="B802" t="s">
        <v>4679</v>
      </c>
      <c r="C802" t="s">
        <v>1658</v>
      </c>
      <c r="D802" t="s">
        <v>919</v>
      </c>
      <c r="E802">
        <v>0</v>
      </c>
      <c r="F802">
        <v>0</v>
      </c>
      <c r="G802" t="s">
        <v>4669</v>
      </c>
      <c r="H802" t="s">
        <v>3095</v>
      </c>
      <c r="I802" t="s">
        <v>2814</v>
      </c>
      <c r="J802" s="5">
        <v>15255777</v>
      </c>
      <c r="L802">
        <v>0</v>
      </c>
      <c r="M802" t="s">
        <v>1658</v>
      </c>
      <c r="O802">
        <v>0</v>
      </c>
    </row>
    <row r="803" spans="2:15" x14ac:dyDescent="0.3">
      <c r="B803" t="s">
        <v>4680</v>
      </c>
      <c r="C803" t="s">
        <v>1659</v>
      </c>
      <c r="D803" t="s">
        <v>804</v>
      </c>
      <c r="E803">
        <v>25</v>
      </c>
      <c r="F803">
        <v>1</v>
      </c>
      <c r="G803" t="s">
        <v>2937</v>
      </c>
      <c r="H803" t="s">
        <v>4681</v>
      </c>
      <c r="I803" t="s">
        <v>2756</v>
      </c>
      <c r="J803" s="5">
        <v>68557386</v>
      </c>
      <c r="L803" s="5">
        <v>328052558898926</v>
      </c>
      <c r="M803" t="s">
        <v>1659</v>
      </c>
      <c r="O803" s="5">
        <v>4394613154595750</v>
      </c>
    </row>
    <row r="804" spans="2:15" x14ac:dyDescent="0.3">
      <c r="B804" t="s">
        <v>4682</v>
      </c>
      <c r="C804" t="s">
        <v>1660</v>
      </c>
      <c r="D804" t="s">
        <v>807</v>
      </c>
      <c r="E804">
        <v>40</v>
      </c>
      <c r="F804" t="s">
        <v>2860</v>
      </c>
      <c r="G804" t="s">
        <v>4683</v>
      </c>
      <c r="H804" t="s">
        <v>3971</v>
      </c>
      <c r="I804" t="s">
        <v>2756</v>
      </c>
      <c r="J804" s="5">
        <v>28968422</v>
      </c>
      <c r="K804" t="s">
        <v>1310</v>
      </c>
      <c r="L804" s="5">
        <v>118641590595245</v>
      </c>
      <c r="M804" t="s">
        <v>1660</v>
      </c>
      <c r="O804" s="5">
        <v>1.47985835869071E+16</v>
      </c>
    </row>
    <row r="805" spans="2:15" x14ac:dyDescent="0.3">
      <c r="B805" t="s">
        <v>4684</v>
      </c>
      <c r="C805" t="s">
        <v>1661</v>
      </c>
      <c r="D805" t="s">
        <v>807</v>
      </c>
      <c r="E805">
        <v>50</v>
      </c>
      <c r="F805" t="s">
        <v>2853</v>
      </c>
      <c r="G805" t="s">
        <v>4685</v>
      </c>
      <c r="H805" t="s">
        <v>4652</v>
      </c>
      <c r="I805" t="s">
        <v>2756</v>
      </c>
      <c r="J805" s="5">
        <v>8389156</v>
      </c>
      <c r="K805" t="s">
        <v>897</v>
      </c>
      <c r="L805" s="5">
        <v>191292301597598</v>
      </c>
      <c r="M805" t="s">
        <v>1661</v>
      </c>
      <c r="O805" s="5">
        <v>2611239415570130</v>
      </c>
    </row>
    <row r="806" spans="2:15" x14ac:dyDescent="0.3">
      <c r="B806" t="s">
        <v>4686</v>
      </c>
      <c r="C806" t="s">
        <v>1662</v>
      </c>
      <c r="D806" t="s">
        <v>824</v>
      </c>
      <c r="E806">
        <v>50</v>
      </c>
      <c r="F806" t="s">
        <v>2947</v>
      </c>
      <c r="G806" t="s">
        <v>2868</v>
      </c>
      <c r="H806" t="s">
        <v>4687</v>
      </c>
      <c r="I806" t="s">
        <v>2756</v>
      </c>
      <c r="J806" s="5">
        <v>26696959</v>
      </c>
      <c r="L806" s="5">
        <v>152849563903816</v>
      </c>
      <c r="M806" t="s">
        <v>1662</v>
      </c>
      <c r="O806" s="5">
        <v>2611239415570130</v>
      </c>
    </row>
    <row r="807" spans="2:15" x14ac:dyDescent="0.3">
      <c r="B807" t="s">
        <v>4688</v>
      </c>
      <c r="C807" t="s">
        <v>1663</v>
      </c>
      <c r="D807" t="s">
        <v>893</v>
      </c>
      <c r="E807">
        <v>40</v>
      </c>
      <c r="F807" t="s">
        <v>2860</v>
      </c>
      <c r="G807" t="s">
        <v>4514</v>
      </c>
      <c r="H807" t="s">
        <v>3626</v>
      </c>
      <c r="I807" t="s">
        <v>2756</v>
      </c>
      <c r="J807" s="5">
        <v>8611474</v>
      </c>
      <c r="K807" t="s">
        <v>924</v>
      </c>
      <c r="L807" s="5">
        <v>883665919303894</v>
      </c>
      <c r="M807" t="s">
        <v>1663</v>
      </c>
      <c r="O807" s="5">
        <v>1.47985835869071E+16</v>
      </c>
    </row>
    <row r="808" spans="2:15" x14ac:dyDescent="0.3">
      <c r="B808" t="s">
        <v>4689</v>
      </c>
      <c r="C808" t="s">
        <v>1664</v>
      </c>
      <c r="D808" t="s">
        <v>837</v>
      </c>
      <c r="E808">
        <v>40</v>
      </c>
      <c r="F808" t="s">
        <v>2769</v>
      </c>
      <c r="G808" t="s">
        <v>4691</v>
      </c>
      <c r="H808" t="s">
        <v>4690</v>
      </c>
      <c r="I808" t="s">
        <v>2756</v>
      </c>
      <c r="J808" s="5">
        <v>41252522</v>
      </c>
      <c r="K808" t="s">
        <v>815</v>
      </c>
      <c r="L808" s="5">
        <v>991977388000232</v>
      </c>
      <c r="M808" t="s">
        <v>1664</v>
      </c>
      <c r="O808" s="5">
        <v>1.47985835869071E+16</v>
      </c>
    </row>
    <row r="809" spans="2:15" x14ac:dyDescent="0.3">
      <c r="B809" t="s">
        <v>4692</v>
      </c>
      <c r="C809" t="s">
        <v>1665</v>
      </c>
      <c r="D809" t="s">
        <v>804</v>
      </c>
      <c r="E809">
        <v>25</v>
      </c>
      <c r="F809">
        <v>1</v>
      </c>
      <c r="G809" t="s">
        <v>3816</v>
      </c>
      <c r="H809" t="s">
        <v>4693</v>
      </c>
      <c r="I809" t="s">
        <v>2756</v>
      </c>
      <c r="J809" s="5">
        <v>61960564</v>
      </c>
      <c r="L809" s="5">
        <v>293250179290771</v>
      </c>
      <c r="M809" t="s">
        <v>1665</v>
      </c>
      <c r="O809" s="5">
        <v>4394613154595750</v>
      </c>
    </row>
    <row r="810" spans="2:15" x14ac:dyDescent="0.3">
      <c r="B810" t="s">
        <v>4694</v>
      </c>
      <c r="C810" t="s">
        <v>1666</v>
      </c>
      <c r="D810" t="s">
        <v>807</v>
      </c>
      <c r="E810">
        <v>125</v>
      </c>
      <c r="F810" t="s">
        <v>2773</v>
      </c>
      <c r="G810" t="s">
        <v>3547</v>
      </c>
      <c r="H810" t="s">
        <v>4402</v>
      </c>
      <c r="I810" t="s">
        <v>2756</v>
      </c>
      <c r="J810" s="5">
        <v>15168913</v>
      </c>
      <c r="K810" t="s">
        <v>885</v>
      </c>
      <c r="L810" s="5">
        <v>222304643337248</v>
      </c>
      <c r="M810" t="s">
        <v>1666</v>
      </c>
      <c r="O810" s="5">
        <v>2.58366036106112E+16</v>
      </c>
    </row>
    <row r="811" spans="2:15" x14ac:dyDescent="0.3">
      <c r="B811" t="s">
        <v>4695</v>
      </c>
      <c r="C811" t="s">
        <v>1667</v>
      </c>
      <c r="D811" t="s">
        <v>807</v>
      </c>
      <c r="E811">
        <v>100</v>
      </c>
      <c r="F811" t="s">
        <v>2823</v>
      </c>
      <c r="G811" t="s">
        <v>4003</v>
      </c>
      <c r="H811" t="s">
        <v>3132</v>
      </c>
      <c r="I811" t="s">
        <v>2756</v>
      </c>
      <c r="J811" s="5">
        <v>8420949</v>
      </c>
      <c r="K811" t="s">
        <v>813</v>
      </c>
      <c r="L811" s="5">
        <v>132515188676835</v>
      </c>
      <c r="M811" t="s">
        <v>1667</v>
      </c>
      <c r="O811" s="5">
        <v>1.48568088588033E+16</v>
      </c>
    </row>
    <row r="812" spans="2:15" x14ac:dyDescent="0.3">
      <c r="B812" t="s">
        <v>4696</v>
      </c>
      <c r="C812" t="s">
        <v>1668</v>
      </c>
      <c r="D812" t="s">
        <v>807</v>
      </c>
      <c r="E812">
        <v>0</v>
      </c>
      <c r="F812">
        <v>0</v>
      </c>
      <c r="G812" t="e" cm="1">
        <f t="array" ref="G812">+XoUqEF/dJd8gLMc</f>
        <v>#NAME?</v>
      </c>
      <c r="H812" t="s">
        <v>2989</v>
      </c>
      <c r="I812" t="s">
        <v>2814</v>
      </c>
      <c r="J812" s="5">
        <v>19997038</v>
      </c>
      <c r="K812" t="s">
        <v>1083</v>
      </c>
      <c r="L812">
        <v>0</v>
      </c>
      <c r="M812" t="s">
        <v>1668</v>
      </c>
      <c r="O812">
        <v>0</v>
      </c>
    </row>
    <row r="813" spans="2:15" x14ac:dyDescent="0.3">
      <c r="B813" t="s">
        <v>4697</v>
      </c>
      <c r="C813" t="s">
        <v>1669</v>
      </c>
      <c r="D813" t="s">
        <v>807</v>
      </c>
      <c r="E813">
        <v>65</v>
      </c>
      <c r="F813" t="s">
        <v>2759</v>
      </c>
      <c r="G813" t="s">
        <v>4131</v>
      </c>
      <c r="H813" t="s">
        <v>4509</v>
      </c>
      <c r="I813" t="s">
        <v>2756</v>
      </c>
      <c r="J813" s="5">
        <v>1185553</v>
      </c>
      <c r="K813" t="s">
        <v>841</v>
      </c>
      <c r="L813" s="5">
        <v>331028006591776</v>
      </c>
      <c r="M813" t="s">
        <v>1669</v>
      </c>
      <c r="O813" s="5">
        <v>506295486315796</v>
      </c>
    </row>
    <row r="814" spans="2:15" x14ac:dyDescent="0.3">
      <c r="B814" t="s">
        <v>4698</v>
      </c>
      <c r="C814" t="s">
        <v>1670</v>
      </c>
      <c r="D814" t="s">
        <v>824</v>
      </c>
      <c r="E814">
        <v>25</v>
      </c>
      <c r="F814">
        <v>1</v>
      </c>
      <c r="G814" t="s">
        <v>3093</v>
      </c>
      <c r="H814" t="s">
        <v>3288</v>
      </c>
      <c r="I814" t="s">
        <v>2756</v>
      </c>
      <c r="J814" s="5">
        <v>11247863</v>
      </c>
      <c r="L814" s="5">
        <v>362353134155273</v>
      </c>
      <c r="M814" t="s">
        <v>1670</v>
      </c>
      <c r="O814" s="5">
        <v>4394613154595750</v>
      </c>
    </row>
    <row r="815" spans="2:15" x14ac:dyDescent="0.3">
      <c r="B815" t="s">
        <v>4699</v>
      </c>
      <c r="C815" t="s">
        <v>1671</v>
      </c>
      <c r="D815" t="s">
        <v>804</v>
      </c>
      <c r="E815">
        <v>25</v>
      </c>
      <c r="F815">
        <v>1</v>
      </c>
      <c r="G815" t="s">
        <v>4701</v>
      </c>
      <c r="H815" t="s">
        <v>4700</v>
      </c>
      <c r="I815" t="s">
        <v>2756</v>
      </c>
      <c r="J815" s="5">
        <v>8424383</v>
      </c>
      <c r="L815" s="5">
        <v>293565654754639</v>
      </c>
      <c r="M815" t="s">
        <v>1671</v>
      </c>
      <c r="O815" s="5">
        <v>4394613154595750</v>
      </c>
    </row>
    <row r="816" spans="2:15" x14ac:dyDescent="0.3">
      <c r="B816" t="s">
        <v>4702</v>
      </c>
      <c r="C816" t="s">
        <v>1672</v>
      </c>
      <c r="D816" t="s">
        <v>807</v>
      </c>
      <c r="E816">
        <v>40</v>
      </c>
      <c r="F816" t="s">
        <v>3372</v>
      </c>
      <c r="G816" t="s">
        <v>3376</v>
      </c>
      <c r="H816" t="s">
        <v>4703</v>
      </c>
      <c r="I816" t="s">
        <v>2756</v>
      </c>
      <c r="J816" t="s">
        <v>4704</v>
      </c>
      <c r="K816" t="s">
        <v>897</v>
      </c>
      <c r="L816" s="5">
        <v>100544267845165</v>
      </c>
      <c r="M816" t="s">
        <v>1672</v>
      </c>
      <c r="O816" s="5">
        <v>1.47985835869071E+16</v>
      </c>
    </row>
    <row r="817" spans="2:15" x14ac:dyDescent="0.3">
      <c r="B817" t="s">
        <v>4705</v>
      </c>
      <c r="C817" t="s">
        <v>1673</v>
      </c>
      <c r="D817" t="s">
        <v>807</v>
      </c>
      <c r="E817">
        <v>125</v>
      </c>
      <c r="F817" t="s">
        <v>2773</v>
      </c>
      <c r="G817" t="s">
        <v>4378</v>
      </c>
      <c r="H817" t="s">
        <v>3281</v>
      </c>
      <c r="I817" t="s">
        <v>2756</v>
      </c>
      <c r="J817" s="5">
        <v>20699651</v>
      </c>
      <c r="K817" t="s">
        <v>952</v>
      </c>
      <c r="L817" s="5">
        <v>191256193775176</v>
      </c>
      <c r="M817" t="s">
        <v>1673</v>
      </c>
      <c r="O817" s="5">
        <v>2.58366036106112E+16</v>
      </c>
    </row>
    <row r="818" spans="2:15" x14ac:dyDescent="0.3">
      <c r="B818" t="s">
        <v>4706</v>
      </c>
      <c r="C818" t="s">
        <v>1674</v>
      </c>
      <c r="D818" t="s">
        <v>807</v>
      </c>
      <c r="E818">
        <v>32</v>
      </c>
      <c r="F818" t="s">
        <v>2794</v>
      </c>
      <c r="G818" t="s">
        <v>3050</v>
      </c>
      <c r="H818" t="s">
        <v>4037</v>
      </c>
      <c r="I818" t="s">
        <v>2756</v>
      </c>
      <c r="J818" s="5">
        <v>45228477</v>
      </c>
      <c r="K818" t="s">
        <v>841</v>
      </c>
      <c r="L818" s="5">
        <v>479653969001956</v>
      </c>
      <c r="M818" t="s">
        <v>1674</v>
      </c>
      <c r="O818" s="5">
        <v>8343616479046430</v>
      </c>
    </row>
    <row r="819" spans="2:15" x14ac:dyDescent="0.3">
      <c r="B819" t="s">
        <v>4707</v>
      </c>
      <c r="C819" t="s">
        <v>1675</v>
      </c>
      <c r="D819" t="s">
        <v>807</v>
      </c>
      <c r="E819">
        <v>80</v>
      </c>
      <c r="F819" t="s">
        <v>2905</v>
      </c>
      <c r="G819" t="s">
        <v>3923</v>
      </c>
      <c r="H819" t="s">
        <v>3577</v>
      </c>
      <c r="I819" t="s">
        <v>2756</v>
      </c>
      <c r="J819" s="5">
        <v>7725417</v>
      </c>
      <c r="K819" t="s">
        <v>822</v>
      </c>
      <c r="L819" s="5">
        <v>526238717079163</v>
      </c>
      <c r="M819" t="s">
        <v>1675</v>
      </c>
      <c r="O819" s="5">
        <v>8519200479572930</v>
      </c>
    </row>
    <row r="820" spans="2:15" x14ac:dyDescent="0.3">
      <c r="B820" t="s">
        <v>4708</v>
      </c>
      <c r="C820" t="s">
        <v>1676</v>
      </c>
      <c r="D820" t="s">
        <v>804</v>
      </c>
      <c r="E820">
        <v>25</v>
      </c>
      <c r="F820">
        <v>1</v>
      </c>
      <c r="G820" t="s">
        <v>2781</v>
      </c>
      <c r="H820" t="s">
        <v>4709</v>
      </c>
      <c r="I820" t="s">
        <v>2756</v>
      </c>
      <c r="J820" s="5">
        <v>67611766</v>
      </c>
      <c r="L820" s="5">
        <v>295649719238281</v>
      </c>
      <c r="M820" t="s">
        <v>1676</v>
      </c>
      <c r="O820" s="5">
        <v>4394613154595750</v>
      </c>
    </row>
    <row r="821" spans="2:15" x14ac:dyDescent="0.3">
      <c r="B821" t="s">
        <v>4710</v>
      </c>
      <c r="C821" t="s">
        <v>1677</v>
      </c>
      <c r="D821" t="s">
        <v>804</v>
      </c>
      <c r="E821">
        <v>25</v>
      </c>
      <c r="F821">
        <v>1</v>
      </c>
      <c r="G821" t="s">
        <v>4712</v>
      </c>
      <c r="H821" t="s">
        <v>4711</v>
      </c>
      <c r="I821" t="s">
        <v>2756</v>
      </c>
      <c r="J821" s="5">
        <v>1.18491640983622E+16</v>
      </c>
      <c r="L821" s="5">
        <v>41716438293457</v>
      </c>
      <c r="M821" t="s">
        <v>1677</v>
      </c>
      <c r="O821" s="5">
        <v>4394613154595750</v>
      </c>
    </row>
    <row r="822" spans="2:15" x14ac:dyDescent="0.3">
      <c r="B822" t="s">
        <v>4713</v>
      </c>
      <c r="C822" t="s">
        <v>1678</v>
      </c>
      <c r="D822" t="s">
        <v>824</v>
      </c>
      <c r="E822">
        <v>100</v>
      </c>
      <c r="F822">
        <v>1</v>
      </c>
      <c r="G822" t="s">
        <v>3544</v>
      </c>
      <c r="H822" t="s">
        <v>4714</v>
      </c>
      <c r="I822" t="s">
        <v>2756</v>
      </c>
      <c r="J822" s="5">
        <v>14288726</v>
      </c>
      <c r="L822" s="5">
        <v>144393188476562</v>
      </c>
      <c r="M822" t="s">
        <v>1678</v>
      </c>
      <c r="O822" s="5">
        <v>1.48568088588033E+16</v>
      </c>
    </row>
    <row r="823" spans="2:15" x14ac:dyDescent="0.3">
      <c r="B823" t="s">
        <v>4715</v>
      </c>
      <c r="C823" t="s">
        <v>1679</v>
      </c>
      <c r="D823" t="s">
        <v>807</v>
      </c>
      <c r="E823">
        <v>65</v>
      </c>
      <c r="F823" t="s">
        <v>2759</v>
      </c>
      <c r="G823" t="e" cm="1">
        <f t="array" ref="G823">+vNSsP+Y9+AC3wyo</f>
        <v>#NAME?</v>
      </c>
      <c r="H823" t="s">
        <v>3713</v>
      </c>
      <c r="I823" t="s">
        <v>2756</v>
      </c>
      <c r="J823" s="5">
        <v>3853782</v>
      </c>
      <c r="K823" t="s">
        <v>822</v>
      </c>
      <c r="L823" s="5">
        <v>426246358642578</v>
      </c>
      <c r="M823" t="s">
        <v>1679</v>
      </c>
      <c r="O823" s="5">
        <v>506295486315796</v>
      </c>
    </row>
    <row r="824" spans="2:15" x14ac:dyDescent="0.3">
      <c r="B824" t="s">
        <v>4716</v>
      </c>
      <c r="C824" t="s">
        <v>1680</v>
      </c>
      <c r="D824" t="s">
        <v>807</v>
      </c>
      <c r="E824">
        <v>250</v>
      </c>
      <c r="F824" t="s">
        <v>2773</v>
      </c>
      <c r="G824" t="s">
        <v>4717</v>
      </c>
      <c r="H824" t="s">
        <v>3754</v>
      </c>
      <c r="I824" t="s">
        <v>2756</v>
      </c>
      <c r="J824" s="5">
        <v>56867886</v>
      </c>
      <c r="K824" t="s">
        <v>838</v>
      </c>
      <c r="L824" s="5">
        <v>971348046775818</v>
      </c>
      <c r="M824" t="s">
        <v>1680</v>
      </c>
      <c r="O824" s="5">
        <v>1.42052430337836E+16</v>
      </c>
    </row>
    <row r="825" spans="2:15" x14ac:dyDescent="0.3">
      <c r="B825" t="s">
        <v>4718</v>
      </c>
      <c r="C825" t="s">
        <v>1681</v>
      </c>
      <c r="D825" t="s">
        <v>804</v>
      </c>
      <c r="E825">
        <v>25</v>
      </c>
      <c r="F825">
        <v>1</v>
      </c>
      <c r="G825" t="s">
        <v>4277</v>
      </c>
      <c r="H825" t="s">
        <v>4719</v>
      </c>
      <c r="I825" t="s">
        <v>2756</v>
      </c>
      <c r="J825" s="5">
        <v>50172834</v>
      </c>
      <c r="L825" s="5">
        <v>288572864532471</v>
      </c>
      <c r="M825" t="s">
        <v>1681</v>
      </c>
      <c r="O825" s="5">
        <v>4394613154595750</v>
      </c>
    </row>
    <row r="826" spans="2:15" x14ac:dyDescent="0.3">
      <c r="B826" t="s">
        <v>4720</v>
      </c>
      <c r="C826" t="s">
        <v>1682</v>
      </c>
      <c r="D826" t="s">
        <v>804</v>
      </c>
      <c r="E826">
        <v>25</v>
      </c>
      <c r="F826">
        <v>1</v>
      </c>
      <c r="G826" t="s">
        <v>4292</v>
      </c>
      <c r="H826" t="s">
        <v>4721</v>
      </c>
      <c r="I826" t="s">
        <v>2756</v>
      </c>
      <c r="J826" s="5">
        <v>24759214</v>
      </c>
      <c r="L826" s="5">
        <v>294129829406738</v>
      </c>
      <c r="M826" t="s">
        <v>1682</v>
      </c>
      <c r="O826" s="5">
        <v>4394613154595750</v>
      </c>
    </row>
    <row r="827" spans="2:15" x14ac:dyDescent="0.3">
      <c r="B827" t="s">
        <v>4722</v>
      </c>
      <c r="C827" t="s">
        <v>1683</v>
      </c>
      <c r="D827" t="s">
        <v>807</v>
      </c>
      <c r="E827">
        <v>150</v>
      </c>
      <c r="F827" t="s">
        <v>2773</v>
      </c>
      <c r="G827" t="s">
        <v>4724</v>
      </c>
      <c r="H827" t="s">
        <v>4723</v>
      </c>
      <c r="I827" t="s">
        <v>2756</v>
      </c>
      <c r="J827" s="5">
        <v>8942247</v>
      </c>
      <c r="K827" t="s">
        <v>815</v>
      </c>
      <c r="L827" s="5">
        <v>3344104740448</v>
      </c>
      <c r="M827" t="s">
        <v>1683</v>
      </c>
      <c r="O827" s="5">
        <v>4.0530788484379904E+16</v>
      </c>
    </row>
    <row r="828" spans="2:15" x14ac:dyDescent="0.3">
      <c r="B828" t="s">
        <v>4725</v>
      </c>
      <c r="C828" t="s">
        <v>1684</v>
      </c>
      <c r="D828" t="s">
        <v>804</v>
      </c>
      <c r="E828">
        <v>40</v>
      </c>
      <c r="F828">
        <v>1</v>
      </c>
      <c r="G828" t="s">
        <v>4727</v>
      </c>
      <c r="H828" t="s">
        <v>4726</v>
      </c>
      <c r="I828" t="s">
        <v>2756</v>
      </c>
      <c r="J828" s="5">
        <v>6431592</v>
      </c>
      <c r="L828" s="5">
        <v>855773239135742</v>
      </c>
      <c r="M828" t="s">
        <v>1684</v>
      </c>
      <c r="O828" s="5">
        <v>1.47985835869071E+16</v>
      </c>
    </row>
    <row r="829" spans="2:15" x14ac:dyDescent="0.3">
      <c r="B829" t="s">
        <v>4728</v>
      </c>
      <c r="C829" t="s">
        <v>1685</v>
      </c>
      <c r="D829" t="s">
        <v>804</v>
      </c>
      <c r="E829">
        <v>50</v>
      </c>
      <c r="F829">
        <v>1</v>
      </c>
      <c r="G829" t="s">
        <v>3472</v>
      </c>
      <c r="H829" t="s">
        <v>4729</v>
      </c>
      <c r="I829" t="s">
        <v>2756</v>
      </c>
      <c r="J829" s="5">
        <v>14007828</v>
      </c>
      <c r="L829" s="5">
        <v>151094512939453</v>
      </c>
      <c r="M829" t="s">
        <v>1685</v>
      </c>
      <c r="O829" s="5">
        <v>2611239415570130</v>
      </c>
    </row>
    <row r="830" spans="2:15" x14ac:dyDescent="0.3">
      <c r="B830" t="s">
        <v>4730</v>
      </c>
      <c r="C830" t="s">
        <v>1686</v>
      </c>
      <c r="D830" t="s">
        <v>807</v>
      </c>
      <c r="E830">
        <v>32</v>
      </c>
      <c r="F830" t="s">
        <v>2860</v>
      </c>
      <c r="G830" t="s">
        <v>4731</v>
      </c>
      <c r="H830" t="s">
        <v>4250</v>
      </c>
      <c r="I830" t="s">
        <v>2756</v>
      </c>
      <c r="J830" s="5">
        <v>28788054</v>
      </c>
      <c r="K830" t="s">
        <v>827</v>
      </c>
      <c r="L830" s="5">
        <v>818891701698303</v>
      </c>
      <c r="M830" t="s">
        <v>1686</v>
      </c>
      <c r="O830" s="5">
        <v>8343616479046430</v>
      </c>
    </row>
    <row r="831" spans="2:15" x14ac:dyDescent="0.3">
      <c r="B831" t="s">
        <v>4732</v>
      </c>
      <c r="C831" t="s">
        <v>1687</v>
      </c>
      <c r="D831" t="s">
        <v>807</v>
      </c>
      <c r="E831">
        <v>40</v>
      </c>
      <c r="F831">
        <v>1</v>
      </c>
      <c r="G831" t="s">
        <v>3512</v>
      </c>
      <c r="H831" t="s">
        <v>3938</v>
      </c>
      <c r="I831" t="s">
        <v>2756</v>
      </c>
      <c r="J831" s="5">
        <v>2561531</v>
      </c>
      <c r="K831" t="s">
        <v>876</v>
      </c>
      <c r="L831" s="5">
        <v>121290260314956</v>
      </c>
      <c r="M831" t="s">
        <v>1687</v>
      </c>
      <c r="O831" s="5">
        <v>1.47985835869071E+16</v>
      </c>
    </row>
    <row r="832" spans="2:15" x14ac:dyDescent="0.3">
      <c r="B832" t="s">
        <v>4733</v>
      </c>
      <c r="C832" t="s">
        <v>1688</v>
      </c>
      <c r="D832" t="s">
        <v>804</v>
      </c>
      <c r="E832">
        <v>40</v>
      </c>
      <c r="F832">
        <v>1</v>
      </c>
      <c r="G832" t="s">
        <v>2843</v>
      </c>
      <c r="H832" t="s">
        <v>4734</v>
      </c>
      <c r="I832" t="s">
        <v>2756</v>
      </c>
      <c r="J832" s="5">
        <v>9964275</v>
      </c>
      <c r="L832" s="5">
        <v>104400024414062</v>
      </c>
      <c r="M832" t="s">
        <v>1688</v>
      </c>
      <c r="O832" s="5">
        <v>1.47985835869071E+16</v>
      </c>
    </row>
    <row r="833" spans="2:15" x14ac:dyDescent="0.3">
      <c r="B833" t="s">
        <v>4735</v>
      </c>
      <c r="C833" t="s">
        <v>1689</v>
      </c>
      <c r="D833" t="s">
        <v>807</v>
      </c>
      <c r="E833">
        <v>65</v>
      </c>
      <c r="F833" t="s">
        <v>2773</v>
      </c>
      <c r="G833" t="s">
        <v>4736</v>
      </c>
      <c r="H833" t="s">
        <v>3833</v>
      </c>
      <c r="I833" t="s">
        <v>2756</v>
      </c>
      <c r="J833" s="5">
        <v>17839985</v>
      </c>
      <c r="K833" t="s">
        <v>1069</v>
      </c>
      <c r="L833" s="5">
        <v>406346347732528</v>
      </c>
      <c r="M833" t="s">
        <v>1689</v>
      </c>
      <c r="O833" s="5">
        <v>506295486315796</v>
      </c>
    </row>
    <row r="834" spans="2:15" x14ac:dyDescent="0.3">
      <c r="B834" t="s">
        <v>4737</v>
      </c>
      <c r="C834" t="s">
        <v>1690</v>
      </c>
      <c r="D834" t="s">
        <v>804</v>
      </c>
      <c r="E834">
        <v>25</v>
      </c>
      <c r="F834">
        <v>1</v>
      </c>
      <c r="G834" t="s">
        <v>4266</v>
      </c>
      <c r="H834" t="s">
        <v>4738</v>
      </c>
      <c r="I834" t="s">
        <v>2756</v>
      </c>
      <c r="J834" s="5">
        <v>796573</v>
      </c>
      <c r="L834" s="5">
        <v>330455894470215</v>
      </c>
      <c r="M834" t="s">
        <v>1690</v>
      </c>
      <c r="O834" s="5">
        <v>4394613154595750</v>
      </c>
    </row>
    <row r="835" spans="2:15" x14ac:dyDescent="0.3">
      <c r="B835" t="s">
        <v>4739</v>
      </c>
      <c r="C835" t="s">
        <v>1691</v>
      </c>
      <c r="D835" t="s">
        <v>804</v>
      </c>
      <c r="E835">
        <v>32</v>
      </c>
      <c r="F835">
        <v>1</v>
      </c>
      <c r="G835" t="s">
        <v>4741</v>
      </c>
      <c r="H835" t="s">
        <v>4740</v>
      </c>
      <c r="I835" t="s">
        <v>2756</v>
      </c>
      <c r="J835" s="5">
        <v>9018003</v>
      </c>
      <c r="L835" s="5">
        <v>51041633605957</v>
      </c>
      <c r="M835" t="s">
        <v>1691</v>
      </c>
      <c r="O835" s="5">
        <v>8343616479046430</v>
      </c>
    </row>
    <row r="836" spans="2:15" x14ac:dyDescent="0.3">
      <c r="B836" t="s">
        <v>4742</v>
      </c>
      <c r="C836" t="s">
        <v>1692</v>
      </c>
      <c r="D836" t="s">
        <v>804</v>
      </c>
      <c r="E836">
        <v>20</v>
      </c>
      <c r="F836">
        <v>1</v>
      </c>
      <c r="G836" t="s">
        <v>4744</v>
      </c>
      <c r="H836" t="s">
        <v>4743</v>
      </c>
      <c r="I836" t="s">
        <v>2756</v>
      </c>
      <c r="J836" s="5">
        <v>10199743</v>
      </c>
      <c r="L836" s="5">
        <v>242062606811523</v>
      </c>
      <c r="M836" t="s">
        <v>1692</v>
      </c>
      <c r="O836" s="5">
        <v>2442449145137490</v>
      </c>
    </row>
    <row r="837" spans="2:15" x14ac:dyDescent="0.3">
      <c r="B837" t="s">
        <v>4745</v>
      </c>
      <c r="C837" t="s">
        <v>1693</v>
      </c>
      <c r="D837" t="s">
        <v>837</v>
      </c>
      <c r="E837">
        <v>80</v>
      </c>
      <c r="F837" t="s">
        <v>2905</v>
      </c>
      <c r="G837" t="s">
        <v>3423</v>
      </c>
      <c r="H837" t="s">
        <v>4746</v>
      </c>
      <c r="I837" t="s">
        <v>2756</v>
      </c>
      <c r="J837" s="5">
        <v>1375038</v>
      </c>
      <c r="K837" t="s">
        <v>815</v>
      </c>
      <c r="L837" s="5">
        <v>583489096641541</v>
      </c>
      <c r="M837" t="s">
        <v>1693</v>
      </c>
      <c r="O837" s="5">
        <v>8519200479572930</v>
      </c>
    </row>
    <row r="838" spans="2:15" x14ac:dyDescent="0.3">
      <c r="B838" t="s">
        <v>4747</v>
      </c>
      <c r="C838" t="s">
        <v>1694</v>
      </c>
      <c r="D838" t="s">
        <v>807</v>
      </c>
      <c r="E838">
        <v>65</v>
      </c>
      <c r="F838" t="s">
        <v>2905</v>
      </c>
      <c r="G838" t="s">
        <v>3846</v>
      </c>
      <c r="H838" t="s">
        <v>3275</v>
      </c>
      <c r="I838" t="s">
        <v>2756</v>
      </c>
      <c r="J838" s="5">
        <v>18826873</v>
      </c>
      <c r="K838" t="s">
        <v>808</v>
      </c>
      <c r="L838" s="5">
        <v>263352183628071</v>
      </c>
      <c r="M838" t="s">
        <v>1694</v>
      </c>
      <c r="O838" s="5">
        <v>506295486315796</v>
      </c>
    </row>
    <row r="839" spans="2:15" x14ac:dyDescent="0.3">
      <c r="B839" t="s">
        <v>4748</v>
      </c>
      <c r="C839" t="s">
        <v>1695</v>
      </c>
      <c r="D839" t="s">
        <v>807</v>
      </c>
      <c r="E839">
        <v>100</v>
      </c>
      <c r="F839" t="s">
        <v>2823</v>
      </c>
      <c r="G839" t="s">
        <v>3390</v>
      </c>
      <c r="H839" t="s">
        <v>4666</v>
      </c>
      <c r="I839" t="s">
        <v>2756</v>
      </c>
      <c r="J839" t="s">
        <v>4749</v>
      </c>
      <c r="K839" t="s">
        <v>813</v>
      </c>
      <c r="L839" s="5">
        <v>139791214633943</v>
      </c>
      <c r="M839" t="s">
        <v>1695</v>
      </c>
      <c r="O839" s="5">
        <v>1.48568088588033E+16</v>
      </c>
    </row>
    <row r="840" spans="2:15" x14ac:dyDescent="0.3">
      <c r="B840" t="s">
        <v>4750</v>
      </c>
      <c r="C840" t="s">
        <v>1696</v>
      </c>
      <c r="D840" t="s">
        <v>804</v>
      </c>
      <c r="E840">
        <v>25</v>
      </c>
      <c r="F840">
        <v>1</v>
      </c>
      <c r="G840" t="s">
        <v>4268</v>
      </c>
      <c r="H840" t="s">
        <v>4751</v>
      </c>
      <c r="I840" t="s">
        <v>2756</v>
      </c>
      <c r="J840" s="5">
        <v>8328332</v>
      </c>
      <c r="L840" s="5">
        <v>292003574371338</v>
      </c>
      <c r="M840" t="s">
        <v>1696</v>
      </c>
      <c r="O840" s="5">
        <v>4394613154595750</v>
      </c>
    </row>
    <row r="841" spans="2:15" x14ac:dyDescent="0.3">
      <c r="B841" t="s">
        <v>4752</v>
      </c>
      <c r="C841" t="s">
        <v>1697</v>
      </c>
      <c r="D841" t="s">
        <v>819</v>
      </c>
      <c r="E841">
        <v>65</v>
      </c>
      <c r="F841" t="s">
        <v>3154</v>
      </c>
      <c r="G841" t="e" cm="1">
        <f t="array" ref="G841">+qIipzzyg7Qlkyeo</f>
        <v>#NAME?</v>
      </c>
      <c r="H841" t="s">
        <v>4753</v>
      </c>
      <c r="I841" t="s">
        <v>2756</v>
      </c>
      <c r="J841" s="5">
        <v>4108801079024050</v>
      </c>
      <c r="K841" t="s">
        <v>820</v>
      </c>
      <c r="L841" s="5">
        <v>394235081996943</v>
      </c>
      <c r="M841" t="s">
        <v>1697</v>
      </c>
      <c r="O841" s="5">
        <v>506295486315796</v>
      </c>
    </row>
    <row r="842" spans="2:15" x14ac:dyDescent="0.3">
      <c r="B842" t="s">
        <v>4754</v>
      </c>
      <c r="C842" t="s">
        <v>1698</v>
      </c>
      <c r="D842" t="s">
        <v>804</v>
      </c>
      <c r="E842">
        <v>25</v>
      </c>
      <c r="F842">
        <v>1</v>
      </c>
      <c r="G842" t="s">
        <v>4756</v>
      </c>
      <c r="H842" t="s">
        <v>4755</v>
      </c>
      <c r="I842" t="s">
        <v>2756</v>
      </c>
      <c r="J842" s="5">
        <v>79607315</v>
      </c>
      <c r="L842" s="5">
        <v>323678741455078</v>
      </c>
      <c r="M842" t="s">
        <v>1698</v>
      </c>
      <c r="O842" s="5">
        <v>4394613154595750</v>
      </c>
    </row>
    <row r="843" spans="2:15" x14ac:dyDescent="0.3">
      <c r="B843" t="s">
        <v>4757</v>
      </c>
      <c r="C843" t="s">
        <v>1699</v>
      </c>
      <c r="D843" t="s">
        <v>807</v>
      </c>
      <c r="E843">
        <v>80</v>
      </c>
      <c r="F843" t="s">
        <v>2823</v>
      </c>
      <c r="G843" t="s">
        <v>3062</v>
      </c>
      <c r="H843" t="s">
        <v>4758</v>
      </c>
      <c r="I843" t="s">
        <v>2756</v>
      </c>
      <c r="J843" s="5">
        <v>1012179</v>
      </c>
      <c r="K843" t="s">
        <v>942</v>
      </c>
      <c r="L843" s="5">
        <v>565144098644261</v>
      </c>
      <c r="M843" t="s">
        <v>1699</v>
      </c>
      <c r="O843" s="5">
        <v>8519200479572930</v>
      </c>
    </row>
    <row r="844" spans="2:15" x14ac:dyDescent="0.3">
      <c r="B844" t="s">
        <v>4759</v>
      </c>
      <c r="C844" t="s">
        <v>1700</v>
      </c>
      <c r="D844" t="s">
        <v>807</v>
      </c>
      <c r="E844">
        <v>40</v>
      </c>
      <c r="F844" t="s">
        <v>2947</v>
      </c>
      <c r="G844" t="s">
        <v>3102</v>
      </c>
      <c r="H844" t="s">
        <v>3223</v>
      </c>
      <c r="I844" t="s">
        <v>2756</v>
      </c>
      <c r="J844" s="5">
        <v>8813556</v>
      </c>
      <c r="K844" t="s">
        <v>942</v>
      </c>
      <c r="L844" s="5">
        <v>122692348327662</v>
      </c>
      <c r="M844" t="s">
        <v>1700</v>
      </c>
      <c r="O844" s="5">
        <v>1.47985835869071E+16</v>
      </c>
    </row>
    <row r="845" spans="2:15" x14ac:dyDescent="0.3">
      <c r="B845" t="s">
        <v>4760</v>
      </c>
      <c r="C845" t="s">
        <v>1701</v>
      </c>
      <c r="D845" t="s">
        <v>807</v>
      </c>
      <c r="E845">
        <v>250</v>
      </c>
      <c r="F845" t="s">
        <v>2773</v>
      </c>
      <c r="G845" t="s">
        <v>4761</v>
      </c>
      <c r="H845" t="s">
        <v>4313</v>
      </c>
      <c r="I845" t="s">
        <v>2756</v>
      </c>
      <c r="J845" s="5">
        <v>14566222</v>
      </c>
      <c r="K845" t="s">
        <v>838</v>
      </c>
      <c r="L845" s="5">
        <v>900732937534332</v>
      </c>
      <c r="M845" t="s">
        <v>1701</v>
      </c>
      <c r="O845" s="5">
        <v>1.42052430337836E+16</v>
      </c>
    </row>
    <row r="846" spans="2:15" x14ac:dyDescent="0.3">
      <c r="B846" t="s">
        <v>4762</v>
      </c>
      <c r="C846" t="s">
        <v>1702</v>
      </c>
      <c r="D846" t="s">
        <v>824</v>
      </c>
      <c r="E846">
        <v>0</v>
      </c>
      <c r="F846">
        <v>0</v>
      </c>
      <c r="G846" t="s">
        <v>4763</v>
      </c>
      <c r="H846" t="s">
        <v>3806</v>
      </c>
      <c r="I846" t="s">
        <v>2814</v>
      </c>
      <c r="J846" s="5">
        <v>34733524</v>
      </c>
      <c r="L846">
        <v>0</v>
      </c>
      <c r="M846" t="s">
        <v>1702</v>
      </c>
      <c r="O846">
        <v>0</v>
      </c>
    </row>
    <row r="847" spans="2:15" x14ac:dyDescent="0.3">
      <c r="B847" t="s">
        <v>4764</v>
      </c>
      <c r="C847" t="s">
        <v>1703</v>
      </c>
      <c r="D847" t="s">
        <v>807</v>
      </c>
      <c r="E847">
        <v>200</v>
      </c>
      <c r="F847" t="s">
        <v>2773</v>
      </c>
      <c r="G847" t="s">
        <v>4766</v>
      </c>
      <c r="H847" t="s">
        <v>4765</v>
      </c>
      <c r="I847" t="s">
        <v>2756</v>
      </c>
      <c r="J847" s="5">
        <v>60939856</v>
      </c>
      <c r="K847" t="s">
        <v>815</v>
      </c>
      <c r="L847" s="5">
        <v>431225418994904</v>
      </c>
      <c r="M847" t="s">
        <v>1703</v>
      </c>
      <c r="O847" s="5">
        <v>8223548985685890</v>
      </c>
    </row>
    <row r="848" spans="2:15" x14ac:dyDescent="0.3">
      <c r="B848" t="s">
        <v>4767</v>
      </c>
      <c r="C848" t="s">
        <v>1704</v>
      </c>
      <c r="D848" t="s">
        <v>804</v>
      </c>
      <c r="E848">
        <v>25</v>
      </c>
      <c r="F848">
        <v>1</v>
      </c>
      <c r="G848" t="s">
        <v>3745</v>
      </c>
      <c r="H848" t="s">
        <v>4768</v>
      </c>
      <c r="I848" t="s">
        <v>2756</v>
      </c>
      <c r="J848" s="5">
        <v>7541207</v>
      </c>
      <c r="L848" s="5">
        <v>285227832794189</v>
      </c>
      <c r="M848" t="s">
        <v>1704</v>
      </c>
      <c r="O848" s="5">
        <v>4394613154595750</v>
      </c>
    </row>
    <row r="849" spans="2:15" x14ac:dyDescent="0.3">
      <c r="B849" t="s">
        <v>4769</v>
      </c>
      <c r="C849" t="s">
        <v>1705</v>
      </c>
      <c r="D849" t="s">
        <v>804</v>
      </c>
      <c r="E849">
        <v>25</v>
      </c>
      <c r="F849">
        <v>1</v>
      </c>
      <c r="G849" t="s">
        <v>3910</v>
      </c>
      <c r="H849" t="s">
        <v>4770</v>
      </c>
      <c r="I849" t="s">
        <v>2756</v>
      </c>
      <c r="J849" s="5">
        <v>10134019</v>
      </c>
      <c r="L849" s="5">
        <v>285215435028076</v>
      </c>
      <c r="M849" t="s">
        <v>1705</v>
      </c>
      <c r="O849" s="5">
        <v>4394613154595750</v>
      </c>
    </row>
    <row r="850" spans="2:15" x14ac:dyDescent="0.3">
      <c r="B850" t="s">
        <v>4771</v>
      </c>
      <c r="C850" t="s">
        <v>1706</v>
      </c>
      <c r="D850" t="s">
        <v>807</v>
      </c>
      <c r="E850">
        <v>40</v>
      </c>
      <c r="F850" t="s">
        <v>3372</v>
      </c>
      <c r="G850" t="s">
        <v>4773</v>
      </c>
      <c r="H850" t="s">
        <v>4772</v>
      </c>
      <c r="I850" t="s">
        <v>2756</v>
      </c>
      <c r="J850" s="5">
        <v>2938995</v>
      </c>
      <c r="K850" t="s">
        <v>815</v>
      </c>
      <c r="L850" s="5">
        <v>126596188545227</v>
      </c>
      <c r="M850" t="s">
        <v>1706</v>
      </c>
      <c r="O850" s="5">
        <v>1.47985835869071E+16</v>
      </c>
    </row>
    <row r="851" spans="2:15" x14ac:dyDescent="0.3">
      <c r="B851" t="s">
        <v>4774</v>
      </c>
      <c r="C851" t="s">
        <v>1707</v>
      </c>
      <c r="D851" t="s">
        <v>807</v>
      </c>
      <c r="E851">
        <v>80</v>
      </c>
      <c r="F851" t="s">
        <v>2759</v>
      </c>
      <c r="G851" t="s">
        <v>4776</v>
      </c>
      <c r="H851" t="s">
        <v>4775</v>
      </c>
      <c r="I851" t="s">
        <v>2756</v>
      </c>
      <c r="J851" s="5">
        <v>968546</v>
      </c>
      <c r="K851" t="s">
        <v>822</v>
      </c>
      <c r="L851" s="5">
        <v>709777357177734</v>
      </c>
      <c r="M851" t="s">
        <v>1707</v>
      </c>
      <c r="O851" s="5">
        <v>8519200479572930</v>
      </c>
    </row>
    <row r="852" spans="2:15" x14ac:dyDescent="0.3">
      <c r="B852" t="s">
        <v>4777</v>
      </c>
      <c r="C852" t="s">
        <v>1708</v>
      </c>
      <c r="D852" t="s">
        <v>807</v>
      </c>
      <c r="E852">
        <v>125</v>
      </c>
      <c r="F852" t="s">
        <v>2823</v>
      </c>
      <c r="G852" t="s">
        <v>4778</v>
      </c>
      <c r="H852" t="s">
        <v>3321</v>
      </c>
      <c r="I852" t="s">
        <v>2756</v>
      </c>
      <c r="J852" s="5">
        <v>29419758</v>
      </c>
      <c r="K852" t="s">
        <v>885</v>
      </c>
      <c r="L852" s="5">
        <v>167804285133362</v>
      </c>
      <c r="M852" t="s">
        <v>1708</v>
      </c>
      <c r="O852" s="5">
        <v>2.58366036106112E+16</v>
      </c>
    </row>
    <row r="853" spans="2:15" x14ac:dyDescent="0.3">
      <c r="B853" t="s">
        <v>4779</v>
      </c>
      <c r="C853" t="s">
        <v>1709</v>
      </c>
      <c r="D853" t="s">
        <v>804</v>
      </c>
      <c r="E853">
        <v>40</v>
      </c>
      <c r="F853">
        <v>1</v>
      </c>
      <c r="G853" t="s">
        <v>4781</v>
      </c>
      <c r="H853" t="s">
        <v>4780</v>
      </c>
      <c r="I853" t="s">
        <v>2756</v>
      </c>
      <c r="J853" s="5">
        <v>4146398239102330</v>
      </c>
      <c r="L853" s="5">
        <v>109009803771973</v>
      </c>
      <c r="M853" t="s">
        <v>1709</v>
      </c>
      <c r="O853" s="5">
        <v>1.47985835869071E+16</v>
      </c>
    </row>
    <row r="854" spans="2:15" x14ac:dyDescent="0.3">
      <c r="B854" t="s">
        <v>4782</v>
      </c>
      <c r="C854" t="s">
        <v>1710</v>
      </c>
      <c r="D854" t="s">
        <v>807</v>
      </c>
      <c r="E854">
        <v>65</v>
      </c>
      <c r="F854" t="s">
        <v>2860</v>
      </c>
      <c r="G854" t="s">
        <v>4783</v>
      </c>
      <c r="H854" t="s">
        <v>3915</v>
      </c>
      <c r="I854" t="s">
        <v>2756</v>
      </c>
      <c r="J854" s="5">
        <v>39579758</v>
      </c>
      <c r="K854" t="s">
        <v>1051</v>
      </c>
      <c r="L854" s="5">
        <v>27518835067749</v>
      </c>
      <c r="M854" t="s">
        <v>1710</v>
      </c>
      <c r="O854" s="5">
        <v>506295486315796</v>
      </c>
    </row>
    <row r="855" spans="2:15" x14ac:dyDescent="0.3">
      <c r="B855" t="s">
        <v>4784</v>
      </c>
      <c r="C855" t="s">
        <v>1711</v>
      </c>
      <c r="D855" t="s">
        <v>807</v>
      </c>
      <c r="E855">
        <v>100</v>
      </c>
      <c r="F855" t="s">
        <v>2823</v>
      </c>
      <c r="G855" t="s">
        <v>4559</v>
      </c>
      <c r="H855" t="s">
        <v>4785</v>
      </c>
      <c r="I855" t="s">
        <v>2756</v>
      </c>
      <c r="J855" s="5">
        <v>7418146</v>
      </c>
      <c r="K855" t="s">
        <v>876</v>
      </c>
      <c r="L855" s="5">
        <v>119774067970278</v>
      </c>
      <c r="M855" t="s">
        <v>1711</v>
      </c>
      <c r="O855" s="5">
        <v>1.48568088588033E+16</v>
      </c>
    </row>
    <row r="856" spans="2:15" x14ac:dyDescent="0.3">
      <c r="B856" t="s">
        <v>4786</v>
      </c>
      <c r="C856" t="s">
        <v>1712</v>
      </c>
      <c r="D856" t="s">
        <v>804</v>
      </c>
      <c r="E856">
        <v>25</v>
      </c>
      <c r="F856">
        <v>1</v>
      </c>
      <c r="G856" t="s">
        <v>4345</v>
      </c>
      <c r="H856" t="s">
        <v>4787</v>
      </c>
      <c r="I856" t="s">
        <v>2756</v>
      </c>
      <c r="J856" s="5">
        <v>10515521</v>
      </c>
      <c r="L856" s="5">
        <v>31401159286499</v>
      </c>
      <c r="M856" t="s">
        <v>1712</v>
      </c>
      <c r="O856" s="5">
        <v>4394613154595750</v>
      </c>
    </row>
    <row r="857" spans="2:15" x14ac:dyDescent="0.3">
      <c r="B857" t="s">
        <v>4788</v>
      </c>
      <c r="C857" t="s">
        <v>1713</v>
      </c>
      <c r="D857" t="s">
        <v>807</v>
      </c>
      <c r="E857">
        <v>25</v>
      </c>
      <c r="F857">
        <v>1</v>
      </c>
      <c r="G857" t="s">
        <v>4549</v>
      </c>
      <c r="H857" t="s">
        <v>2796</v>
      </c>
      <c r="I857" t="s">
        <v>2756</v>
      </c>
      <c r="J857" s="5">
        <v>4269722</v>
      </c>
      <c r="K857" t="s">
        <v>827</v>
      </c>
      <c r="L857" s="5">
        <v>31138355255127</v>
      </c>
      <c r="M857" t="s">
        <v>1713</v>
      </c>
      <c r="O857" s="5">
        <v>4394613154595750</v>
      </c>
    </row>
    <row r="858" spans="2:15" x14ac:dyDescent="0.3">
      <c r="B858" t="s">
        <v>4789</v>
      </c>
      <c r="C858" t="s">
        <v>1714</v>
      </c>
      <c r="D858" t="s">
        <v>804</v>
      </c>
      <c r="E858">
        <v>25</v>
      </c>
      <c r="F858">
        <v>1</v>
      </c>
      <c r="G858" t="s">
        <v>4791</v>
      </c>
      <c r="H858" t="s">
        <v>4790</v>
      </c>
      <c r="I858" t="s">
        <v>2756</v>
      </c>
      <c r="J858" s="5">
        <v>75489864</v>
      </c>
      <c r="L858" s="5">
        <v>274821681976318</v>
      </c>
      <c r="M858" t="s">
        <v>1714</v>
      </c>
      <c r="O858" s="5">
        <v>4394613154595750</v>
      </c>
    </row>
    <row r="859" spans="2:15" x14ac:dyDescent="0.3">
      <c r="B859" t="s">
        <v>4792</v>
      </c>
      <c r="C859" t="s">
        <v>1715</v>
      </c>
      <c r="D859" t="s">
        <v>807</v>
      </c>
      <c r="E859">
        <v>0</v>
      </c>
      <c r="F859">
        <v>0</v>
      </c>
      <c r="G859" t="s">
        <v>4793</v>
      </c>
      <c r="H859" t="s">
        <v>4261</v>
      </c>
      <c r="I859" t="s">
        <v>2814</v>
      </c>
      <c r="J859" s="5">
        <v>10582413</v>
      </c>
      <c r="K859" t="s">
        <v>1013</v>
      </c>
      <c r="L859">
        <v>0</v>
      </c>
      <c r="M859" t="s">
        <v>1715</v>
      </c>
      <c r="O859">
        <v>0</v>
      </c>
    </row>
    <row r="860" spans="2:15" x14ac:dyDescent="0.3">
      <c r="B860" t="s">
        <v>4794</v>
      </c>
      <c r="C860" t="s">
        <v>1716</v>
      </c>
      <c r="D860" t="s">
        <v>807</v>
      </c>
      <c r="E860">
        <v>80</v>
      </c>
      <c r="F860" t="s">
        <v>2823</v>
      </c>
      <c r="G860" t="s">
        <v>2757</v>
      </c>
      <c r="H860" t="s">
        <v>4034</v>
      </c>
      <c r="I860" t="s">
        <v>2756</v>
      </c>
      <c r="J860" s="5">
        <v>31305816</v>
      </c>
      <c r="K860" t="s">
        <v>934</v>
      </c>
      <c r="L860" s="5">
        <v>56138580247879</v>
      </c>
      <c r="M860" t="s">
        <v>1716</v>
      </c>
      <c r="O860" s="5">
        <v>8519200479572930</v>
      </c>
    </row>
    <row r="861" spans="2:15" x14ac:dyDescent="0.3">
      <c r="B861" t="s">
        <v>4795</v>
      </c>
      <c r="C861" t="s">
        <v>1717</v>
      </c>
      <c r="D861" t="s">
        <v>804</v>
      </c>
      <c r="E861">
        <v>25</v>
      </c>
      <c r="F861">
        <v>1</v>
      </c>
      <c r="G861" t="s">
        <v>3207</v>
      </c>
      <c r="H861" t="s">
        <v>4796</v>
      </c>
      <c r="I861" t="s">
        <v>2756</v>
      </c>
      <c r="J861" s="5">
        <v>6803492</v>
      </c>
      <c r="L861" s="5">
        <v>296194629669189</v>
      </c>
      <c r="M861" t="s">
        <v>1717</v>
      </c>
      <c r="O861" s="5">
        <v>4394613154595750</v>
      </c>
    </row>
    <row r="862" spans="2:15" x14ac:dyDescent="0.3">
      <c r="B862" t="s">
        <v>4797</v>
      </c>
      <c r="C862" t="s">
        <v>1718</v>
      </c>
      <c r="D862" t="s">
        <v>804</v>
      </c>
      <c r="E862">
        <v>32</v>
      </c>
      <c r="F862">
        <v>1</v>
      </c>
      <c r="G862" t="s">
        <v>4799</v>
      </c>
      <c r="H862" t="s">
        <v>4798</v>
      </c>
      <c r="I862" t="s">
        <v>2756</v>
      </c>
      <c r="J862" s="5">
        <v>6610945</v>
      </c>
      <c r="L862" s="5">
        <v>504216537475586</v>
      </c>
      <c r="M862" t="s">
        <v>1718</v>
      </c>
      <c r="O862" s="5">
        <v>8343616479046430</v>
      </c>
    </row>
    <row r="863" spans="2:15" x14ac:dyDescent="0.3">
      <c r="B863" t="s">
        <v>4800</v>
      </c>
      <c r="C863" t="s">
        <v>1719</v>
      </c>
      <c r="D863" t="s">
        <v>804</v>
      </c>
      <c r="E863">
        <v>25</v>
      </c>
      <c r="F863">
        <v>1</v>
      </c>
      <c r="G863" t="s">
        <v>4802</v>
      </c>
      <c r="H863" t="s">
        <v>4801</v>
      </c>
      <c r="I863" t="s">
        <v>2756</v>
      </c>
      <c r="J863" s="5">
        <v>9679328</v>
      </c>
      <c r="L863" s="5">
        <v>345349006652832</v>
      </c>
      <c r="M863" t="s">
        <v>1719</v>
      </c>
      <c r="O863" s="5">
        <v>4394613154595750</v>
      </c>
    </row>
    <row r="864" spans="2:15" x14ac:dyDescent="0.3">
      <c r="B864" t="s">
        <v>4803</v>
      </c>
      <c r="C864" t="s">
        <v>1720</v>
      </c>
      <c r="D864" t="s">
        <v>804</v>
      </c>
      <c r="E864">
        <v>25</v>
      </c>
      <c r="F864">
        <v>1</v>
      </c>
      <c r="G864" t="s">
        <v>3997</v>
      </c>
      <c r="H864" t="s">
        <v>4804</v>
      </c>
      <c r="I864" t="s">
        <v>2756</v>
      </c>
      <c r="J864" s="5">
        <v>20422407</v>
      </c>
      <c r="L864" s="5">
        <v>294945907592773</v>
      </c>
      <c r="M864" t="s">
        <v>1720</v>
      </c>
      <c r="O864" s="5">
        <v>4394613154595750</v>
      </c>
    </row>
    <row r="865" spans="2:15" x14ac:dyDescent="0.3">
      <c r="B865" t="s">
        <v>4805</v>
      </c>
      <c r="C865" t="s">
        <v>1721</v>
      </c>
      <c r="D865" t="s">
        <v>804</v>
      </c>
      <c r="E865">
        <v>25</v>
      </c>
      <c r="F865">
        <v>1</v>
      </c>
      <c r="G865" t="s">
        <v>3444</v>
      </c>
      <c r="H865" t="s">
        <v>4806</v>
      </c>
      <c r="I865" t="s">
        <v>2756</v>
      </c>
      <c r="J865" s="5">
        <v>7243806</v>
      </c>
      <c r="L865" s="5">
        <v>285197715759277</v>
      </c>
      <c r="M865" t="s">
        <v>1721</v>
      </c>
      <c r="O865" s="5">
        <v>4394613154595750</v>
      </c>
    </row>
    <row r="866" spans="2:15" x14ac:dyDescent="0.3">
      <c r="B866" t="s">
        <v>4807</v>
      </c>
      <c r="C866" t="s">
        <v>1722</v>
      </c>
      <c r="D866" t="s">
        <v>807</v>
      </c>
      <c r="E866">
        <v>65</v>
      </c>
      <c r="F866" t="s">
        <v>2759</v>
      </c>
      <c r="G866" t="s">
        <v>4808</v>
      </c>
      <c r="H866" t="s">
        <v>4084</v>
      </c>
      <c r="I866" t="s">
        <v>2756</v>
      </c>
      <c r="J866" s="5">
        <v>47546325</v>
      </c>
      <c r="K866" t="s">
        <v>942</v>
      </c>
      <c r="L866" s="5">
        <v>321126018066425</v>
      </c>
      <c r="M866" t="s">
        <v>1722</v>
      </c>
      <c r="O866" s="5">
        <v>506295486315796</v>
      </c>
    </row>
    <row r="867" spans="2:15" x14ac:dyDescent="0.3">
      <c r="B867" t="s">
        <v>4809</v>
      </c>
      <c r="C867" t="s">
        <v>1723</v>
      </c>
      <c r="D867" t="s">
        <v>804</v>
      </c>
      <c r="E867">
        <v>25</v>
      </c>
      <c r="F867">
        <v>1</v>
      </c>
      <c r="G867" t="s">
        <v>3536</v>
      </c>
      <c r="H867" t="s">
        <v>4810</v>
      </c>
      <c r="I867" t="s">
        <v>2756</v>
      </c>
      <c r="J867" s="5">
        <v>5768806</v>
      </c>
      <c r="L867" s="5">
        <v>329077491760254</v>
      </c>
      <c r="M867" t="s">
        <v>1723</v>
      </c>
      <c r="O867" s="5">
        <v>4394613154595750</v>
      </c>
    </row>
    <row r="868" spans="2:15" x14ac:dyDescent="0.3">
      <c r="B868" t="s">
        <v>4811</v>
      </c>
      <c r="C868" t="s">
        <v>1724</v>
      </c>
      <c r="D868" t="s">
        <v>804</v>
      </c>
      <c r="E868">
        <v>25</v>
      </c>
      <c r="F868">
        <v>1</v>
      </c>
      <c r="G868" t="s">
        <v>4813</v>
      </c>
      <c r="H868" t="s">
        <v>4812</v>
      </c>
      <c r="I868" t="s">
        <v>2756</v>
      </c>
      <c r="J868" s="5">
        <v>8959159</v>
      </c>
      <c r="L868" s="5">
        <v>301162014007568</v>
      </c>
      <c r="M868" t="s">
        <v>1724</v>
      </c>
      <c r="O868" s="5">
        <v>4394613154595750</v>
      </c>
    </row>
    <row r="869" spans="2:15" x14ac:dyDescent="0.3">
      <c r="B869" t="s">
        <v>4814</v>
      </c>
      <c r="C869" t="s">
        <v>1725</v>
      </c>
      <c r="D869" t="s">
        <v>807</v>
      </c>
      <c r="E869">
        <v>125</v>
      </c>
      <c r="F869" t="s">
        <v>2773</v>
      </c>
      <c r="G869" t="s">
        <v>3824</v>
      </c>
      <c r="H869" t="s">
        <v>4179</v>
      </c>
      <c r="I869" t="s">
        <v>2756</v>
      </c>
      <c r="J869" s="5">
        <v>19861967</v>
      </c>
      <c r="K869" t="s">
        <v>813</v>
      </c>
      <c r="L869" s="5">
        <v>157114767295838</v>
      </c>
      <c r="M869" t="s">
        <v>1725</v>
      </c>
      <c r="O869" s="5">
        <v>2.58366036106112E+16</v>
      </c>
    </row>
    <row r="870" spans="2:15" x14ac:dyDescent="0.3">
      <c r="B870" t="s">
        <v>4815</v>
      </c>
      <c r="C870" t="s">
        <v>1726</v>
      </c>
      <c r="D870" t="s">
        <v>807</v>
      </c>
      <c r="E870">
        <v>32</v>
      </c>
      <c r="F870" t="s">
        <v>2769</v>
      </c>
      <c r="G870" t="s">
        <v>4656</v>
      </c>
      <c r="H870" t="s">
        <v>4816</v>
      </c>
      <c r="I870" t="s">
        <v>2756</v>
      </c>
      <c r="J870" s="5">
        <v>15564705</v>
      </c>
      <c r="K870" t="s">
        <v>876</v>
      </c>
      <c r="L870" s="5">
        <v>706033039855957</v>
      </c>
      <c r="M870" t="s">
        <v>1726</v>
      </c>
      <c r="O870" s="5">
        <v>8343616479046430</v>
      </c>
    </row>
    <row r="871" spans="2:15" x14ac:dyDescent="0.3">
      <c r="B871" t="s">
        <v>4817</v>
      </c>
      <c r="C871" t="s">
        <v>1727</v>
      </c>
      <c r="D871" t="s">
        <v>804</v>
      </c>
      <c r="E871">
        <v>25</v>
      </c>
      <c r="F871">
        <v>1</v>
      </c>
      <c r="G871" t="s">
        <v>3062</v>
      </c>
      <c r="H871" t="s">
        <v>4818</v>
      </c>
      <c r="I871" t="s">
        <v>2756</v>
      </c>
      <c r="J871" s="5">
        <v>53121805</v>
      </c>
      <c r="L871" s="5">
        <v>293445358276367</v>
      </c>
      <c r="M871" t="s">
        <v>1727</v>
      </c>
      <c r="O871" s="5">
        <v>4394613154595750</v>
      </c>
    </row>
    <row r="872" spans="2:15" x14ac:dyDescent="0.3">
      <c r="B872" t="s">
        <v>4819</v>
      </c>
      <c r="C872" t="s">
        <v>1728</v>
      </c>
      <c r="D872" t="s">
        <v>804</v>
      </c>
      <c r="E872">
        <v>32</v>
      </c>
      <c r="F872">
        <v>1</v>
      </c>
      <c r="G872" t="s">
        <v>4109</v>
      </c>
      <c r="H872" t="s">
        <v>4820</v>
      </c>
      <c r="I872" t="s">
        <v>2756</v>
      </c>
      <c r="J872" s="5">
        <v>8043849</v>
      </c>
      <c r="L872" s="5">
        <v>574318161010742</v>
      </c>
      <c r="M872" t="s">
        <v>1728</v>
      </c>
      <c r="O872" s="5">
        <v>8343616479046430</v>
      </c>
    </row>
    <row r="873" spans="2:15" x14ac:dyDescent="0.3">
      <c r="B873" t="s">
        <v>4821</v>
      </c>
      <c r="C873" t="s">
        <v>1729</v>
      </c>
      <c r="D873" t="s">
        <v>807</v>
      </c>
      <c r="E873">
        <v>125</v>
      </c>
      <c r="F873" t="s">
        <v>2773</v>
      </c>
      <c r="G873" t="s">
        <v>2818</v>
      </c>
      <c r="H873" t="s">
        <v>4668</v>
      </c>
      <c r="I873" t="s">
        <v>2756</v>
      </c>
      <c r="J873" s="5">
        <v>5857654</v>
      </c>
      <c r="K873" t="s">
        <v>950</v>
      </c>
      <c r="L873" s="5">
        <v>160967085041048</v>
      </c>
      <c r="M873" t="s">
        <v>1729</v>
      </c>
      <c r="O873" s="5">
        <v>2.58366036106112E+16</v>
      </c>
    </row>
    <row r="874" spans="2:15" x14ac:dyDescent="0.3">
      <c r="B874" t="s">
        <v>4822</v>
      </c>
      <c r="C874" t="s">
        <v>1730</v>
      </c>
      <c r="D874" t="s">
        <v>804</v>
      </c>
      <c r="E874">
        <v>20</v>
      </c>
      <c r="F874">
        <v>1</v>
      </c>
      <c r="G874" t="s">
        <v>4824</v>
      </c>
      <c r="H874" t="s">
        <v>4823</v>
      </c>
      <c r="I874" t="s">
        <v>2756</v>
      </c>
      <c r="J874" s="5">
        <v>7980016</v>
      </c>
      <c r="L874" s="5">
        <v>241582374572754</v>
      </c>
      <c r="M874" t="s">
        <v>1730</v>
      </c>
      <c r="O874" s="5">
        <v>2442449145137490</v>
      </c>
    </row>
    <row r="875" spans="2:15" x14ac:dyDescent="0.3">
      <c r="B875" t="s">
        <v>4825</v>
      </c>
      <c r="C875" t="s">
        <v>1731</v>
      </c>
      <c r="D875" t="s">
        <v>807</v>
      </c>
      <c r="E875">
        <v>32</v>
      </c>
      <c r="F875">
        <v>1</v>
      </c>
      <c r="G875" t="s">
        <v>3394</v>
      </c>
      <c r="H875" t="s">
        <v>4541</v>
      </c>
      <c r="I875" t="s">
        <v>2756</v>
      </c>
      <c r="J875" t="s">
        <v>4826</v>
      </c>
      <c r="K875" t="s">
        <v>1069</v>
      </c>
      <c r="L875" s="5">
        <v>664273777008057</v>
      </c>
      <c r="M875" t="s">
        <v>1731</v>
      </c>
      <c r="O875" s="5">
        <v>8343616479046430</v>
      </c>
    </row>
    <row r="876" spans="2:15" x14ac:dyDescent="0.3">
      <c r="B876" t="s">
        <v>4827</v>
      </c>
      <c r="C876" t="s">
        <v>1732</v>
      </c>
      <c r="D876" t="s">
        <v>804</v>
      </c>
      <c r="E876">
        <v>32</v>
      </c>
      <c r="F876">
        <v>1</v>
      </c>
      <c r="G876" t="s">
        <v>3608</v>
      </c>
      <c r="H876" t="s">
        <v>4828</v>
      </c>
      <c r="I876" t="s">
        <v>2756</v>
      </c>
      <c r="J876" s="5">
        <v>9543332</v>
      </c>
      <c r="L876" s="5">
        <v>639537696838379</v>
      </c>
      <c r="M876" t="s">
        <v>1732</v>
      </c>
      <c r="O876" s="5">
        <v>8343616479046430</v>
      </c>
    </row>
    <row r="877" spans="2:15" x14ac:dyDescent="0.3">
      <c r="B877" t="s">
        <v>4829</v>
      </c>
      <c r="C877" t="s">
        <v>1733</v>
      </c>
      <c r="D877" t="s">
        <v>804</v>
      </c>
      <c r="E877">
        <v>25</v>
      </c>
      <c r="F877">
        <v>1</v>
      </c>
      <c r="G877" t="s">
        <v>4831</v>
      </c>
      <c r="H877" t="s">
        <v>4830</v>
      </c>
      <c r="I877" t="s">
        <v>2756</v>
      </c>
      <c r="J877" s="5">
        <v>33484127</v>
      </c>
      <c r="L877" s="5">
        <v>296058311462402</v>
      </c>
      <c r="M877" t="s">
        <v>1733</v>
      </c>
      <c r="O877" s="5">
        <v>4394613154595750</v>
      </c>
    </row>
    <row r="878" spans="2:15" x14ac:dyDescent="0.3">
      <c r="B878" t="s">
        <v>4832</v>
      </c>
      <c r="C878" t="s">
        <v>1734</v>
      </c>
      <c r="D878" t="s">
        <v>807</v>
      </c>
      <c r="E878">
        <v>150</v>
      </c>
      <c r="F878" t="s">
        <v>2773</v>
      </c>
      <c r="G878" t="s">
        <v>3997</v>
      </c>
      <c r="H878" t="s">
        <v>4031</v>
      </c>
      <c r="I878" t="s">
        <v>2756</v>
      </c>
      <c r="J878" s="5">
        <v>2760187</v>
      </c>
      <c r="K878" t="s">
        <v>815</v>
      </c>
      <c r="L878" s="5">
        <v>325260876739502</v>
      </c>
      <c r="M878" t="s">
        <v>1734</v>
      </c>
      <c r="O878" s="5">
        <v>4.0530788484379904E+16</v>
      </c>
    </row>
    <row r="879" spans="2:15" x14ac:dyDescent="0.3">
      <c r="B879" t="s">
        <v>4833</v>
      </c>
      <c r="C879" t="s">
        <v>1735</v>
      </c>
      <c r="D879" t="s">
        <v>807</v>
      </c>
      <c r="E879">
        <v>65</v>
      </c>
      <c r="F879" t="s">
        <v>2905</v>
      </c>
      <c r="G879" t="s">
        <v>4834</v>
      </c>
      <c r="H879" t="s">
        <v>4626</v>
      </c>
      <c r="I879" t="s">
        <v>2756</v>
      </c>
      <c r="J879" s="5">
        <v>50603223</v>
      </c>
      <c r="K879" t="s">
        <v>822</v>
      </c>
      <c r="L879" s="5">
        <v>414310658073425</v>
      </c>
      <c r="M879" t="s">
        <v>1735</v>
      </c>
      <c r="O879" s="5">
        <v>506295486315796</v>
      </c>
    </row>
    <row r="880" spans="2:15" x14ac:dyDescent="0.3">
      <c r="B880" t="s">
        <v>4835</v>
      </c>
      <c r="C880" t="s">
        <v>1736</v>
      </c>
      <c r="D880" t="s">
        <v>819</v>
      </c>
      <c r="E880">
        <v>25</v>
      </c>
      <c r="F880">
        <v>1</v>
      </c>
      <c r="G880" t="s">
        <v>4188</v>
      </c>
      <c r="H880" t="s">
        <v>4836</v>
      </c>
      <c r="I880" t="s">
        <v>2756</v>
      </c>
      <c r="J880" s="5">
        <v>32559963</v>
      </c>
      <c r="K880" t="s">
        <v>820</v>
      </c>
      <c r="L880" s="5">
        <v>430803604125977</v>
      </c>
      <c r="M880" t="s">
        <v>1736</v>
      </c>
      <c r="O880" s="5">
        <v>4394613154595750</v>
      </c>
    </row>
    <row r="881" spans="2:15" x14ac:dyDescent="0.3">
      <c r="B881" t="s">
        <v>4837</v>
      </c>
      <c r="C881" t="s">
        <v>1737</v>
      </c>
      <c r="D881" t="s">
        <v>804</v>
      </c>
      <c r="E881">
        <v>25</v>
      </c>
      <c r="F881">
        <v>1</v>
      </c>
      <c r="G881" t="s">
        <v>4839</v>
      </c>
      <c r="H881" t="s">
        <v>4838</v>
      </c>
      <c r="I881" t="s">
        <v>2756</v>
      </c>
      <c r="J881" s="5">
        <v>5781694</v>
      </c>
      <c r="L881" s="5">
        <v>285671977996826</v>
      </c>
      <c r="M881" t="s">
        <v>1737</v>
      </c>
      <c r="O881" s="5">
        <v>4394613154595750</v>
      </c>
    </row>
    <row r="882" spans="2:15" x14ac:dyDescent="0.3">
      <c r="B882" t="s">
        <v>4840</v>
      </c>
      <c r="C882" t="s">
        <v>1738</v>
      </c>
      <c r="D882" t="s">
        <v>807</v>
      </c>
      <c r="E882">
        <v>0</v>
      </c>
      <c r="F882">
        <v>0</v>
      </c>
      <c r="G882" t="s">
        <v>4841</v>
      </c>
      <c r="H882" t="s">
        <v>3047</v>
      </c>
      <c r="I882" t="s">
        <v>2814</v>
      </c>
      <c r="J882" s="5">
        <v>2557595</v>
      </c>
      <c r="K882" t="s">
        <v>942</v>
      </c>
      <c r="L882">
        <v>0</v>
      </c>
      <c r="M882" t="s">
        <v>1738</v>
      </c>
      <c r="O882">
        <v>0</v>
      </c>
    </row>
    <row r="883" spans="2:15" x14ac:dyDescent="0.3">
      <c r="B883" t="s">
        <v>4842</v>
      </c>
      <c r="C883" t="s">
        <v>1739</v>
      </c>
      <c r="D883" t="s">
        <v>804</v>
      </c>
      <c r="E883">
        <v>25</v>
      </c>
      <c r="F883">
        <v>1</v>
      </c>
      <c r="G883" t="s">
        <v>3698</v>
      </c>
      <c r="H883" t="s">
        <v>4843</v>
      </c>
      <c r="I883" t="s">
        <v>2756</v>
      </c>
      <c r="J883" s="5">
        <v>46354113</v>
      </c>
      <c r="L883" s="5">
        <v>294644927978516</v>
      </c>
      <c r="M883" t="s">
        <v>1739</v>
      </c>
      <c r="O883" s="5">
        <v>4394613154595750</v>
      </c>
    </row>
    <row r="884" spans="2:15" x14ac:dyDescent="0.3">
      <c r="B884" t="s">
        <v>4844</v>
      </c>
      <c r="C884" t="s">
        <v>1740</v>
      </c>
      <c r="D884" t="s">
        <v>807</v>
      </c>
      <c r="E884">
        <v>125</v>
      </c>
      <c r="F884" t="s">
        <v>2773</v>
      </c>
      <c r="G884" t="s">
        <v>2930</v>
      </c>
      <c r="H884" t="s">
        <v>4845</v>
      </c>
      <c r="I884" t="s">
        <v>2756</v>
      </c>
      <c r="J884" s="5">
        <v>21367836</v>
      </c>
      <c r="K884" t="s">
        <v>885</v>
      </c>
      <c r="L884" s="5">
        <v>244212006214145</v>
      </c>
      <c r="M884" t="s">
        <v>1740</v>
      </c>
      <c r="O884" s="5">
        <v>2.58366036106112E+16</v>
      </c>
    </row>
    <row r="885" spans="2:15" x14ac:dyDescent="0.3">
      <c r="B885" t="s">
        <v>4846</v>
      </c>
      <c r="C885" t="s">
        <v>1741</v>
      </c>
      <c r="D885" t="s">
        <v>804</v>
      </c>
      <c r="E885">
        <v>25</v>
      </c>
      <c r="F885">
        <v>1</v>
      </c>
      <c r="G885" t="s">
        <v>4599</v>
      </c>
      <c r="H885" t="s">
        <v>4847</v>
      </c>
      <c r="I885" t="s">
        <v>2756</v>
      </c>
      <c r="J885" s="5">
        <v>50255303</v>
      </c>
      <c r="L885" s="5">
        <v>280849323272705</v>
      </c>
      <c r="M885" t="s">
        <v>1741</v>
      </c>
      <c r="O885" s="5">
        <v>4394613154595750</v>
      </c>
    </row>
    <row r="886" spans="2:15" x14ac:dyDescent="0.3">
      <c r="B886" t="s">
        <v>4848</v>
      </c>
      <c r="C886" t="s">
        <v>1742</v>
      </c>
      <c r="D886" t="s">
        <v>847</v>
      </c>
      <c r="E886">
        <v>0</v>
      </c>
      <c r="F886">
        <v>0</v>
      </c>
      <c r="G886" t="s">
        <v>2952</v>
      </c>
      <c r="H886" t="s">
        <v>4389</v>
      </c>
      <c r="I886" t="s">
        <v>2814</v>
      </c>
      <c r="J886" s="5">
        <v>5424499</v>
      </c>
      <c r="K886" t="s">
        <v>995</v>
      </c>
      <c r="L886">
        <v>0</v>
      </c>
      <c r="M886" t="s">
        <v>1742</v>
      </c>
      <c r="O886">
        <v>0</v>
      </c>
    </row>
    <row r="887" spans="2:15" x14ac:dyDescent="0.3">
      <c r="B887" t="s">
        <v>4849</v>
      </c>
      <c r="C887" t="s">
        <v>1743</v>
      </c>
      <c r="D887" t="s">
        <v>807</v>
      </c>
      <c r="E887">
        <v>32</v>
      </c>
      <c r="F887" t="s">
        <v>2794</v>
      </c>
      <c r="G887" t="s">
        <v>2954</v>
      </c>
      <c r="H887" t="s">
        <v>4850</v>
      </c>
      <c r="I887" t="s">
        <v>2756</v>
      </c>
      <c r="J887" s="5">
        <v>12418594</v>
      </c>
      <c r="K887" t="s">
        <v>876</v>
      </c>
      <c r="L887" s="5">
        <v>482599204444885</v>
      </c>
      <c r="M887" t="s">
        <v>1743</v>
      </c>
      <c r="O887" s="5">
        <v>8343616479046430</v>
      </c>
    </row>
    <row r="888" spans="2:15" x14ac:dyDescent="0.3">
      <c r="B888" t="s">
        <v>4851</v>
      </c>
      <c r="C888" t="s">
        <v>1744</v>
      </c>
      <c r="D888" t="s">
        <v>804</v>
      </c>
      <c r="E888">
        <v>25</v>
      </c>
      <c r="F888">
        <v>1</v>
      </c>
      <c r="G888" t="s">
        <v>4723</v>
      </c>
      <c r="H888" t="s">
        <v>4852</v>
      </c>
      <c r="I888" t="s">
        <v>2756</v>
      </c>
      <c r="J888" s="5">
        <v>5332034</v>
      </c>
      <c r="L888" s="5">
        <v>291874408721924</v>
      </c>
      <c r="M888" t="s">
        <v>1744</v>
      </c>
      <c r="O888" s="5">
        <v>4394613154595750</v>
      </c>
    </row>
    <row r="889" spans="2:15" x14ac:dyDescent="0.3">
      <c r="B889" t="s">
        <v>4853</v>
      </c>
      <c r="C889" t="s">
        <v>1745</v>
      </c>
      <c r="D889" t="s">
        <v>807</v>
      </c>
      <c r="E889">
        <v>50</v>
      </c>
      <c r="F889" t="s">
        <v>2905</v>
      </c>
      <c r="G889" t="s">
        <v>3275</v>
      </c>
      <c r="H889" t="s">
        <v>4756</v>
      </c>
      <c r="I889" t="s">
        <v>2756</v>
      </c>
      <c r="J889" s="5">
        <v>16755257</v>
      </c>
      <c r="K889" t="s">
        <v>808</v>
      </c>
      <c r="L889" s="5">
        <v>24333726224897</v>
      </c>
      <c r="M889" t="s">
        <v>1745</v>
      </c>
      <c r="O889" s="5">
        <v>2611239415570130</v>
      </c>
    </row>
    <row r="890" spans="2:15" x14ac:dyDescent="0.3">
      <c r="B890" t="s">
        <v>4854</v>
      </c>
      <c r="C890" t="s">
        <v>1746</v>
      </c>
      <c r="D890" t="s">
        <v>804</v>
      </c>
      <c r="E890">
        <v>25</v>
      </c>
      <c r="F890">
        <v>1</v>
      </c>
      <c r="G890" t="s">
        <v>3198</v>
      </c>
      <c r="H890" t="s">
        <v>4855</v>
      </c>
      <c r="I890" t="s">
        <v>2756</v>
      </c>
      <c r="J890" s="5">
        <v>86283045</v>
      </c>
      <c r="L890" s="5">
        <v>304863243103027</v>
      </c>
      <c r="M890" t="s">
        <v>1746</v>
      </c>
      <c r="O890" s="5">
        <v>4394613154595750</v>
      </c>
    </row>
    <row r="891" spans="2:15" x14ac:dyDescent="0.3">
      <c r="B891" t="s">
        <v>4856</v>
      </c>
      <c r="C891" t="s">
        <v>1747</v>
      </c>
      <c r="D891" t="s">
        <v>804</v>
      </c>
      <c r="E891">
        <v>25</v>
      </c>
      <c r="F891">
        <v>1</v>
      </c>
      <c r="G891" t="s">
        <v>4387</v>
      </c>
      <c r="H891" t="s">
        <v>4857</v>
      </c>
      <c r="I891" t="s">
        <v>2756</v>
      </c>
      <c r="J891" s="5">
        <v>9340808</v>
      </c>
      <c r="L891" s="5">
        <v>294390029907227</v>
      </c>
      <c r="M891" t="s">
        <v>1747</v>
      </c>
      <c r="O891" s="5">
        <v>4394613154595750</v>
      </c>
    </row>
    <row r="892" spans="2:15" x14ac:dyDescent="0.3">
      <c r="B892" t="s">
        <v>4858</v>
      </c>
      <c r="C892" t="s">
        <v>1748</v>
      </c>
      <c r="D892" t="s">
        <v>807</v>
      </c>
      <c r="E892">
        <v>32</v>
      </c>
      <c r="F892">
        <v>1</v>
      </c>
      <c r="G892" t="s">
        <v>2763</v>
      </c>
      <c r="H892" t="s">
        <v>4093</v>
      </c>
      <c r="I892" t="s">
        <v>2756</v>
      </c>
      <c r="J892" s="5">
        <v>27184763</v>
      </c>
      <c r="K892" t="s">
        <v>810</v>
      </c>
      <c r="L892" s="5">
        <v>742401123046875</v>
      </c>
      <c r="M892" t="s">
        <v>1748</v>
      </c>
      <c r="O892" s="5">
        <v>8343616479046430</v>
      </c>
    </row>
    <row r="893" spans="2:15" x14ac:dyDescent="0.3">
      <c r="B893" t="s">
        <v>4859</v>
      </c>
      <c r="C893" t="s">
        <v>1749</v>
      </c>
      <c r="D893" t="s">
        <v>804</v>
      </c>
      <c r="E893">
        <v>25</v>
      </c>
      <c r="F893">
        <v>1</v>
      </c>
      <c r="G893" t="s">
        <v>3383</v>
      </c>
      <c r="H893" t="s">
        <v>4860</v>
      </c>
      <c r="I893" t="s">
        <v>2756</v>
      </c>
      <c r="J893" s="5">
        <v>8948582</v>
      </c>
      <c r="L893" s="5">
        <v>27841760635376</v>
      </c>
      <c r="M893" t="s">
        <v>1749</v>
      </c>
      <c r="O893" s="5">
        <v>4394613154595750</v>
      </c>
    </row>
    <row r="894" spans="2:15" x14ac:dyDescent="0.3">
      <c r="B894" t="s">
        <v>4861</v>
      </c>
      <c r="C894" t="s">
        <v>1750</v>
      </c>
      <c r="D894" t="s">
        <v>847</v>
      </c>
      <c r="E894">
        <v>0</v>
      </c>
      <c r="F894">
        <v>0</v>
      </c>
      <c r="G894" t="s">
        <v>4307</v>
      </c>
      <c r="H894" t="s">
        <v>3586</v>
      </c>
      <c r="I894" t="s">
        <v>2814</v>
      </c>
      <c r="J894" s="5">
        <v>5306083</v>
      </c>
      <c r="K894" t="s">
        <v>959</v>
      </c>
      <c r="L894">
        <v>0</v>
      </c>
      <c r="M894" t="s">
        <v>1750</v>
      </c>
      <c r="O894">
        <v>0</v>
      </c>
    </row>
    <row r="895" spans="2:15" x14ac:dyDescent="0.3">
      <c r="B895" t="s">
        <v>4862</v>
      </c>
      <c r="C895" t="s">
        <v>1751</v>
      </c>
      <c r="D895" t="s">
        <v>804</v>
      </c>
      <c r="E895">
        <v>25</v>
      </c>
      <c r="F895">
        <v>1</v>
      </c>
      <c r="G895" t="s">
        <v>4252</v>
      </c>
      <c r="H895" t="s">
        <v>4863</v>
      </c>
      <c r="I895" t="s">
        <v>2756</v>
      </c>
      <c r="J895" s="5">
        <v>534174</v>
      </c>
      <c r="L895" s="5">
        <v>288124828338623</v>
      </c>
      <c r="M895" t="s">
        <v>1751</v>
      </c>
      <c r="O895" s="5">
        <v>4394613154595750</v>
      </c>
    </row>
    <row r="896" spans="2:15" x14ac:dyDescent="0.3">
      <c r="B896" t="s">
        <v>4864</v>
      </c>
      <c r="C896" t="s">
        <v>1752</v>
      </c>
      <c r="D896" t="s">
        <v>819</v>
      </c>
      <c r="E896">
        <v>25</v>
      </c>
      <c r="F896">
        <v>1</v>
      </c>
      <c r="G896" t="s">
        <v>4836</v>
      </c>
      <c r="H896" t="s">
        <v>4865</v>
      </c>
      <c r="I896" t="s">
        <v>2756</v>
      </c>
      <c r="J896" s="5">
        <v>35688675</v>
      </c>
      <c r="K896" t="s">
        <v>820</v>
      </c>
      <c r="L896" s="5">
        <v>430803604125977</v>
      </c>
      <c r="M896" t="s">
        <v>1752</v>
      </c>
      <c r="O896" s="5">
        <v>4394613154595750</v>
      </c>
    </row>
    <row r="897" spans="2:15" x14ac:dyDescent="0.3">
      <c r="B897" t="s">
        <v>4866</v>
      </c>
      <c r="C897" t="s">
        <v>1753</v>
      </c>
      <c r="D897" t="s">
        <v>804</v>
      </c>
      <c r="E897">
        <v>25</v>
      </c>
      <c r="F897">
        <v>1</v>
      </c>
      <c r="G897" t="s">
        <v>4868</v>
      </c>
      <c r="H897" t="s">
        <v>4867</v>
      </c>
      <c r="I897" t="s">
        <v>2756</v>
      </c>
      <c r="J897" s="5">
        <v>8067918</v>
      </c>
      <c r="L897" s="5">
        <v>425752105712891</v>
      </c>
      <c r="M897" t="s">
        <v>1753</v>
      </c>
      <c r="O897" s="5">
        <v>4394613154595750</v>
      </c>
    </row>
    <row r="898" spans="2:15" x14ac:dyDescent="0.3">
      <c r="B898" t="s">
        <v>4869</v>
      </c>
      <c r="C898" t="s">
        <v>1754</v>
      </c>
      <c r="D898" t="s">
        <v>807</v>
      </c>
      <c r="E898">
        <v>200</v>
      </c>
      <c r="F898" t="s">
        <v>2773</v>
      </c>
      <c r="G898" t="s">
        <v>4870</v>
      </c>
      <c r="H898" t="s">
        <v>4766</v>
      </c>
      <c r="I898" t="s">
        <v>2756</v>
      </c>
      <c r="J898" s="5">
        <v>14851104</v>
      </c>
      <c r="K898" t="s">
        <v>815</v>
      </c>
      <c r="L898" s="5">
        <v>433122062152863</v>
      </c>
      <c r="M898" t="s">
        <v>1754</v>
      </c>
      <c r="O898" s="5">
        <v>8223548985685890</v>
      </c>
    </row>
    <row r="899" spans="2:15" x14ac:dyDescent="0.3">
      <c r="B899" t="s">
        <v>4871</v>
      </c>
      <c r="C899" t="s">
        <v>1755</v>
      </c>
      <c r="D899" t="s">
        <v>837</v>
      </c>
      <c r="E899">
        <v>65</v>
      </c>
      <c r="F899" t="s">
        <v>2905</v>
      </c>
      <c r="G899" t="s">
        <v>4872</v>
      </c>
      <c r="H899" t="s">
        <v>4436</v>
      </c>
      <c r="I899" t="s">
        <v>2756</v>
      </c>
      <c r="J899" s="5">
        <v>259332</v>
      </c>
      <c r="K899" t="s">
        <v>838</v>
      </c>
      <c r="L899" s="5">
        <v>439400417804718</v>
      </c>
      <c r="M899" t="s">
        <v>1755</v>
      </c>
      <c r="O899" s="5">
        <v>506295486315796</v>
      </c>
    </row>
    <row r="900" spans="2:15" x14ac:dyDescent="0.3">
      <c r="B900" t="s">
        <v>4873</v>
      </c>
      <c r="C900" t="s">
        <v>1756</v>
      </c>
      <c r="D900" t="s">
        <v>804</v>
      </c>
      <c r="E900">
        <v>25</v>
      </c>
      <c r="F900">
        <v>1</v>
      </c>
      <c r="G900" t="s">
        <v>2824</v>
      </c>
      <c r="H900" t="s">
        <v>4874</v>
      </c>
      <c r="I900" t="s">
        <v>2756</v>
      </c>
      <c r="J900" s="5">
        <v>41288004</v>
      </c>
      <c r="L900" s="5">
        <v>37249210357666</v>
      </c>
      <c r="M900" t="s">
        <v>1756</v>
      </c>
      <c r="O900" s="5">
        <v>4394613154595750</v>
      </c>
    </row>
    <row r="901" spans="2:15" x14ac:dyDescent="0.3">
      <c r="B901" t="s">
        <v>4875</v>
      </c>
      <c r="C901" t="s">
        <v>1757</v>
      </c>
      <c r="D901" t="s">
        <v>819</v>
      </c>
      <c r="E901">
        <v>32</v>
      </c>
      <c r="F901">
        <v>1</v>
      </c>
      <c r="G901" t="s">
        <v>3642</v>
      </c>
      <c r="H901" t="s">
        <v>4143</v>
      </c>
      <c r="I901" t="s">
        <v>2756</v>
      </c>
      <c r="J901" s="5">
        <v>4169646</v>
      </c>
      <c r="K901" t="s">
        <v>1071</v>
      </c>
      <c r="L901" s="5">
        <v>509644889831543</v>
      </c>
      <c r="M901" t="s">
        <v>1757</v>
      </c>
      <c r="O901" s="5">
        <v>8343616479046430</v>
      </c>
    </row>
    <row r="902" spans="2:15" x14ac:dyDescent="0.3">
      <c r="B902" t="s">
        <v>4876</v>
      </c>
      <c r="C902" t="s">
        <v>1758</v>
      </c>
      <c r="D902" t="s">
        <v>804</v>
      </c>
      <c r="E902">
        <v>25</v>
      </c>
      <c r="F902">
        <v>1</v>
      </c>
      <c r="G902" t="s">
        <v>3237</v>
      </c>
      <c r="H902" t="s">
        <v>4877</v>
      </c>
      <c r="I902" t="s">
        <v>2756</v>
      </c>
      <c r="J902" s="5">
        <v>4077427</v>
      </c>
      <c r="L902" s="5">
        <v>388400077819824</v>
      </c>
      <c r="M902" t="s">
        <v>1758</v>
      </c>
      <c r="O902" s="5">
        <v>4394613154595750</v>
      </c>
    </row>
    <row r="903" spans="2:15" x14ac:dyDescent="0.3">
      <c r="B903" t="s">
        <v>4878</v>
      </c>
      <c r="C903" t="s">
        <v>1759</v>
      </c>
      <c r="D903" t="s">
        <v>804</v>
      </c>
      <c r="E903">
        <v>25</v>
      </c>
      <c r="F903">
        <v>1</v>
      </c>
      <c r="G903" t="s">
        <v>4419</v>
      </c>
      <c r="H903" t="s">
        <v>4879</v>
      </c>
      <c r="I903" t="s">
        <v>2756</v>
      </c>
      <c r="J903" s="5">
        <v>9560191</v>
      </c>
      <c r="L903" s="5">
        <v>294943752288818</v>
      </c>
      <c r="M903" t="s">
        <v>1759</v>
      </c>
      <c r="O903" s="5">
        <v>4394613154595750</v>
      </c>
    </row>
    <row r="904" spans="2:15" x14ac:dyDescent="0.3">
      <c r="B904" t="s">
        <v>4880</v>
      </c>
      <c r="C904" t="s">
        <v>1760</v>
      </c>
      <c r="D904" t="s">
        <v>804</v>
      </c>
      <c r="E904">
        <v>40</v>
      </c>
      <c r="F904">
        <v>1</v>
      </c>
      <c r="G904" t="s">
        <v>4122</v>
      </c>
      <c r="H904" t="s">
        <v>4881</v>
      </c>
      <c r="I904" t="s">
        <v>2756</v>
      </c>
      <c r="J904" s="5">
        <v>6199212</v>
      </c>
      <c r="L904" s="5">
        <v>110973594665527</v>
      </c>
      <c r="M904" t="s">
        <v>1760</v>
      </c>
      <c r="O904" s="5">
        <v>1.47985835869071E+16</v>
      </c>
    </row>
    <row r="905" spans="2:15" x14ac:dyDescent="0.3">
      <c r="B905" t="s">
        <v>4882</v>
      </c>
      <c r="C905" t="s">
        <v>1761</v>
      </c>
      <c r="D905" t="s">
        <v>804</v>
      </c>
      <c r="E905">
        <v>25</v>
      </c>
      <c r="F905">
        <v>1</v>
      </c>
      <c r="G905" t="s">
        <v>4884</v>
      </c>
      <c r="H905" t="s">
        <v>4883</v>
      </c>
      <c r="I905" t="s">
        <v>2756</v>
      </c>
      <c r="J905" s="5">
        <v>4052446</v>
      </c>
      <c r="L905" s="5">
        <v>337564811706543</v>
      </c>
      <c r="M905" t="s">
        <v>1761</v>
      </c>
      <c r="O905" s="5">
        <v>4394613154595750</v>
      </c>
    </row>
    <row r="906" spans="2:15" x14ac:dyDescent="0.3">
      <c r="B906" t="s">
        <v>4885</v>
      </c>
      <c r="C906" t="s">
        <v>1762</v>
      </c>
      <c r="D906" t="s">
        <v>824</v>
      </c>
      <c r="E906">
        <v>40</v>
      </c>
      <c r="F906">
        <v>1</v>
      </c>
      <c r="G906" t="s">
        <v>4887</v>
      </c>
      <c r="H906" t="s">
        <v>4886</v>
      </c>
      <c r="I906" t="s">
        <v>2756</v>
      </c>
      <c r="J906" s="5">
        <v>3273025</v>
      </c>
      <c r="L906" s="5">
        <v>10039143371582</v>
      </c>
      <c r="M906" t="s">
        <v>1762</v>
      </c>
      <c r="O906" s="5">
        <v>1.47985835869071E+16</v>
      </c>
    </row>
    <row r="907" spans="2:15" x14ac:dyDescent="0.3">
      <c r="B907" t="s">
        <v>4888</v>
      </c>
      <c r="C907" t="s">
        <v>1763</v>
      </c>
      <c r="D907" t="s">
        <v>804</v>
      </c>
      <c r="E907">
        <v>25</v>
      </c>
      <c r="F907">
        <v>1</v>
      </c>
      <c r="G907" t="s">
        <v>2968</v>
      </c>
      <c r="H907" t="s">
        <v>4889</v>
      </c>
      <c r="I907" t="s">
        <v>2756</v>
      </c>
      <c r="J907" s="5">
        <v>8114594</v>
      </c>
      <c r="L907" s="5">
        <v>328342323303223</v>
      </c>
      <c r="M907" t="s">
        <v>1763</v>
      </c>
      <c r="O907" s="5">
        <v>4394613154595750</v>
      </c>
    </row>
    <row r="908" spans="2:15" x14ac:dyDescent="0.3">
      <c r="B908" t="s">
        <v>4890</v>
      </c>
      <c r="C908" t="s">
        <v>1764</v>
      </c>
      <c r="D908" t="s">
        <v>804</v>
      </c>
      <c r="E908">
        <v>25</v>
      </c>
      <c r="F908">
        <v>1</v>
      </c>
      <c r="G908" t="s">
        <v>3386</v>
      </c>
      <c r="H908" t="s">
        <v>4891</v>
      </c>
      <c r="I908" t="s">
        <v>2756</v>
      </c>
      <c r="J908" s="5">
        <v>8124544</v>
      </c>
      <c r="L908" s="5">
        <v>296892395019531</v>
      </c>
      <c r="M908" t="s">
        <v>1764</v>
      </c>
      <c r="O908" s="5">
        <v>4394613154595750</v>
      </c>
    </row>
    <row r="909" spans="2:15" x14ac:dyDescent="0.3">
      <c r="B909" t="s">
        <v>4892</v>
      </c>
      <c r="C909" t="s">
        <v>1765</v>
      </c>
      <c r="D909" t="s">
        <v>824</v>
      </c>
      <c r="E909">
        <v>0</v>
      </c>
      <c r="F909">
        <v>0</v>
      </c>
      <c r="G909" t="s">
        <v>4396</v>
      </c>
      <c r="H909" t="s">
        <v>4893</v>
      </c>
      <c r="I909" t="s">
        <v>2814</v>
      </c>
      <c r="J909" s="5">
        <v>5778029</v>
      </c>
      <c r="L909">
        <v>0</v>
      </c>
      <c r="M909" t="s">
        <v>1765</v>
      </c>
      <c r="O909">
        <v>0</v>
      </c>
    </row>
    <row r="910" spans="2:15" x14ac:dyDescent="0.3">
      <c r="B910" t="s">
        <v>4894</v>
      </c>
      <c r="C910" t="s">
        <v>1766</v>
      </c>
      <c r="D910" t="s">
        <v>804</v>
      </c>
      <c r="E910">
        <v>40</v>
      </c>
      <c r="F910">
        <v>1</v>
      </c>
      <c r="G910" t="s">
        <v>3750</v>
      </c>
      <c r="H910" t="s">
        <v>4895</v>
      </c>
      <c r="I910" t="s">
        <v>2756</v>
      </c>
      <c r="J910" s="5">
        <v>59619246</v>
      </c>
      <c r="L910" s="5">
        <v>116119064331055</v>
      </c>
      <c r="M910" t="s">
        <v>1766</v>
      </c>
      <c r="O910" s="5">
        <v>1.47985835869071E+16</v>
      </c>
    </row>
    <row r="911" spans="2:15" x14ac:dyDescent="0.3">
      <c r="B911" t="s">
        <v>4896</v>
      </c>
      <c r="C911" t="s">
        <v>1767</v>
      </c>
      <c r="D911" t="s">
        <v>807</v>
      </c>
      <c r="E911">
        <v>150</v>
      </c>
      <c r="F911" t="s">
        <v>2773</v>
      </c>
      <c r="G911" t="s">
        <v>4031</v>
      </c>
      <c r="H911" t="s">
        <v>4897</v>
      </c>
      <c r="I911" t="s">
        <v>2756</v>
      </c>
      <c r="J911" s="5">
        <v>9238795</v>
      </c>
      <c r="K911" t="s">
        <v>815</v>
      </c>
      <c r="L911" s="5">
        <v>323367903526306</v>
      </c>
      <c r="M911" t="s">
        <v>1767</v>
      </c>
      <c r="O911" s="5">
        <v>4.0530788484379904E+16</v>
      </c>
    </row>
    <row r="912" spans="2:15" x14ac:dyDescent="0.3">
      <c r="B912" t="s">
        <v>4898</v>
      </c>
      <c r="C912" t="s">
        <v>1768</v>
      </c>
      <c r="D912" t="s">
        <v>804</v>
      </c>
      <c r="E912">
        <v>25</v>
      </c>
      <c r="F912">
        <v>1</v>
      </c>
      <c r="G912" t="s">
        <v>2970</v>
      </c>
      <c r="H912" t="s">
        <v>4899</v>
      </c>
      <c r="I912" t="s">
        <v>2756</v>
      </c>
      <c r="J912" s="5">
        <v>6845252</v>
      </c>
      <c r="L912" s="5">
        <v>297823867797852</v>
      </c>
      <c r="M912" t="s">
        <v>1768</v>
      </c>
      <c r="O912" s="5">
        <v>4394613154595750</v>
      </c>
    </row>
    <row r="913" spans="2:15" x14ac:dyDescent="0.3">
      <c r="B913" t="s">
        <v>4900</v>
      </c>
      <c r="C913" t="s">
        <v>1769</v>
      </c>
      <c r="D913" t="s">
        <v>804</v>
      </c>
      <c r="E913">
        <v>25</v>
      </c>
      <c r="F913">
        <v>1</v>
      </c>
      <c r="G913" t="s">
        <v>3110</v>
      </c>
      <c r="H913" t="s">
        <v>4901</v>
      </c>
      <c r="I913" t="s">
        <v>2756</v>
      </c>
      <c r="J913" s="5">
        <v>60706544</v>
      </c>
      <c r="L913" s="5">
        <v>31451530456543</v>
      </c>
      <c r="M913" t="s">
        <v>1769</v>
      </c>
      <c r="O913" s="5">
        <v>4394613154595750</v>
      </c>
    </row>
    <row r="914" spans="2:15" x14ac:dyDescent="0.3">
      <c r="B914" t="s">
        <v>4902</v>
      </c>
      <c r="C914" t="s">
        <v>1770</v>
      </c>
      <c r="D914" t="s">
        <v>804</v>
      </c>
      <c r="E914">
        <v>25</v>
      </c>
      <c r="F914">
        <v>1</v>
      </c>
      <c r="G914" t="s">
        <v>3529</v>
      </c>
      <c r="H914" t="s">
        <v>4903</v>
      </c>
      <c r="I914" t="s">
        <v>2756</v>
      </c>
      <c r="J914" s="5">
        <v>51170187</v>
      </c>
      <c r="L914" s="5">
        <v>251636390686035</v>
      </c>
      <c r="M914" t="s">
        <v>1770</v>
      </c>
      <c r="O914" s="5">
        <v>4394613154595750</v>
      </c>
    </row>
    <row r="915" spans="2:15" x14ac:dyDescent="0.3">
      <c r="B915" t="s">
        <v>4904</v>
      </c>
      <c r="C915" t="s">
        <v>1771</v>
      </c>
      <c r="D915" t="s">
        <v>824</v>
      </c>
      <c r="E915">
        <v>50</v>
      </c>
      <c r="F915">
        <v>1</v>
      </c>
      <c r="G915" t="s">
        <v>4905</v>
      </c>
      <c r="H915" t="s">
        <v>3137</v>
      </c>
      <c r="I915" t="s">
        <v>2756</v>
      </c>
      <c r="J915" s="5">
        <v>2458574</v>
      </c>
      <c r="L915" s="5">
        <v>166943984985352</v>
      </c>
      <c r="M915" t="s">
        <v>1771</v>
      </c>
      <c r="O915" s="5">
        <v>2611239415570130</v>
      </c>
    </row>
    <row r="916" spans="2:15" x14ac:dyDescent="0.3">
      <c r="B916" t="s">
        <v>4906</v>
      </c>
      <c r="C916" t="s">
        <v>1772</v>
      </c>
      <c r="D916" t="s">
        <v>824</v>
      </c>
      <c r="E916">
        <v>0</v>
      </c>
      <c r="F916">
        <v>0</v>
      </c>
      <c r="G916" t="s">
        <v>4908</v>
      </c>
      <c r="H916" t="s">
        <v>4907</v>
      </c>
      <c r="I916" t="s">
        <v>2814</v>
      </c>
      <c r="J916" s="5">
        <v>3776583</v>
      </c>
      <c r="L916">
        <v>0</v>
      </c>
      <c r="M916" t="s">
        <v>1772</v>
      </c>
      <c r="O916">
        <v>0</v>
      </c>
    </row>
    <row r="917" spans="2:15" x14ac:dyDescent="0.3">
      <c r="B917" t="s">
        <v>4909</v>
      </c>
      <c r="C917" t="s">
        <v>1773</v>
      </c>
      <c r="D917" t="s">
        <v>804</v>
      </c>
      <c r="E917">
        <v>25</v>
      </c>
      <c r="F917">
        <v>1</v>
      </c>
      <c r="G917" t="s">
        <v>4911</v>
      </c>
      <c r="H917" t="s">
        <v>4910</v>
      </c>
      <c r="I917" t="s">
        <v>2756</v>
      </c>
      <c r="J917" s="5">
        <v>7498178</v>
      </c>
      <c r="L917" s="5">
        <v>288353633880615</v>
      </c>
      <c r="M917" t="s">
        <v>1773</v>
      </c>
      <c r="O917" s="5">
        <v>4394613154595750</v>
      </c>
    </row>
    <row r="918" spans="2:15" x14ac:dyDescent="0.3">
      <c r="B918" t="s">
        <v>4912</v>
      </c>
      <c r="C918" t="s">
        <v>1774</v>
      </c>
      <c r="D918" t="s">
        <v>807</v>
      </c>
      <c r="E918">
        <v>50</v>
      </c>
      <c r="F918" t="s">
        <v>2853</v>
      </c>
      <c r="G918" t="s">
        <v>3737</v>
      </c>
      <c r="H918" t="s">
        <v>4913</v>
      </c>
      <c r="I918" t="s">
        <v>2756</v>
      </c>
      <c r="J918" s="5">
        <v>28700573</v>
      </c>
      <c r="K918" t="s">
        <v>808</v>
      </c>
      <c r="L918" s="5">
        <v>186135605964635</v>
      </c>
      <c r="M918" t="s">
        <v>1774</v>
      </c>
      <c r="O918" s="5">
        <v>2611239415570130</v>
      </c>
    </row>
    <row r="919" spans="2:15" x14ac:dyDescent="0.3">
      <c r="B919" t="s">
        <v>4914</v>
      </c>
      <c r="C919" t="s">
        <v>1775</v>
      </c>
      <c r="D919" t="s">
        <v>807</v>
      </c>
      <c r="E919">
        <v>100</v>
      </c>
      <c r="F919" t="s">
        <v>2823</v>
      </c>
      <c r="G919" t="s">
        <v>4915</v>
      </c>
      <c r="H919" t="s">
        <v>3489</v>
      </c>
      <c r="I919" t="s">
        <v>2756</v>
      </c>
      <c r="J919" s="5">
        <v>10439401</v>
      </c>
      <c r="K919" t="s">
        <v>876</v>
      </c>
      <c r="L919" s="5">
        <v>123751308265683</v>
      </c>
      <c r="M919" t="s">
        <v>1775</v>
      </c>
      <c r="O919" s="5">
        <v>1.48568088588033E+16</v>
      </c>
    </row>
    <row r="920" spans="2:15" x14ac:dyDescent="0.3">
      <c r="B920" t="s">
        <v>4916</v>
      </c>
      <c r="C920" t="s">
        <v>1776</v>
      </c>
      <c r="D920" t="s">
        <v>837</v>
      </c>
      <c r="E920">
        <v>200</v>
      </c>
      <c r="F920" t="s">
        <v>2773</v>
      </c>
      <c r="G920" t="s">
        <v>4799</v>
      </c>
      <c r="H920" t="s">
        <v>4917</v>
      </c>
      <c r="I920" t="s">
        <v>2756</v>
      </c>
      <c r="J920" s="5">
        <v>29577076</v>
      </c>
      <c r="K920" t="s">
        <v>838</v>
      </c>
      <c r="L920" s="5">
        <v>411714925849915</v>
      </c>
      <c r="M920" t="s">
        <v>1776</v>
      </c>
      <c r="O920" s="5">
        <v>8223548985685890</v>
      </c>
    </row>
    <row r="921" spans="2:15" x14ac:dyDescent="0.3">
      <c r="B921" t="s">
        <v>4918</v>
      </c>
      <c r="C921" t="s">
        <v>1777</v>
      </c>
      <c r="D921" t="s">
        <v>807</v>
      </c>
      <c r="E921">
        <v>0</v>
      </c>
      <c r="F921">
        <v>0</v>
      </c>
      <c r="G921" t="s">
        <v>4772</v>
      </c>
      <c r="H921" t="s">
        <v>4741</v>
      </c>
      <c r="I921" t="s">
        <v>2814</v>
      </c>
      <c r="J921" s="5">
        <v>716197</v>
      </c>
      <c r="K921" t="s">
        <v>815</v>
      </c>
      <c r="L921">
        <v>0</v>
      </c>
      <c r="M921" t="s">
        <v>1777</v>
      </c>
      <c r="O921">
        <v>0</v>
      </c>
    </row>
    <row r="922" spans="2:15" x14ac:dyDescent="0.3">
      <c r="B922" t="s">
        <v>4919</v>
      </c>
      <c r="C922" t="s">
        <v>1778</v>
      </c>
      <c r="D922" t="s">
        <v>804</v>
      </c>
      <c r="E922">
        <v>25</v>
      </c>
      <c r="F922">
        <v>1</v>
      </c>
      <c r="G922" t="s">
        <v>3351</v>
      </c>
      <c r="H922" t="s">
        <v>4920</v>
      </c>
      <c r="I922" t="s">
        <v>2756</v>
      </c>
      <c r="J922" s="5">
        <v>5504399</v>
      </c>
      <c r="L922" s="5">
        <v>304744396209717</v>
      </c>
      <c r="M922" t="s">
        <v>1778</v>
      </c>
      <c r="O922" s="5">
        <v>4394613154595750</v>
      </c>
    </row>
    <row r="923" spans="2:15" x14ac:dyDescent="0.3">
      <c r="B923" t="s">
        <v>4921</v>
      </c>
      <c r="C923" t="s">
        <v>1779</v>
      </c>
      <c r="D923" t="s">
        <v>807</v>
      </c>
      <c r="E923">
        <v>50</v>
      </c>
      <c r="F923" t="s">
        <v>3154</v>
      </c>
      <c r="G923" t="s">
        <v>4922</v>
      </c>
      <c r="H923" t="s">
        <v>4475</v>
      </c>
      <c r="I923" t="s">
        <v>2756</v>
      </c>
      <c r="J923" s="5">
        <v>54869447</v>
      </c>
      <c r="K923" t="s">
        <v>841</v>
      </c>
      <c r="L923" s="5">
        <v>155248241176596</v>
      </c>
      <c r="M923" t="s">
        <v>1779</v>
      </c>
      <c r="O923" s="5">
        <v>2611239415570130</v>
      </c>
    </row>
    <row r="924" spans="2:15" x14ac:dyDescent="0.3">
      <c r="B924" t="s">
        <v>4923</v>
      </c>
      <c r="C924" t="s">
        <v>1780</v>
      </c>
      <c r="D924" t="s">
        <v>807</v>
      </c>
      <c r="E924">
        <v>200</v>
      </c>
      <c r="F924" t="s">
        <v>2773</v>
      </c>
      <c r="G924" t="s">
        <v>4007</v>
      </c>
      <c r="H924" t="s">
        <v>3381</v>
      </c>
      <c r="I924" t="s">
        <v>2756</v>
      </c>
      <c r="J924" s="5">
        <v>18684939</v>
      </c>
      <c r="K924" t="s">
        <v>815</v>
      </c>
      <c r="L924" s="5">
        <v>464167305332184</v>
      </c>
      <c r="M924" t="s">
        <v>1780</v>
      </c>
      <c r="O924" s="5">
        <v>8223548985685890</v>
      </c>
    </row>
    <row r="925" spans="2:15" x14ac:dyDescent="0.3">
      <c r="B925" t="s">
        <v>4924</v>
      </c>
      <c r="C925" t="s">
        <v>1781</v>
      </c>
      <c r="D925" t="s">
        <v>804</v>
      </c>
      <c r="E925">
        <v>32</v>
      </c>
      <c r="F925">
        <v>1</v>
      </c>
      <c r="G925" t="s">
        <v>4926</v>
      </c>
      <c r="H925" t="s">
        <v>4925</v>
      </c>
      <c r="I925" t="s">
        <v>2756</v>
      </c>
      <c r="J925" s="5">
        <v>8618199</v>
      </c>
      <c r="L925" s="5">
        <v>461284294128418</v>
      </c>
      <c r="M925" t="s">
        <v>1781</v>
      </c>
      <c r="O925" s="5">
        <v>8343616479046430</v>
      </c>
    </row>
    <row r="926" spans="2:15" x14ac:dyDescent="0.3">
      <c r="B926" t="s">
        <v>4927</v>
      </c>
      <c r="C926" t="s">
        <v>1782</v>
      </c>
      <c r="D926" t="s">
        <v>847</v>
      </c>
      <c r="E926">
        <v>0</v>
      </c>
      <c r="F926">
        <v>0</v>
      </c>
      <c r="G926" t="s">
        <v>3430</v>
      </c>
      <c r="H926" t="s">
        <v>3803</v>
      </c>
      <c r="I926" t="s">
        <v>2814</v>
      </c>
      <c r="J926" s="5">
        <v>20106596</v>
      </c>
      <c r="K926" t="s">
        <v>959</v>
      </c>
      <c r="L926">
        <v>0</v>
      </c>
      <c r="M926" t="s">
        <v>1782</v>
      </c>
      <c r="O926">
        <v>0</v>
      </c>
    </row>
    <row r="927" spans="2:15" x14ac:dyDescent="0.3">
      <c r="B927" t="s">
        <v>4928</v>
      </c>
      <c r="C927" t="s">
        <v>1783</v>
      </c>
      <c r="D927" t="s">
        <v>954</v>
      </c>
      <c r="E927">
        <v>250</v>
      </c>
      <c r="F927" t="s">
        <v>2773</v>
      </c>
      <c r="G927" t="s">
        <v>3404</v>
      </c>
      <c r="H927" t="s">
        <v>3748</v>
      </c>
      <c r="I927" t="s">
        <v>2756</v>
      </c>
      <c r="J927" s="5">
        <v>11562781</v>
      </c>
      <c r="L927" s="5">
        <v>109994209566879</v>
      </c>
      <c r="M927" t="s">
        <v>1783</v>
      </c>
      <c r="O927" s="5">
        <v>1.42052430337836E+16</v>
      </c>
    </row>
    <row r="928" spans="2:15" x14ac:dyDescent="0.3">
      <c r="B928" t="s">
        <v>4929</v>
      </c>
      <c r="C928" t="s">
        <v>1784</v>
      </c>
      <c r="D928" t="s">
        <v>804</v>
      </c>
      <c r="E928">
        <v>25</v>
      </c>
      <c r="F928">
        <v>1</v>
      </c>
      <c r="G928" t="s">
        <v>3476</v>
      </c>
      <c r="H928" t="s">
        <v>4930</v>
      </c>
      <c r="I928" t="s">
        <v>2756</v>
      </c>
      <c r="J928" s="5">
        <v>6370608</v>
      </c>
      <c r="L928" s="5">
        <v>278349170684814</v>
      </c>
      <c r="M928" t="s">
        <v>1784</v>
      </c>
      <c r="O928" s="5">
        <v>4394613154595750</v>
      </c>
    </row>
    <row r="929" spans="2:15" x14ac:dyDescent="0.3">
      <c r="B929" t="s">
        <v>4931</v>
      </c>
      <c r="C929" t="s">
        <v>1785</v>
      </c>
      <c r="D929" t="s">
        <v>807</v>
      </c>
      <c r="E929">
        <v>250</v>
      </c>
      <c r="F929" t="s">
        <v>2773</v>
      </c>
      <c r="G929" t="s">
        <v>2830</v>
      </c>
      <c r="H929" t="s">
        <v>2945</v>
      </c>
      <c r="I929" t="s">
        <v>2756</v>
      </c>
      <c r="J929" s="5">
        <v>122282095</v>
      </c>
      <c r="K929" t="s">
        <v>838</v>
      </c>
      <c r="L929" s="5">
        <v>909224341823578</v>
      </c>
      <c r="M929" t="s">
        <v>1785</v>
      </c>
      <c r="O929" s="5">
        <v>1.42052430337836E+16</v>
      </c>
    </row>
    <row r="930" spans="2:15" x14ac:dyDescent="0.3">
      <c r="B930" t="s">
        <v>4932</v>
      </c>
      <c r="C930" t="s">
        <v>1786</v>
      </c>
      <c r="D930" t="s">
        <v>804</v>
      </c>
      <c r="E930">
        <v>25</v>
      </c>
      <c r="F930">
        <v>1</v>
      </c>
      <c r="G930" t="s">
        <v>4934</v>
      </c>
      <c r="H930" t="s">
        <v>4933</v>
      </c>
      <c r="I930" t="s">
        <v>2756</v>
      </c>
      <c r="J930" s="5">
        <v>14008001</v>
      </c>
      <c r="L930" s="5">
        <v>296168346405029</v>
      </c>
      <c r="M930" t="s">
        <v>1786</v>
      </c>
      <c r="O930" s="5">
        <v>4394613154595750</v>
      </c>
    </row>
    <row r="931" spans="2:15" x14ac:dyDescent="0.3">
      <c r="B931" t="s">
        <v>4935</v>
      </c>
      <c r="C931" t="s">
        <v>1787</v>
      </c>
      <c r="D931" t="s">
        <v>804</v>
      </c>
      <c r="E931">
        <v>20</v>
      </c>
      <c r="F931">
        <v>1</v>
      </c>
      <c r="G931" t="s">
        <v>3427</v>
      </c>
      <c r="H931" t="s">
        <v>4936</v>
      </c>
      <c r="I931" t="s">
        <v>2756</v>
      </c>
      <c r="J931" s="5">
        <v>6275942</v>
      </c>
      <c r="L931" s="5">
        <v>242023811340332</v>
      </c>
      <c r="M931" t="s">
        <v>1787</v>
      </c>
      <c r="O931" s="5">
        <v>2442449145137490</v>
      </c>
    </row>
    <row r="932" spans="2:15" x14ac:dyDescent="0.3">
      <c r="B932" t="s">
        <v>4937</v>
      </c>
      <c r="C932" t="s">
        <v>1788</v>
      </c>
      <c r="D932" t="s">
        <v>804</v>
      </c>
      <c r="E932">
        <v>25</v>
      </c>
      <c r="F932">
        <v>1</v>
      </c>
      <c r="G932" t="s">
        <v>3234</v>
      </c>
      <c r="H932" t="s">
        <v>4938</v>
      </c>
      <c r="I932" t="s">
        <v>2756</v>
      </c>
      <c r="J932" s="5">
        <v>5266736</v>
      </c>
      <c r="L932" s="5">
        <v>334480934143066</v>
      </c>
      <c r="M932" t="s">
        <v>1788</v>
      </c>
      <c r="O932" s="5">
        <v>4394613154595750</v>
      </c>
    </row>
    <row r="933" spans="2:15" x14ac:dyDescent="0.3">
      <c r="B933" t="s">
        <v>4939</v>
      </c>
      <c r="C933" t="s">
        <v>1789</v>
      </c>
      <c r="D933" t="s">
        <v>824</v>
      </c>
      <c r="E933">
        <v>40</v>
      </c>
      <c r="F933">
        <v>1</v>
      </c>
      <c r="G933" t="s">
        <v>4602</v>
      </c>
      <c r="H933" t="s">
        <v>4940</v>
      </c>
      <c r="I933" t="s">
        <v>2756</v>
      </c>
      <c r="J933" s="5">
        <v>12037813</v>
      </c>
      <c r="L933" s="5">
        <v>10039143371582</v>
      </c>
      <c r="M933" t="s">
        <v>1789</v>
      </c>
      <c r="O933" s="5">
        <v>1.47985835869071E+16</v>
      </c>
    </row>
    <row r="934" spans="2:15" x14ac:dyDescent="0.3">
      <c r="B934" t="s">
        <v>4941</v>
      </c>
      <c r="C934" t="s">
        <v>1790</v>
      </c>
      <c r="D934" t="s">
        <v>824</v>
      </c>
      <c r="E934">
        <v>40</v>
      </c>
      <c r="F934" t="s">
        <v>2794</v>
      </c>
      <c r="G934" t="s">
        <v>3259</v>
      </c>
      <c r="H934" t="s">
        <v>4477</v>
      </c>
      <c r="I934" t="s">
        <v>2756</v>
      </c>
      <c r="J934" s="5">
        <v>20020956</v>
      </c>
      <c r="L934" s="5">
        <v>875689676284674</v>
      </c>
      <c r="M934" t="s">
        <v>1790</v>
      </c>
      <c r="O934" s="5">
        <v>1.47985835869071E+16</v>
      </c>
    </row>
    <row r="935" spans="2:15" x14ac:dyDescent="0.3">
      <c r="B935" t="s">
        <v>4942</v>
      </c>
      <c r="C935" t="s">
        <v>1791</v>
      </c>
      <c r="D935" t="s">
        <v>807</v>
      </c>
      <c r="E935">
        <v>125</v>
      </c>
      <c r="F935" t="s">
        <v>2823</v>
      </c>
      <c r="G935" t="s">
        <v>4943</v>
      </c>
      <c r="H935" t="s">
        <v>4793</v>
      </c>
      <c r="I935" t="s">
        <v>2756</v>
      </c>
      <c r="J935" s="5">
        <v>72504697</v>
      </c>
      <c r="K935" t="s">
        <v>885</v>
      </c>
      <c r="L935" s="5">
        <v>172927327835083</v>
      </c>
      <c r="M935" t="s">
        <v>1791</v>
      </c>
      <c r="O935" s="5">
        <v>2.58366036106112E+16</v>
      </c>
    </row>
    <row r="936" spans="2:15" x14ac:dyDescent="0.3">
      <c r="B936" t="s">
        <v>4944</v>
      </c>
      <c r="C936" t="s">
        <v>1792</v>
      </c>
      <c r="D936" t="s">
        <v>819</v>
      </c>
      <c r="E936">
        <v>50</v>
      </c>
      <c r="F936" t="s">
        <v>3372</v>
      </c>
      <c r="G936" t="s">
        <v>4945</v>
      </c>
      <c r="H936" t="s">
        <v>3608</v>
      </c>
      <c r="I936" t="s">
        <v>2756</v>
      </c>
      <c r="J936" s="5">
        <v>12339876</v>
      </c>
      <c r="K936" t="s">
        <v>820</v>
      </c>
      <c r="L936" s="5">
        <v>184219903945923</v>
      </c>
      <c r="M936" t="s">
        <v>1792</v>
      </c>
      <c r="O936" s="5">
        <v>2611239415570130</v>
      </c>
    </row>
    <row r="937" spans="2:15" x14ac:dyDescent="0.3">
      <c r="B937" t="s">
        <v>4946</v>
      </c>
      <c r="C937" t="s">
        <v>1793</v>
      </c>
      <c r="D937" t="s">
        <v>824</v>
      </c>
      <c r="E937">
        <v>32</v>
      </c>
      <c r="F937">
        <v>1</v>
      </c>
      <c r="G937" t="s">
        <v>2764</v>
      </c>
      <c r="H937" t="s">
        <v>4947</v>
      </c>
      <c r="I937" t="s">
        <v>2756</v>
      </c>
      <c r="J937" s="5">
        <v>8427889</v>
      </c>
      <c r="L937" s="5">
        <v>742401123046875</v>
      </c>
      <c r="M937" t="s">
        <v>1793</v>
      </c>
      <c r="O937" s="5">
        <v>8343616479046430</v>
      </c>
    </row>
    <row r="938" spans="2:15" x14ac:dyDescent="0.3">
      <c r="B938" t="s">
        <v>4948</v>
      </c>
      <c r="C938" t="s">
        <v>1794</v>
      </c>
      <c r="D938" t="s">
        <v>893</v>
      </c>
      <c r="E938">
        <v>50</v>
      </c>
      <c r="F938" t="s">
        <v>2853</v>
      </c>
      <c r="G938" t="s">
        <v>3123</v>
      </c>
      <c r="H938" t="s">
        <v>4949</v>
      </c>
      <c r="I938" t="s">
        <v>2756</v>
      </c>
      <c r="J938" s="5">
        <v>32870144</v>
      </c>
      <c r="K938" t="s">
        <v>1121</v>
      </c>
      <c r="L938" s="5">
        <v>185220746726962</v>
      </c>
      <c r="M938" t="s">
        <v>1794</v>
      </c>
      <c r="O938" s="5">
        <v>2611239415570130</v>
      </c>
    </row>
    <row r="939" spans="2:15" x14ac:dyDescent="0.3">
      <c r="B939" t="s">
        <v>4950</v>
      </c>
      <c r="C939" t="s">
        <v>1795</v>
      </c>
      <c r="D939" t="s">
        <v>807</v>
      </c>
      <c r="E939">
        <v>65</v>
      </c>
      <c r="F939" t="s">
        <v>2905</v>
      </c>
      <c r="G939" t="s">
        <v>4496</v>
      </c>
      <c r="H939" t="s">
        <v>3847</v>
      </c>
      <c r="I939" t="s">
        <v>2756</v>
      </c>
      <c r="J939" s="5">
        <v>6166729</v>
      </c>
      <c r="K939" t="s">
        <v>808</v>
      </c>
      <c r="L939" s="5">
        <v>301436192035675</v>
      </c>
      <c r="M939" t="s">
        <v>1795</v>
      </c>
      <c r="O939" s="5">
        <v>506295486315796</v>
      </c>
    </row>
    <row r="940" spans="2:15" x14ac:dyDescent="0.3">
      <c r="B940" t="s">
        <v>4951</v>
      </c>
      <c r="C940" t="s">
        <v>1796</v>
      </c>
      <c r="D940" t="s">
        <v>804</v>
      </c>
      <c r="E940">
        <v>25</v>
      </c>
      <c r="F940">
        <v>1</v>
      </c>
      <c r="G940" t="s">
        <v>4401</v>
      </c>
      <c r="H940" t="s">
        <v>4952</v>
      </c>
      <c r="I940" t="s">
        <v>2756</v>
      </c>
      <c r="J940" s="5">
        <v>4546941</v>
      </c>
      <c r="L940" s="5">
        <v>286083965301514</v>
      </c>
      <c r="M940" t="s">
        <v>1796</v>
      </c>
      <c r="O940" s="5">
        <v>4394613154595750</v>
      </c>
    </row>
    <row r="941" spans="2:15" x14ac:dyDescent="0.3">
      <c r="B941" t="s">
        <v>4953</v>
      </c>
      <c r="C941" t="s">
        <v>1797</v>
      </c>
      <c r="D941" t="s">
        <v>804</v>
      </c>
      <c r="E941">
        <v>25</v>
      </c>
      <c r="F941">
        <v>1</v>
      </c>
      <c r="G941" t="s">
        <v>3508</v>
      </c>
      <c r="H941" t="s">
        <v>4954</v>
      </c>
      <c r="I941" t="s">
        <v>2756</v>
      </c>
      <c r="J941" s="5">
        <v>56976204</v>
      </c>
      <c r="L941" s="5">
        <v>354427261352539</v>
      </c>
      <c r="M941" t="s">
        <v>1797</v>
      </c>
      <c r="O941" s="5">
        <v>4394613154595750</v>
      </c>
    </row>
    <row r="942" spans="2:15" x14ac:dyDescent="0.3">
      <c r="B942" t="s">
        <v>4955</v>
      </c>
      <c r="C942" t="s">
        <v>1798</v>
      </c>
      <c r="D942" t="s">
        <v>807</v>
      </c>
      <c r="E942">
        <v>50</v>
      </c>
      <c r="F942" t="s">
        <v>3154</v>
      </c>
      <c r="G942" t="s">
        <v>3222</v>
      </c>
      <c r="H942" t="s">
        <v>4217</v>
      </c>
      <c r="I942" t="s">
        <v>2756</v>
      </c>
      <c r="J942" s="5">
        <v>8796099</v>
      </c>
      <c r="K942" t="s">
        <v>942</v>
      </c>
      <c r="L942" s="5">
        <v>16059957813262</v>
      </c>
      <c r="M942" t="s">
        <v>1798</v>
      </c>
      <c r="O942" s="5">
        <v>2611239415570130</v>
      </c>
    </row>
    <row r="943" spans="2:15" x14ac:dyDescent="0.3">
      <c r="B943" t="s">
        <v>4956</v>
      </c>
      <c r="C943" t="s">
        <v>1799</v>
      </c>
      <c r="D943" t="s">
        <v>807</v>
      </c>
      <c r="E943">
        <v>100</v>
      </c>
      <c r="F943" t="s">
        <v>2823</v>
      </c>
      <c r="G943" t="s">
        <v>4957</v>
      </c>
      <c r="H943" t="s">
        <v>4103</v>
      </c>
      <c r="I943" t="s">
        <v>2756</v>
      </c>
      <c r="J943" s="5">
        <v>4104097</v>
      </c>
      <c r="K943" t="s">
        <v>815</v>
      </c>
      <c r="L943" s="5">
        <v>103032298742294</v>
      </c>
      <c r="M943" t="s">
        <v>1799</v>
      </c>
      <c r="O943" s="5">
        <v>1.48568088588033E+16</v>
      </c>
    </row>
    <row r="944" spans="2:15" x14ac:dyDescent="0.3">
      <c r="B944" t="s">
        <v>4958</v>
      </c>
      <c r="C944" t="s">
        <v>1800</v>
      </c>
      <c r="D944" t="s">
        <v>804</v>
      </c>
      <c r="E944">
        <v>25</v>
      </c>
      <c r="F944">
        <v>1</v>
      </c>
      <c r="G944" t="s">
        <v>3268</v>
      </c>
      <c r="H944" t="s">
        <v>4959</v>
      </c>
      <c r="I944" t="s">
        <v>2756</v>
      </c>
      <c r="J944" s="5">
        <v>13865427</v>
      </c>
      <c r="L944" s="5">
        <v>374611778259277</v>
      </c>
      <c r="M944" t="s">
        <v>1800</v>
      </c>
      <c r="O944" s="5">
        <v>4394613154595750</v>
      </c>
    </row>
    <row r="945" spans="2:15" x14ac:dyDescent="0.3">
      <c r="B945" t="s">
        <v>4960</v>
      </c>
      <c r="C945" t="s">
        <v>1801</v>
      </c>
      <c r="D945" t="s">
        <v>819</v>
      </c>
      <c r="E945">
        <v>65</v>
      </c>
      <c r="F945" t="s">
        <v>2947</v>
      </c>
      <c r="G945" t="s">
        <v>4961</v>
      </c>
      <c r="H945" t="s">
        <v>3232</v>
      </c>
      <c r="I945" t="s">
        <v>2756</v>
      </c>
      <c r="J945" s="5">
        <v>27583199</v>
      </c>
      <c r="K945" t="s">
        <v>820</v>
      </c>
      <c r="L945" s="5">
        <v>377164780502324</v>
      </c>
      <c r="M945" t="s">
        <v>1801</v>
      </c>
      <c r="O945" s="5">
        <v>506295486315796</v>
      </c>
    </row>
    <row r="946" spans="2:15" x14ac:dyDescent="0.3">
      <c r="B946" t="s">
        <v>4962</v>
      </c>
      <c r="C946" t="s">
        <v>1802</v>
      </c>
      <c r="D946" t="s">
        <v>807</v>
      </c>
      <c r="E946">
        <v>125</v>
      </c>
      <c r="F946" t="s">
        <v>2773</v>
      </c>
      <c r="G946" t="s">
        <v>4668</v>
      </c>
      <c r="H946" t="s">
        <v>4791</v>
      </c>
      <c r="I946" t="s">
        <v>2756</v>
      </c>
      <c r="J946" s="5">
        <v>39474583</v>
      </c>
      <c r="K946" t="s">
        <v>950</v>
      </c>
      <c r="L946" s="5">
        <v>160967085041048</v>
      </c>
      <c r="M946" t="s">
        <v>1802</v>
      </c>
      <c r="O946" s="5">
        <v>2.58366036106112E+16</v>
      </c>
    </row>
    <row r="947" spans="2:15" x14ac:dyDescent="0.3">
      <c r="B947" t="s">
        <v>4963</v>
      </c>
      <c r="C947" t="s">
        <v>1803</v>
      </c>
      <c r="D947" t="s">
        <v>804</v>
      </c>
      <c r="E947">
        <v>32</v>
      </c>
      <c r="F947">
        <v>1</v>
      </c>
      <c r="G947" t="s">
        <v>3257</v>
      </c>
      <c r="H947" t="s">
        <v>4964</v>
      </c>
      <c r="I947" t="s">
        <v>2756</v>
      </c>
      <c r="J947" s="5">
        <v>7247196</v>
      </c>
      <c r="L947" s="5">
        <v>742401123046875</v>
      </c>
      <c r="M947" t="s">
        <v>1803</v>
      </c>
      <c r="O947" s="5">
        <v>8343616479046430</v>
      </c>
    </row>
    <row r="948" spans="2:15" x14ac:dyDescent="0.3">
      <c r="B948" t="s">
        <v>4965</v>
      </c>
      <c r="C948" t="s">
        <v>1804</v>
      </c>
      <c r="D948" t="s">
        <v>824</v>
      </c>
      <c r="E948">
        <v>100</v>
      </c>
      <c r="F948">
        <v>1</v>
      </c>
      <c r="G948" t="s">
        <v>4966</v>
      </c>
      <c r="H948" t="s">
        <v>3821</v>
      </c>
      <c r="I948" t="s">
        <v>2756</v>
      </c>
      <c r="J948" s="5">
        <v>5501277</v>
      </c>
      <c r="L948" s="5">
        <v>144393188476562</v>
      </c>
      <c r="M948" t="s">
        <v>1804</v>
      </c>
      <c r="O948" s="5">
        <v>1.48568088588033E+16</v>
      </c>
    </row>
    <row r="949" spans="2:15" x14ac:dyDescent="0.3">
      <c r="B949" t="s">
        <v>4967</v>
      </c>
      <c r="C949" t="s">
        <v>1805</v>
      </c>
      <c r="D949" t="s">
        <v>807</v>
      </c>
      <c r="E949">
        <v>65</v>
      </c>
      <c r="F949" t="s">
        <v>2853</v>
      </c>
      <c r="G949" t="s">
        <v>3695</v>
      </c>
      <c r="H949" t="s">
        <v>3812</v>
      </c>
      <c r="I949" t="s">
        <v>2756</v>
      </c>
      <c r="J949" s="5">
        <v>28338474</v>
      </c>
      <c r="K949" t="s">
        <v>822</v>
      </c>
      <c r="L949" s="5">
        <v>30596542339325</v>
      </c>
      <c r="M949" t="s">
        <v>1805</v>
      </c>
      <c r="O949" s="5">
        <v>506295486315796</v>
      </c>
    </row>
    <row r="950" spans="2:15" x14ac:dyDescent="0.3">
      <c r="B950" t="s">
        <v>4968</v>
      </c>
      <c r="C950" t="s">
        <v>1806</v>
      </c>
      <c r="D950" t="s">
        <v>819</v>
      </c>
      <c r="E950">
        <v>65</v>
      </c>
      <c r="F950" t="s">
        <v>3372</v>
      </c>
      <c r="G950" t="s">
        <v>4093</v>
      </c>
      <c r="H950" t="s">
        <v>4188</v>
      </c>
      <c r="I950" t="s">
        <v>2756</v>
      </c>
      <c r="J950" s="5">
        <v>29227127</v>
      </c>
      <c r="K950" t="s">
        <v>820</v>
      </c>
      <c r="L950" s="5">
        <v>33628978366853</v>
      </c>
      <c r="M950" t="s">
        <v>1806</v>
      </c>
      <c r="O950" s="5">
        <v>506295486315796</v>
      </c>
    </row>
    <row r="951" spans="2:15" x14ac:dyDescent="0.3">
      <c r="B951" t="s">
        <v>4969</v>
      </c>
      <c r="C951" t="s">
        <v>1807</v>
      </c>
      <c r="D951" t="s">
        <v>804</v>
      </c>
      <c r="E951">
        <v>25</v>
      </c>
      <c r="F951">
        <v>1</v>
      </c>
      <c r="G951" t="s">
        <v>4970</v>
      </c>
      <c r="H951" t="s">
        <v>4254</v>
      </c>
      <c r="I951" t="s">
        <v>2756</v>
      </c>
      <c r="J951" s="5">
        <v>8642595897549210</v>
      </c>
      <c r="L951" s="5">
        <v>427843475341797</v>
      </c>
      <c r="M951" t="s">
        <v>1807</v>
      </c>
      <c r="O951" s="5">
        <v>4394613154595750</v>
      </c>
    </row>
    <row r="952" spans="2:15" x14ac:dyDescent="0.3">
      <c r="B952" t="s">
        <v>4971</v>
      </c>
      <c r="C952" t="s">
        <v>1808</v>
      </c>
      <c r="D952" t="s">
        <v>824</v>
      </c>
      <c r="E952">
        <v>0</v>
      </c>
      <c r="F952">
        <v>0</v>
      </c>
      <c r="G952" t="s">
        <v>3095</v>
      </c>
      <c r="H952" t="s">
        <v>3096</v>
      </c>
      <c r="I952" t="s">
        <v>2814</v>
      </c>
      <c r="J952" s="5">
        <v>6594364</v>
      </c>
      <c r="L952">
        <v>0</v>
      </c>
      <c r="M952" t="s">
        <v>1808</v>
      </c>
      <c r="O952">
        <v>0</v>
      </c>
    </row>
    <row r="953" spans="2:15" x14ac:dyDescent="0.3">
      <c r="B953" t="s">
        <v>4972</v>
      </c>
      <c r="C953" t="s">
        <v>1809</v>
      </c>
      <c r="D953" t="s">
        <v>804</v>
      </c>
      <c r="E953">
        <v>32</v>
      </c>
      <c r="F953">
        <v>1</v>
      </c>
      <c r="G953" t="s">
        <v>4974</v>
      </c>
      <c r="H953" t="s">
        <v>4973</v>
      </c>
      <c r="I953" t="s">
        <v>2756</v>
      </c>
      <c r="J953" s="5">
        <v>7967628</v>
      </c>
      <c r="L953" s="5">
        <v>488611602783203</v>
      </c>
      <c r="M953" t="s">
        <v>1809</v>
      </c>
      <c r="O953" s="5">
        <v>8343616479046430</v>
      </c>
    </row>
    <row r="954" spans="2:15" x14ac:dyDescent="0.3">
      <c r="B954" t="s">
        <v>4975</v>
      </c>
      <c r="C954" t="s">
        <v>1810</v>
      </c>
      <c r="D954" t="s">
        <v>824</v>
      </c>
      <c r="E954">
        <v>0</v>
      </c>
      <c r="F954">
        <v>0</v>
      </c>
      <c r="G954" t="s">
        <v>4976</v>
      </c>
      <c r="H954" t="s">
        <v>3022</v>
      </c>
      <c r="I954" t="s">
        <v>2814</v>
      </c>
      <c r="J954" s="5">
        <v>38625458</v>
      </c>
      <c r="L954">
        <v>0</v>
      </c>
      <c r="M954" t="s">
        <v>1810</v>
      </c>
      <c r="O954">
        <v>0</v>
      </c>
    </row>
    <row r="955" spans="2:15" x14ac:dyDescent="0.3">
      <c r="B955" t="s">
        <v>4977</v>
      </c>
      <c r="C955" t="s">
        <v>1811</v>
      </c>
      <c r="D955" t="s">
        <v>804</v>
      </c>
      <c r="E955">
        <v>25</v>
      </c>
      <c r="F955">
        <v>1</v>
      </c>
      <c r="G955" t="s">
        <v>4979</v>
      </c>
      <c r="H955" t="s">
        <v>4978</v>
      </c>
      <c r="I955" t="s">
        <v>2756</v>
      </c>
      <c r="J955" s="5">
        <v>103410845</v>
      </c>
      <c r="L955" s="5">
        <v>301675128936768</v>
      </c>
      <c r="M955" t="s">
        <v>1811</v>
      </c>
      <c r="O955" s="5">
        <v>4394613154595750</v>
      </c>
    </row>
    <row r="956" spans="2:15" x14ac:dyDescent="0.3">
      <c r="B956" t="s">
        <v>4980</v>
      </c>
      <c r="C956" t="s">
        <v>1812</v>
      </c>
      <c r="D956" t="s">
        <v>804</v>
      </c>
      <c r="E956">
        <v>25</v>
      </c>
      <c r="F956">
        <v>1</v>
      </c>
      <c r="G956" t="s">
        <v>3623</v>
      </c>
      <c r="H956" t="s">
        <v>4981</v>
      </c>
      <c r="I956" t="s">
        <v>2756</v>
      </c>
      <c r="J956" s="5">
        <v>50643106</v>
      </c>
      <c r="L956" s="5">
        <v>309695358276367</v>
      </c>
      <c r="M956" t="s">
        <v>1812</v>
      </c>
      <c r="O956" s="5">
        <v>4394613154595750</v>
      </c>
    </row>
    <row r="957" spans="2:15" x14ac:dyDescent="0.3">
      <c r="B957" t="s">
        <v>4982</v>
      </c>
      <c r="C957" t="s">
        <v>1813</v>
      </c>
      <c r="D957" t="s">
        <v>807</v>
      </c>
      <c r="E957">
        <v>100</v>
      </c>
      <c r="F957" t="s">
        <v>2823</v>
      </c>
      <c r="G957" t="s">
        <v>3800</v>
      </c>
      <c r="H957" t="s">
        <v>4167</v>
      </c>
      <c r="I957" t="s">
        <v>2756</v>
      </c>
      <c r="J957" s="5">
        <v>51385794</v>
      </c>
      <c r="K957" t="s">
        <v>852</v>
      </c>
      <c r="L957" s="5">
        <v>113885642103193</v>
      </c>
      <c r="M957" t="s">
        <v>1813</v>
      </c>
      <c r="O957" s="5">
        <v>1.48568088588033E+16</v>
      </c>
    </row>
    <row r="958" spans="2:15" x14ac:dyDescent="0.3">
      <c r="B958" t="s">
        <v>4983</v>
      </c>
      <c r="C958" t="s">
        <v>1814</v>
      </c>
      <c r="D958" t="s">
        <v>824</v>
      </c>
      <c r="E958">
        <v>32</v>
      </c>
      <c r="F958">
        <v>1</v>
      </c>
      <c r="G958" t="s">
        <v>3098</v>
      </c>
      <c r="H958" t="s">
        <v>4908</v>
      </c>
      <c r="I958" t="s">
        <v>2756</v>
      </c>
      <c r="J958" s="5">
        <v>25458916</v>
      </c>
      <c r="L958" s="5">
        <v>729808044433594</v>
      </c>
      <c r="M958" t="s">
        <v>1814</v>
      </c>
      <c r="O958" s="5">
        <v>8343616479046430</v>
      </c>
    </row>
    <row r="959" spans="2:15" x14ac:dyDescent="0.3">
      <c r="B959" t="s">
        <v>4984</v>
      </c>
      <c r="C959" t="s">
        <v>1815</v>
      </c>
      <c r="D959" t="s">
        <v>807</v>
      </c>
      <c r="E959">
        <v>125</v>
      </c>
      <c r="F959" t="s">
        <v>2773</v>
      </c>
      <c r="G959" t="s">
        <v>4926</v>
      </c>
      <c r="H959" t="s">
        <v>2931</v>
      </c>
      <c r="I959" t="s">
        <v>2756</v>
      </c>
      <c r="J959" s="5">
        <v>167768</v>
      </c>
      <c r="K959" t="s">
        <v>885</v>
      </c>
      <c r="L959" s="5">
        <v>24720521997452</v>
      </c>
      <c r="M959" t="s">
        <v>1815</v>
      </c>
      <c r="O959" s="5">
        <v>2.58366036106112E+16</v>
      </c>
    </row>
    <row r="960" spans="2:15" x14ac:dyDescent="0.3">
      <c r="B960" t="s">
        <v>4985</v>
      </c>
      <c r="C960" t="s">
        <v>1816</v>
      </c>
      <c r="D960" t="s">
        <v>804</v>
      </c>
      <c r="E960">
        <v>25</v>
      </c>
      <c r="F960">
        <v>1</v>
      </c>
      <c r="G960" t="s">
        <v>3197</v>
      </c>
      <c r="H960" t="s">
        <v>4986</v>
      </c>
      <c r="I960" t="s">
        <v>2756</v>
      </c>
      <c r="J960" s="5">
        <v>4023332</v>
      </c>
      <c r="L960" s="5">
        <v>295257949829102</v>
      </c>
      <c r="M960" t="s">
        <v>1816</v>
      </c>
      <c r="O960" s="5">
        <v>4394613154595750</v>
      </c>
    </row>
    <row r="961" spans="2:15" x14ac:dyDescent="0.3">
      <c r="B961" t="s">
        <v>4987</v>
      </c>
      <c r="C961" t="s">
        <v>1817</v>
      </c>
      <c r="D961" t="s">
        <v>804</v>
      </c>
      <c r="E961">
        <v>25</v>
      </c>
      <c r="F961">
        <v>1</v>
      </c>
      <c r="G961" t="s">
        <v>3326</v>
      </c>
      <c r="H961" t="s">
        <v>4988</v>
      </c>
      <c r="I961" t="s">
        <v>2756</v>
      </c>
      <c r="J961" s="5">
        <v>8592006</v>
      </c>
      <c r="L961" s="5">
        <v>302748966217041</v>
      </c>
      <c r="M961" t="s">
        <v>1817</v>
      </c>
      <c r="O961" s="5">
        <v>4394613154595750</v>
      </c>
    </row>
    <row r="962" spans="2:15" x14ac:dyDescent="0.3">
      <c r="B962" t="s">
        <v>4989</v>
      </c>
      <c r="C962" t="s">
        <v>1818</v>
      </c>
      <c r="D962" t="s">
        <v>804</v>
      </c>
      <c r="E962">
        <v>25</v>
      </c>
      <c r="F962">
        <v>1</v>
      </c>
      <c r="G962" t="s">
        <v>4546</v>
      </c>
      <c r="H962" t="s">
        <v>4990</v>
      </c>
      <c r="I962" t="s">
        <v>2756</v>
      </c>
      <c r="J962" s="5">
        <v>1883087531271980</v>
      </c>
      <c r="L962" s="5">
        <v>282661170959473</v>
      </c>
      <c r="M962" t="s">
        <v>1818</v>
      </c>
      <c r="O962" s="5">
        <v>4394613154595750</v>
      </c>
    </row>
    <row r="963" spans="2:15" x14ac:dyDescent="0.3">
      <c r="B963" t="s">
        <v>4991</v>
      </c>
      <c r="C963" t="s">
        <v>1819</v>
      </c>
      <c r="D963" t="s">
        <v>804</v>
      </c>
      <c r="E963">
        <v>25</v>
      </c>
      <c r="F963">
        <v>1</v>
      </c>
      <c r="G963" t="e" cm="1">
        <f t="array" ref="G963">+XoUqEF/dJd8gLMc</f>
        <v>#NAME?</v>
      </c>
      <c r="H963" t="s">
        <v>4992</v>
      </c>
      <c r="I963" t="s">
        <v>2756</v>
      </c>
      <c r="J963" s="5">
        <v>50260944</v>
      </c>
      <c r="L963" s="5">
        <v>280855560302734</v>
      </c>
      <c r="M963" t="s">
        <v>1819</v>
      </c>
      <c r="O963" s="5">
        <v>4394613154595750</v>
      </c>
    </row>
    <row r="964" spans="2:15" x14ac:dyDescent="0.3">
      <c r="B964" t="s">
        <v>4993</v>
      </c>
      <c r="C964" t="s">
        <v>1820</v>
      </c>
      <c r="D964" t="s">
        <v>804</v>
      </c>
      <c r="E964">
        <v>20</v>
      </c>
      <c r="F964">
        <v>1</v>
      </c>
      <c r="G964" t="s">
        <v>4282</v>
      </c>
      <c r="H964" t="s">
        <v>4994</v>
      </c>
      <c r="I964" t="s">
        <v>2756</v>
      </c>
      <c r="J964" s="5">
        <v>10753591</v>
      </c>
      <c r="L964" s="5">
        <v>242064552307129</v>
      </c>
      <c r="M964" t="s">
        <v>1820</v>
      </c>
      <c r="O964" s="5">
        <v>2442449145137490</v>
      </c>
    </row>
    <row r="965" spans="2:15" x14ac:dyDescent="0.3">
      <c r="B965" t="s">
        <v>4995</v>
      </c>
      <c r="C965" t="s">
        <v>1821</v>
      </c>
      <c r="D965" t="s">
        <v>807</v>
      </c>
      <c r="E965">
        <v>0</v>
      </c>
      <c r="F965">
        <v>0</v>
      </c>
      <c r="G965" t="s">
        <v>4417</v>
      </c>
      <c r="H965" t="s">
        <v>4996</v>
      </c>
      <c r="I965" t="s">
        <v>2814</v>
      </c>
      <c r="J965" s="5">
        <v>4293571</v>
      </c>
      <c r="K965" t="s">
        <v>827</v>
      </c>
      <c r="L965">
        <v>0</v>
      </c>
      <c r="M965" t="s">
        <v>1821</v>
      </c>
      <c r="O965">
        <v>0</v>
      </c>
    </row>
    <row r="966" spans="2:15" x14ac:dyDescent="0.3">
      <c r="B966" t="s">
        <v>4997</v>
      </c>
      <c r="C966" t="s">
        <v>1822</v>
      </c>
      <c r="D966" t="s">
        <v>824</v>
      </c>
      <c r="E966">
        <v>0</v>
      </c>
      <c r="F966">
        <v>0</v>
      </c>
      <c r="G966" t="s">
        <v>4998</v>
      </c>
      <c r="H966" t="s">
        <v>4461</v>
      </c>
      <c r="I966" t="s">
        <v>2814</v>
      </c>
      <c r="J966" s="5">
        <v>53983994</v>
      </c>
      <c r="L966">
        <v>0</v>
      </c>
      <c r="M966" t="s">
        <v>1822</v>
      </c>
      <c r="O966">
        <v>0</v>
      </c>
    </row>
    <row r="967" spans="2:15" x14ac:dyDescent="0.3">
      <c r="B967" t="s">
        <v>4999</v>
      </c>
      <c r="C967" t="s">
        <v>1823</v>
      </c>
      <c r="D967" t="s">
        <v>804</v>
      </c>
      <c r="E967">
        <v>80</v>
      </c>
      <c r="F967">
        <v>1</v>
      </c>
      <c r="G967" t="s">
        <v>3587</v>
      </c>
      <c r="H967" t="s">
        <v>5000</v>
      </c>
      <c r="I967" t="s">
        <v>2756</v>
      </c>
      <c r="J967" s="5">
        <v>73830366</v>
      </c>
      <c r="L967" s="5">
        <v>781654846191406</v>
      </c>
      <c r="M967" t="s">
        <v>1823</v>
      </c>
      <c r="O967" s="5">
        <v>8519200479572930</v>
      </c>
    </row>
    <row r="968" spans="2:15" x14ac:dyDescent="0.3">
      <c r="B968" t="s">
        <v>5001</v>
      </c>
      <c r="C968" t="s">
        <v>1824</v>
      </c>
      <c r="D968" t="s">
        <v>804</v>
      </c>
      <c r="E968">
        <v>25</v>
      </c>
      <c r="F968">
        <v>1</v>
      </c>
      <c r="G968" t="s">
        <v>4191</v>
      </c>
      <c r="H968" t="s">
        <v>5002</v>
      </c>
      <c r="I968" t="s">
        <v>2756</v>
      </c>
      <c r="J968" s="5">
        <v>8764866</v>
      </c>
      <c r="L968" s="5">
        <v>312744369506836</v>
      </c>
      <c r="M968" t="s">
        <v>1824</v>
      </c>
      <c r="O968" s="5">
        <v>4394613154595750</v>
      </c>
    </row>
    <row r="969" spans="2:15" x14ac:dyDescent="0.3">
      <c r="B969" t="s">
        <v>5003</v>
      </c>
      <c r="C969" t="s">
        <v>1825</v>
      </c>
      <c r="D969" t="s">
        <v>807</v>
      </c>
      <c r="E969">
        <v>32</v>
      </c>
      <c r="F969" t="s">
        <v>2794</v>
      </c>
      <c r="G969" t="s">
        <v>5004</v>
      </c>
      <c r="H969" t="s">
        <v>4081</v>
      </c>
      <c r="I969" t="s">
        <v>2756</v>
      </c>
      <c r="J969" s="5">
        <v>50395837</v>
      </c>
      <c r="K969" t="s">
        <v>897</v>
      </c>
      <c r="L969" s="5">
        <v>458651669883984</v>
      </c>
      <c r="M969" t="s">
        <v>1825</v>
      </c>
      <c r="O969" s="5">
        <v>8343616479046430</v>
      </c>
    </row>
    <row r="970" spans="2:15" x14ac:dyDescent="0.3">
      <c r="B970" t="s">
        <v>5005</v>
      </c>
      <c r="C970" t="s">
        <v>1826</v>
      </c>
      <c r="D970" t="s">
        <v>804</v>
      </c>
      <c r="E970">
        <v>32</v>
      </c>
      <c r="F970">
        <v>1</v>
      </c>
      <c r="G970" t="s">
        <v>3253</v>
      </c>
      <c r="H970" t="s">
        <v>5006</v>
      </c>
      <c r="I970" t="s">
        <v>2756</v>
      </c>
      <c r="J970" s="5">
        <v>58603764</v>
      </c>
      <c r="L970" s="5">
        <v>611480102539062</v>
      </c>
      <c r="M970" t="s">
        <v>1826</v>
      </c>
      <c r="O970" s="5">
        <v>8343616479046430</v>
      </c>
    </row>
    <row r="971" spans="2:15" x14ac:dyDescent="0.3">
      <c r="B971" t="s">
        <v>5007</v>
      </c>
      <c r="C971" t="s">
        <v>1827</v>
      </c>
      <c r="D971" t="s">
        <v>807</v>
      </c>
      <c r="E971">
        <v>125</v>
      </c>
      <c r="F971" t="s">
        <v>2773</v>
      </c>
      <c r="G971" t="s">
        <v>4411</v>
      </c>
      <c r="H971" t="s">
        <v>3490</v>
      </c>
      <c r="I971" t="s">
        <v>2756</v>
      </c>
      <c r="J971" s="5">
        <v>76113563</v>
      </c>
      <c r="K971" t="s">
        <v>950</v>
      </c>
      <c r="L971" s="5">
        <v>155573506385804</v>
      </c>
      <c r="M971" t="s">
        <v>1827</v>
      </c>
      <c r="O971" s="5">
        <v>2.58366036106112E+16</v>
      </c>
    </row>
    <row r="972" spans="2:15" x14ac:dyDescent="0.3">
      <c r="B972" t="s">
        <v>5008</v>
      </c>
      <c r="C972" t="s">
        <v>1828</v>
      </c>
      <c r="D972" t="s">
        <v>807</v>
      </c>
      <c r="E972">
        <v>25</v>
      </c>
      <c r="F972" t="s">
        <v>5009</v>
      </c>
      <c r="G972" t="s">
        <v>5010</v>
      </c>
      <c r="H972" t="s">
        <v>2968</v>
      </c>
      <c r="I972" t="s">
        <v>2756</v>
      </c>
      <c r="J972" s="5">
        <v>26065577</v>
      </c>
      <c r="K972" t="s">
        <v>813</v>
      </c>
      <c r="L972" s="5">
        <v>328342323303222</v>
      </c>
      <c r="M972" t="s">
        <v>1828</v>
      </c>
      <c r="O972" s="5">
        <v>4394613154595750</v>
      </c>
    </row>
    <row r="973" spans="2:15" x14ac:dyDescent="0.3">
      <c r="B973" t="s">
        <v>5011</v>
      </c>
      <c r="C973" t="s">
        <v>1829</v>
      </c>
      <c r="D973" t="s">
        <v>804</v>
      </c>
      <c r="E973">
        <v>50</v>
      </c>
      <c r="F973">
        <v>1</v>
      </c>
      <c r="G973" t="s">
        <v>5013</v>
      </c>
      <c r="H973" t="s">
        <v>5012</v>
      </c>
      <c r="I973" t="s">
        <v>2756</v>
      </c>
      <c r="J973" s="5">
        <v>50062695</v>
      </c>
      <c r="L973" s="5">
        <v>158096145629883</v>
      </c>
      <c r="M973" t="s">
        <v>1829</v>
      </c>
      <c r="O973" s="5">
        <v>2611239415570130</v>
      </c>
    </row>
    <row r="974" spans="2:15" x14ac:dyDescent="0.3">
      <c r="B974" t="s">
        <v>5014</v>
      </c>
      <c r="C974" t="s">
        <v>1830</v>
      </c>
      <c r="D974" t="s">
        <v>804</v>
      </c>
      <c r="E974">
        <v>25</v>
      </c>
      <c r="F974">
        <v>1</v>
      </c>
      <c r="G974" t="s">
        <v>4766</v>
      </c>
      <c r="H974" t="s">
        <v>5015</v>
      </c>
      <c r="I974" t="s">
        <v>2756</v>
      </c>
      <c r="J974" s="5">
        <v>75130982</v>
      </c>
      <c r="L974" s="5">
        <v>305910186767578</v>
      </c>
      <c r="M974" t="s">
        <v>1830</v>
      </c>
      <c r="O974" s="5">
        <v>4394613154595750</v>
      </c>
    </row>
    <row r="975" spans="2:15" x14ac:dyDescent="0.3">
      <c r="B975" t="s">
        <v>5016</v>
      </c>
      <c r="C975" t="s">
        <v>1831</v>
      </c>
      <c r="D975" t="s">
        <v>824</v>
      </c>
      <c r="E975">
        <v>0</v>
      </c>
      <c r="F975">
        <v>0</v>
      </c>
      <c r="G975" t="s">
        <v>4998</v>
      </c>
      <c r="H975" t="s">
        <v>4370</v>
      </c>
      <c r="I975" t="s">
        <v>2814</v>
      </c>
      <c r="J975" s="5">
        <v>4431067</v>
      </c>
      <c r="L975">
        <v>0</v>
      </c>
      <c r="M975" t="s">
        <v>1831</v>
      </c>
      <c r="O975">
        <v>0</v>
      </c>
    </row>
    <row r="976" spans="2:15" x14ac:dyDescent="0.3">
      <c r="B976" t="s">
        <v>5017</v>
      </c>
      <c r="C976" t="s">
        <v>1832</v>
      </c>
      <c r="D976" t="s">
        <v>837</v>
      </c>
      <c r="E976">
        <v>40</v>
      </c>
      <c r="F976" t="s">
        <v>2947</v>
      </c>
      <c r="G976" t="s">
        <v>4581</v>
      </c>
      <c r="H976" t="s">
        <v>3410</v>
      </c>
      <c r="I976" t="s">
        <v>2756</v>
      </c>
      <c r="J976" s="5">
        <v>59349766</v>
      </c>
      <c r="K976" t="s">
        <v>815</v>
      </c>
      <c r="L976" s="5">
        <v>126042259597802</v>
      </c>
      <c r="M976" t="s">
        <v>1832</v>
      </c>
      <c r="O976" s="5">
        <v>1.47985835869071E+16</v>
      </c>
    </row>
    <row r="977" spans="2:15" x14ac:dyDescent="0.3">
      <c r="B977" t="s">
        <v>5018</v>
      </c>
      <c r="C977" t="s">
        <v>1833</v>
      </c>
      <c r="D977" t="s">
        <v>804</v>
      </c>
      <c r="E977">
        <v>25</v>
      </c>
      <c r="F977">
        <v>1</v>
      </c>
      <c r="G977" t="s">
        <v>3007</v>
      </c>
      <c r="H977" t="s">
        <v>5019</v>
      </c>
      <c r="I977" t="s">
        <v>2756</v>
      </c>
      <c r="J977" s="5">
        <v>8206134</v>
      </c>
      <c r="L977" s="5">
        <v>274223804473877</v>
      </c>
      <c r="M977" t="s">
        <v>1833</v>
      </c>
      <c r="O977" s="5">
        <v>4394613154595750</v>
      </c>
    </row>
    <row r="978" spans="2:15" x14ac:dyDescent="0.3">
      <c r="B978" t="s">
        <v>5020</v>
      </c>
      <c r="C978" t="s">
        <v>1834</v>
      </c>
      <c r="D978" t="s">
        <v>804</v>
      </c>
      <c r="E978">
        <v>25</v>
      </c>
      <c r="F978">
        <v>1</v>
      </c>
      <c r="G978" t="s">
        <v>3220</v>
      </c>
      <c r="H978" t="s">
        <v>5021</v>
      </c>
      <c r="I978" t="s">
        <v>2756</v>
      </c>
      <c r="J978" s="5">
        <v>62196183</v>
      </c>
      <c r="L978" s="5">
        <v>349998359680176</v>
      </c>
      <c r="M978" t="s">
        <v>1834</v>
      </c>
      <c r="O978" s="5">
        <v>4394613154595750</v>
      </c>
    </row>
    <row r="979" spans="2:15" x14ac:dyDescent="0.3">
      <c r="B979" t="s">
        <v>5022</v>
      </c>
      <c r="C979" t="s">
        <v>1835</v>
      </c>
      <c r="D979" t="s">
        <v>804</v>
      </c>
      <c r="E979">
        <v>25</v>
      </c>
      <c r="F979">
        <v>1</v>
      </c>
      <c r="G979" t="s">
        <v>2825</v>
      </c>
      <c r="H979" t="s">
        <v>5023</v>
      </c>
      <c r="I979" t="s">
        <v>2756</v>
      </c>
      <c r="J979" s="5">
        <v>33771079</v>
      </c>
      <c r="L979" s="5">
        <v>287589378356934</v>
      </c>
      <c r="M979" t="s">
        <v>1835</v>
      </c>
      <c r="O979" s="5">
        <v>4394613154595750</v>
      </c>
    </row>
    <row r="980" spans="2:15" x14ac:dyDescent="0.3">
      <c r="B980" t="s">
        <v>5024</v>
      </c>
      <c r="C980" t="s">
        <v>1836</v>
      </c>
      <c r="D980" t="s">
        <v>807</v>
      </c>
      <c r="E980">
        <v>40</v>
      </c>
      <c r="F980" t="s">
        <v>3154</v>
      </c>
      <c r="G980" t="s">
        <v>3645</v>
      </c>
      <c r="H980" t="s">
        <v>5025</v>
      </c>
      <c r="I980" t="s">
        <v>2756</v>
      </c>
      <c r="J980" s="5">
        <v>11744193</v>
      </c>
      <c r="K980" t="s">
        <v>822</v>
      </c>
      <c r="L980" s="5">
        <v>10679202545166</v>
      </c>
      <c r="M980" t="s">
        <v>1836</v>
      </c>
      <c r="O980" s="5">
        <v>1.47985835869071E+16</v>
      </c>
    </row>
    <row r="981" spans="2:15" x14ac:dyDescent="0.3">
      <c r="B981" t="s">
        <v>5026</v>
      </c>
      <c r="C981" t="s">
        <v>1837</v>
      </c>
      <c r="D981" t="s">
        <v>804</v>
      </c>
      <c r="E981">
        <v>32</v>
      </c>
      <c r="F981">
        <v>1</v>
      </c>
      <c r="G981" t="s">
        <v>5028</v>
      </c>
      <c r="H981" t="s">
        <v>5027</v>
      </c>
      <c r="I981" t="s">
        <v>2756</v>
      </c>
      <c r="J981" s="5">
        <v>49936657</v>
      </c>
      <c r="L981" s="5">
        <v>527176132202148</v>
      </c>
      <c r="M981" t="s">
        <v>1837</v>
      </c>
      <c r="O981" s="5">
        <v>8343616479046430</v>
      </c>
    </row>
    <row r="982" spans="2:15" x14ac:dyDescent="0.3">
      <c r="B982" t="s">
        <v>5029</v>
      </c>
      <c r="C982" t="s">
        <v>1838</v>
      </c>
      <c r="D982" t="s">
        <v>824</v>
      </c>
      <c r="E982">
        <v>40</v>
      </c>
      <c r="F982" t="s">
        <v>2794</v>
      </c>
      <c r="G982" t="s">
        <v>2980</v>
      </c>
      <c r="H982" t="s">
        <v>2802</v>
      </c>
      <c r="I982" t="s">
        <v>2756</v>
      </c>
      <c r="J982" s="5">
        <v>20833416</v>
      </c>
      <c r="L982" s="5">
        <v>976181320953183</v>
      </c>
      <c r="M982" t="s">
        <v>1838</v>
      </c>
      <c r="O982" s="5">
        <v>1.47985835869071E+16</v>
      </c>
    </row>
    <row r="983" spans="2:15" x14ac:dyDescent="0.3">
      <c r="B983" t="s">
        <v>5030</v>
      </c>
      <c r="C983" t="s">
        <v>1839</v>
      </c>
      <c r="D983" t="s">
        <v>804</v>
      </c>
      <c r="E983">
        <v>25</v>
      </c>
      <c r="F983">
        <v>1</v>
      </c>
      <c r="G983" t="s">
        <v>4758</v>
      </c>
      <c r="H983" t="s">
        <v>5031</v>
      </c>
      <c r="I983" t="s">
        <v>2756</v>
      </c>
      <c r="J983" s="5">
        <v>60999875</v>
      </c>
      <c r="L983" s="5">
        <v>300737342834473</v>
      </c>
      <c r="M983" t="s">
        <v>1839</v>
      </c>
      <c r="O983" s="5">
        <v>4394613154595750</v>
      </c>
    </row>
    <row r="984" spans="2:15" x14ac:dyDescent="0.3">
      <c r="B984" t="s">
        <v>5032</v>
      </c>
      <c r="C984" t="s">
        <v>1840</v>
      </c>
      <c r="D984" t="s">
        <v>807</v>
      </c>
      <c r="E984">
        <v>200</v>
      </c>
      <c r="F984" t="s">
        <v>2773</v>
      </c>
      <c r="G984" t="s">
        <v>3454</v>
      </c>
      <c r="H984" t="s">
        <v>3392</v>
      </c>
      <c r="I984" t="s">
        <v>2756</v>
      </c>
      <c r="J984" s="5">
        <v>22540789</v>
      </c>
      <c r="K984" t="s">
        <v>815</v>
      </c>
      <c r="L984" s="5">
        <v>416872259349823</v>
      </c>
      <c r="M984" t="s">
        <v>1840</v>
      </c>
      <c r="O984" s="5">
        <v>8223548985685890</v>
      </c>
    </row>
    <row r="985" spans="2:15" x14ac:dyDescent="0.3">
      <c r="B985" t="s">
        <v>5033</v>
      </c>
      <c r="C985" t="s">
        <v>1841</v>
      </c>
      <c r="D985" t="s">
        <v>807</v>
      </c>
      <c r="E985">
        <v>65</v>
      </c>
      <c r="F985" t="s">
        <v>2759</v>
      </c>
      <c r="G985" t="s">
        <v>4084</v>
      </c>
      <c r="H985" t="s">
        <v>2886</v>
      </c>
      <c r="I985" t="s">
        <v>2756</v>
      </c>
      <c r="J985" s="5">
        <v>8958607</v>
      </c>
      <c r="K985" t="s">
        <v>942</v>
      </c>
      <c r="L985" s="5">
        <v>341108731689455</v>
      </c>
      <c r="M985" t="s">
        <v>1841</v>
      </c>
      <c r="O985" s="5">
        <v>506295486315796</v>
      </c>
    </row>
    <row r="986" spans="2:15" x14ac:dyDescent="0.3">
      <c r="B986" t="s">
        <v>5034</v>
      </c>
      <c r="C986" t="s">
        <v>1842</v>
      </c>
      <c r="D986" t="s">
        <v>807</v>
      </c>
      <c r="E986">
        <v>80</v>
      </c>
      <c r="F986" t="s">
        <v>2759</v>
      </c>
      <c r="G986" t="s">
        <v>5035</v>
      </c>
      <c r="H986" t="s">
        <v>3924</v>
      </c>
      <c r="I986" t="s">
        <v>2756</v>
      </c>
      <c r="J986" s="5">
        <v>6810839</v>
      </c>
      <c r="K986" t="s">
        <v>822</v>
      </c>
      <c r="L986" s="5">
        <v>568445653076172</v>
      </c>
      <c r="M986" t="s">
        <v>1842</v>
      </c>
      <c r="O986" s="5">
        <v>8519200479572930</v>
      </c>
    </row>
    <row r="987" spans="2:15" x14ac:dyDescent="0.3">
      <c r="B987" t="s">
        <v>5036</v>
      </c>
      <c r="C987" t="s">
        <v>1843</v>
      </c>
      <c r="D987" t="s">
        <v>807</v>
      </c>
      <c r="E987">
        <v>65</v>
      </c>
      <c r="F987" t="s">
        <v>2759</v>
      </c>
      <c r="G987" t="s">
        <v>5038</v>
      </c>
      <c r="H987" t="s">
        <v>5037</v>
      </c>
      <c r="I987" t="s">
        <v>2756</v>
      </c>
      <c r="J987" s="5">
        <v>4372668</v>
      </c>
      <c r="K987" t="s">
        <v>808</v>
      </c>
      <c r="L987" s="5">
        <v>445632846679713</v>
      </c>
      <c r="M987" t="s">
        <v>1843</v>
      </c>
      <c r="O987" s="5">
        <v>506295486315796</v>
      </c>
    </row>
    <row r="988" spans="2:15" x14ac:dyDescent="0.3">
      <c r="B988" t="s">
        <v>5039</v>
      </c>
      <c r="C988" t="s">
        <v>1844</v>
      </c>
      <c r="D988" t="s">
        <v>819</v>
      </c>
      <c r="E988">
        <v>300</v>
      </c>
      <c r="F988" t="s">
        <v>2773</v>
      </c>
      <c r="G988" t="s">
        <v>4097</v>
      </c>
      <c r="H988" t="s">
        <v>4576</v>
      </c>
      <c r="I988" t="s">
        <v>2756</v>
      </c>
      <c r="J988" s="5">
        <v>34039845</v>
      </c>
      <c r="K988" t="s">
        <v>820</v>
      </c>
      <c r="L988" s="5">
        <v>168381465990829</v>
      </c>
      <c r="M988" t="s">
        <v>1844</v>
      </c>
      <c r="O988" s="5">
        <v>2.21750563432268E+16</v>
      </c>
    </row>
    <row r="989" spans="2:15" x14ac:dyDescent="0.3">
      <c r="B989" t="s">
        <v>5040</v>
      </c>
      <c r="C989" t="s">
        <v>1845</v>
      </c>
      <c r="D989" t="s">
        <v>804</v>
      </c>
      <c r="E989">
        <v>25</v>
      </c>
      <c r="F989">
        <v>1</v>
      </c>
      <c r="G989" t="s">
        <v>4527</v>
      </c>
      <c r="H989" t="s">
        <v>5041</v>
      </c>
      <c r="I989" t="s">
        <v>2756</v>
      </c>
      <c r="J989" s="5">
        <v>75722528</v>
      </c>
      <c r="L989" s="5">
        <v>283038768768311</v>
      </c>
      <c r="M989" t="s">
        <v>1845</v>
      </c>
      <c r="O989" s="5">
        <v>4394613154595750</v>
      </c>
    </row>
    <row r="990" spans="2:15" x14ac:dyDescent="0.3">
      <c r="B990" t="s">
        <v>5042</v>
      </c>
      <c r="C990" t="s">
        <v>1846</v>
      </c>
      <c r="D990" t="s">
        <v>804</v>
      </c>
      <c r="E990">
        <v>25</v>
      </c>
      <c r="F990">
        <v>1</v>
      </c>
      <c r="G990" t="s">
        <v>4841</v>
      </c>
      <c r="H990" t="s">
        <v>5043</v>
      </c>
      <c r="I990" t="s">
        <v>2756</v>
      </c>
      <c r="J990" s="5">
        <v>55522842</v>
      </c>
      <c r="L990" s="5">
        <v>311409854888916</v>
      </c>
      <c r="M990" t="s">
        <v>1846</v>
      </c>
      <c r="O990" s="5">
        <v>4394613154595750</v>
      </c>
    </row>
    <row r="991" spans="2:15" x14ac:dyDescent="0.3">
      <c r="B991" t="s">
        <v>5044</v>
      </c>
      <c r="C991" t="s">
        <v>1847</v>
      </c>
      <c r="D991" t="s">
        <v>807</v>
      </c>
      <c r="E991">
        <v>125</v>
      </c>
      <c r="F991" t="s">
        <v>2823</v>
      </c>
      <c r="G991" t="s">
        <v>3321</v>
      </c>
      <c r="H991" t="s">
        <v>2895</v>
      </c>
      <c r="I991" t="s">
        <v>2756</v>
      </c>
      <c r="J991" s="5">
        <v>38556051</v>
      </c>
      <c r="K991" t="s">
        <v>885</v>
      </c>
      <c r="L991" s="5">
        <v>166080626363755</v>
      </c>
      <c r="M991" t="s">
        <v>1847</v>
      </c>
      <c r="O991" s="5">
        <v>2.58366036106112E+16</v>
      </c>
    </row>
    <row r="992" spans="2:15" x14ac:dyDescent="0.3">
      <c r="B992" t="s">
        <v>5045</v>
      </c>
      <c r="C992" t="s">
        <v>1848</v>
      </c>
      <c r="D992" t="s">
        <v>804</v>
      </c>
      <c r="E992">
        <v>25</v>
      </c>
      <c r="F992">
        <v>1</v>
      </c>
      <c r="G992" t="s">
        <v>3818</v>
      </c>
      <c r="H992" t="s">
        <v>5046</v>
      </c>
      <c r="I992" t="s">
        <v>2756</v>
      </c>
      <c r="J992" s="5">
        <v>9313389</v>
      </c>
      <c r="L992" s="5">
        <v>29227632522583</v>
      </c>
      <c r="M992" t="s">
        <v>1848</v>
      </c>
      <c r="O992" s="5">
        <v>4394613154595750</v>
      </c>
    </row>
    <row r="993" spans="2:15" x14ac:dyDescent="0.3">
      <c r="B993" t="s">
        <v>5047</v>
      </c>
      <c r="C993" t="s">
        <v>1849</v>
      </c>
      <c r="D993" t="s">
        <v>807</v>
      </c>
      <c r="E993">
        <v>150</v>
      </c>
      <c r="F993" t="s">
        <v>2773</v>
      </c>
      <c r="G993" t="s">
        <v>3451</v>
      </c>
      <c r="H993" t="s">
        <v>5048</v>
      </c>
      <c r="I993" t="s">
        <v>2756</v>
      </c>
      <c r="J993" s="5">
        <v>2021429</v>
      </c>
      <c r="K993" t="s">
        <v>815</v>
      </c>
      <c r="L993" s="5">
        <v>338965079368591</v>
      </c>
      <c r="M993" t="s">
        <v>1849</v>
      </c>
      <c r="O993" s="5">
        <v>4.0530788484379904E+16</v>
      </c>
    </row>
    <row r="994" spans="2:15" x14ac:dyDescent="0.3">
      <c r="B994" t="s">
        <v>5049</v>
      </c>
      <c r="C994" t="s">
        <v>1850</v>
      </c>
      <c r="D994" t="s">
        <v>804</v>
      </c>
      <c r="E994">
        <v>25</v>
      </c>
      <c r="F994">
        <v>1</v>
      </c>
      <c r="G994" t="s">
        <v>2971</v>
      </c>
      <c r="H994" t="s">
        <v>5050</v>
      </c>
      <c r="I994" t="s">
        <v>2756</v>
      </c>
      <c r="J994" s="5">
        <v>7109493</v>
      </c>
      <c r="L994" s="5">
        <v>297150287628174</v>
      </c>
      <c r="M994" t="s">
        <v>1850</v>
      </c>
      <c r="O994" s="5">
        <v>4394613154595750</v>
      </c>
    </row>
    <row r="995" spans="2:15" x14ac:dyDescent="0.3">
      <c r="B995" t="s">
        <v>5051</v>
      </c>
      <c r="C995" t="s">
        <v>1851</v>
      </c>
      <c r="D995" t="s">
        <v>807</v>
      </c>
      <c r="E995">
        <v>32</v>
      </c>
      <c r="F995" t="s">
        <v>2860</v>
      </c>
      <c r="G995" t="s">
        <v>3175</v>
      </c>
      <c r="H995" t="s">
        <v>4523</v>
      </c>
      <c r="I995" t="s">
        <v>2756</v>
      </c>
      <c r="J995" s="5">
        <v>47264857</v>
      </c>
      <c r="K995" t="s">
        <v>813</v>
      </c>
      <c r="L995" s="5">
        <v>82592960357666</v>
      </c>
      <c r="M995" t="s">
        <v>1851</v>
      </c>
      <c r="O995" s="5">
        <v>8343616479046430</v>
      </c>
    </row>
    <row r="996" spans="2:15" x14ac:dyDescent="0.3">
      <c r="B996" t="s">
        <v>5052</v>
      </c>
      <c r="C996" t="s">
        <v>1852</v>
      </c>
      <c r="D996" t="s">
        <v>847</v>
      </c>
      <c r="E996">
        <v>0</v>
      </c>
      <c r="F996">
        <v>0</v>
      </c>
      <c r="G996" t="s">
        <v>3129</v>
      </c>
      <c r="H996" t="s">
        <v>3473</v>
      </c>
      <c r="I996" t="s">
        <v>2814</v>
      </c>
      <c r="J996" s="5">
        <v>47120075</v>
      </c>
      <c r="K996" t="s">
        <v>1274</v>
      </c>
      <c r="L996">
        <v>0</v>
      </c>
      <c r="M996" t="s">
        <v>1852</v>
      </c>
      <c r="O996">
        <v>0</v>
      </c>
    </row>
    <row r="997" spans="2:15" x14ac:dyDescent="0.3">
      <c r="B997" t="s">
        <v>5053</v>
      </c>
      <c r="C997" t="s">
        <v>1853</v>
      </c>
      <c r="D997" t="s">
        <v>804</v>
      </c>
      <c r="E997">
        <v>25</v>
      </c>
      <c r="F997">
        <v>1</v>
      </c>
      <c r="G997" t="s">
        <v>2820</v>
      </c>
      <c r="H997" t="s">
        <v>5054</v>
      </c>
      <c r="I997" t="s">
        <v>2756</v>
      </c>
      <c r="J997" s="5">
        <v>73452005</v>
      </c>
      <c r="L997" s="5">
        <v>38411075592041</v>
      </c>
      <c r="M997" t="s">
        <v>1853</v>
      </c>
      <c r="O997" s="5">
        <v>4394613154595750</v>
      </c>
    </row>
    <row r="998" spans="2:15" x14ac:dyDescent="0.3">
      <c r="B998" t="s">
        <v>5055</v>
      </c>
      <c r="C998" t="s">
        <v>1854</v>
      </c>
      <c r="D998" t="s">
        <v>807</v>
      </c>
      <c r="E998">
        <v>50</v>
      </c>
      <c r="F998" t="s">
        <v>2853</v>
      </c>
      <c r="G998" t="s">
        <v>4316</v>
      </c>
      <c r="H998" t="s">
        <v>4634</v>
      </c>
      <c r="I998" t="s">
        <v>2756</v>
      </c>
      <c r="J998" s="5">
        <v>6651753</v>
      </c>
      <c r="K998" t="s">
        <v>1013</v>
      </c>
      <c r="L998" s="5">
        <v>159155268516566</v>
      </c>
      <c r="M998" t="s">
        <v>1854</v>
      </c>
      <c r="O998" s="5">
        <v>2611239415570130</v>
      </c>
    </row>
    <row r="999" spans="2:15" x14ac:dyDescent="0.3">
      <c r="B999" t="s">
        <v>5056</v>
      </c>
      <c r="C999" t="s">
        <v>1855</v>
      </c>
      <c r="D999" t="s">
        <v>824</v>
      </c>
      <c r="E999">
        <v>0</v>
      </c>
      <c r="F999">
        <v>0</v>
      </c>
      <c r="G999" t="s">
        <v>5058</v>
      </c>
      <c r="H999" t="s">
        <v>5057</v>
      </c>
      <c r="I999" t="s">
        <v>2814</v>
      </c>
      <c r="J999" s="5">
        <v>645838</v>
      </c>
      <c r="L999">
        <v>0</v>
      </c>
      <c r="M999" t="s">
        <v>1855</v>
      </c>
      <c r="O999">
        <v>0</v>
      </c>
    </row>
    <row r="1000" spans="2:15" x14ac:dyDescent="0.3">
      <c r="B1000" t="s">
        <v>5059</v>
      </c>
      <c r="C1000" t="s">
        <v>1856</v>
      </c>
      <c r="D1000" t="s">
        <v>804</v>
      </c>
      <c r="E1000">
        <v>25</v>
      </c>
      <c r="F1000">
        <v>1</v>
      </c>
      <c r="G1000" t="s">
        <v>4186</v>
      </c>
      <c r="H1000" t="s">
        <v>5060</v>
      </c>
      <c r="I1000" t="s">
        <v>2756</v>
      </c>
      <c r="J1000" s="5">
        <v>66145563</v>
      </c>
      <c r="L1000" s="5">
        <v>328819351196289</v>
      </c>
      <c r="M1000" t="s">
        <v>1856</v>
      </c>
      <c r="O1000" s="5">
        <v>4394613154595750</v>
      </c>
    </row>
    <row r="1001" spans="2:15" x14ac:dyDescent="0.3">
      <c r="B1001" t="s">
        <v>5061</v>
      </c>
      <c r="C1001" t="s">
        <v>1857</v>
      </c>
      <c r="D1001" t="s">
        <v>804</v>
      </c>
      <c r="E1001">
        <v>25</v>
      </c>
      <c r="F1001">
        <v>1</v>
      </c>
      <c r="G1001" t="s">
        <v>2906</v>
      </c>
      <c r="H1001" t="s">
        <v>5062</v>
      </c>
      <c r="I1001" t="s">
        <v>2756</v>
      </c>
      <c r="J1001" s="5">
        <v>4199306</v>
      </c>
      <c r="L1001" s="5">
        <v>302061634063721</v>
      </c>
      <c r="M1001" t="s">
        <v>1857</v>
      </c>
      <c r="O1001" s="5">
        <v>4394613154595750</v>
      </c>
    </row>
    <row r="1002" spans="2:15" x14ac:dyDescent="0.3">
      <c r="B1002" t="s">
        <v>5063</v>
      </c>
      <c r="C1002" t="s">
        <v>1858</v>
      </c>
      <c r="D1002" t="s">
        <v>807</v>
      </c>
      <c r="E1002">
        <v>32</v>
      </c>
      <c r="F1002">
        <v>1</v>
      </c>
      <c r="G1002" t="s">
        <v>2977</v>
      </c>
      <c r="H1002" t="s">
        <v>3532</v>
      </c>
      <c r="I1002" t="s">
        <v>2756</v>
      </c>
      <c r="J1002" s="5">
        <v>17440742</v>
      </c>
      <c r="K1002" t="s">
        <v>876</v>
      </c>
      <c r="L1002" s="5">
        <v>608574028015287</v>
      </c>
      <c r="M1002" t="s">
        <v>1858</v>
      </c>
      <c r="O1002" s="5">
        <v>8343616479046430</v>
      </c>
    </row>
    <row r="1003" spans="2:15" x14ac:dyDescent="0.3">
      <c r="B1003" t="s">
        <v>5064</v>
      </c>
      <c r="C1003" t="s">
        <v>1859</v>
      </c>
      <c r="D1003" t="s">
        <v>1086</v>
      </c>
      <c r="E1003">
        <v>0</v>
      </c>
      <c r="F1003">
        <v>0</v>
      </c>
      <c r="G1003" t="s">
        <v>3434</v>
      </c>
      <c r="H1003" t="s">
        <v>4564</v>
      </c>
      <c r="I1003" t="s">
        <v>2814</v>
      </c>
      <c r="J1003" s="5">
        <v>20556909</v>
      </c>
      <c r="L1003">
        <v>0</v>
      </c>
      <c r="M1003" t="s">
        <v>1859</v>
      </c>
      <c r="O1003">
        <v>0</v>
      </c>
    </row>
    <row r="1004" spans="2:15" x14ac:dyDescent="0.3">
      <c r="B1004" t="s">
        <v>5065</v>
      </c>
      <c r="C1004" t="s">
        <v>1860</v>
      </c>
      <c r="D1004" t="s">
        <v>804</v>
      </c>
      <c r="E1004">
        <v>25</v>
      </c>
      <c r="F1004">
        <v>1</v>
      </c>
      <c r="G1004" t="s">
        <v>4703</v>
      </c>
      <c r="H1004" t="s">
        <v>5066</v>
      </c>
      <c r="I1004" t="s">
        <v>2756</v>
      </c>
      <c r="J1004" s="5">
        <v>9418771</v>
      </c>
      <c r="L1004" s="5">
        <v>282945690155029</v>
      </c>
      <c r="M1004" t="s">
        <v>1860</v>
      </c>
      <c r="O1004" s="5">
        <v>4394613154595750</v>
      </c>
    </row>
    <row r="1005" spans="2:15" x14ac:dyDescent="0.3">
      <c r="B1005" t="s">
        <v>5067</v>
      </c>
      <c r="C1005" t="s">
        <v>1861</v>
      </c>
      <c r="D1005" t="s">
        <v>804</v>
      </c>
      <c r="E1005">
        <v>25</v>
      </c>
      <c r="F1005">
        <v>1</v>
      </c>
      <c r="G1005" t="s">
        <v>5069</v>
      </c>
      <c r="H1005" t="s">
        <v>5068</v>
      </c>
      <c r="I1005" t="s">
        <v>2756</v>
      </c>
      <c r="J1005" s="5">
        <v>2883722</v>
      </c>
      <c r="L1005" s="5">
        <v>294071750640869</v>
      </c>
      <c r="M1005" t="s">
        <v>1861</v>
      </c>
      <c r="O1005" s="5">
        <v>4394613154595750</v>
      </c>
    </row>
    <row r="1006" spans="2:15" x14ac:dyDescent="0.3">
      <c r="B1006" t="s">
        <v>5070</v>
      </c>
      <c r="C1006" t="s">
        <v>1862</v>
      </c>
      <c r="D1006" t="s">
        <v>807</v>
      </c>
      <c r="E1006">
        <v>65</v>
      </c>
      <c r="F1006" t="s">
        <v>2823</v>
      </c>
      <c r="G1006" t="s">
        <v>3542</v>
      </c>
      <c r="H1006" t="s">
        <v>3506</v>
      </c>
      <c r="I1006" t="s">
        <v>2756</v>
      </c>
      <c r="J1006" s="5">
        <v>4735754</v>
      </c>
      <c r="K1006" t="s">
        <v>808</v>
      </c>
      <c r="L1006" s="5">
        <v>46909138286591</v>
      </c>
      <c r="M1006" t="s">
        <v>1862</v>
      </c>
      <c r="O1006" s="5">
        <v>506295486315796</v>
      </c>
    </row>
    <row r="1007" spans="2:15" x14ac:dyDescent="0.3">
      <c r="B1007" t="s">
        <v>5071</v>
      </c>
      <c r="C1007" t="s">
        <v>1863</v>
      </c>
      <c r="D1007" t="s">
        <v>804</v>
      </c>
      <c r="E1007">
        <v>25</v>
      </c>
      <c r="F1007">
        <v>1</v>
      </c>
      <c r="G1007" t="s">
        <v>3665</v>
      </c>
      <c r="H1007" t="s">
        <v>5072</v>
      </c>
      <c r="I1007" t="s">
        <v>2756</v>
      </c>
      <c r="J1007" s="5">
        <v>8716249</v>
      </c>
      <c r="L1007" s="5">
        <v>282608222961426</v>
      </c>
      <c r="M1007" t="s">
        <v>1863</v>
      </c>
      <c r="O1007" s="5">
        <v>4394613154595750</v>
      </c>
    </row>
    <row r="1008" spans="2:15" x14ac:dyDescent="0.3">
      <c r="B1008" t="s">
        <v>5073</v>
      </c>
      <c r="C1008" t="s">
        <v>1864</v>
      </c>
      <c r="D1008" t="s">
        <v>804</v>
      </c>
      <c r="E1008">
        <v>80</v>
      </c>
      <c r="F1008">
        <v>1</v>
      </c>
      <c r="G1008" t="s">
        <v>3470</v>
      </c>
      <c r="H1008" t="s">
        <v>5074</v>
      </c>
      <c r="I1008" t="s">
        <v>2756</v>
      </c>
      <c r="J1008" s="5">
        <v>4722837</v>
      </c>
      <c r="L1008" s="5">
        <v>77014013671875</v>
      </c>
      <c r="M1008" t="s">
        <v>1864</v>
      </c>
      <c r="O1008" s="5">
        <v>8519200479572930</v>
      </c>
    </row>
    <row r="1009" spans="2:15" x14ac:dyDescent="0.3">
      <c r="B1009" t="s">
        <v>5075</v>
      </c>
      <c r="C1009" t="s">
        <v>1865</v>
      </c>
      <c r="D1009" t="s">
        <v>807</v>
      </c>
      <c r="E1009">
        <v>65</v>
      </c>
      <c r="F1009" t="s">
        <v>2905</v>
      </c>
      <c r="G1009" t="s">
        <v>5076</v>
      </c>
      <c r="H1009" t="s">
        <v>3217</v>
      </c>
      <c r="I1009" t="s">
        <v>2756</v>
      </c>
      <c r="J1009" s="5">
        <v>28735077</v>
      </c>
      <c r="K1009" t="s">
        <v>942</v>
      </c>
      <c r="L1009" s="5">
        <v>287508341979992</v>
      </c>
      <c r="M1009" t="s">
        <v>1865</v>
      </c>
      <c r="O1009" s="5">
        <v>506295486315796</v>
      </c>
    </row>
    <row r="1010" spans="2:15" x14ac:dyDescent="0.3">
      <c r="B1010" t="s">
        <v>5077</v>
      </c>
      <c r="C1010" t="s">
        <v>1866</v>
      </c>
      <c r="D1010" t="s">
        <v>804</v>
      </c>
      <c r="E1010">
        <v>25</v>
      </c>
      <c r="F1010">
        <v>1</v>
      </c>
      <c r="G1010" t="s">
        <v>5079</v>
      </c>
      <c r="H1010" t="s">
        <v>5078</v>
      </c>
      <c r="I1010" t="s">
        <v>2756</v>
      </c>
      <c r="J1010" s="5">
        <v>5612515</v>
      </c>
      <c r="L1010" s="5">
        <v>294250354766846</v>
      </c>
      <c r="M1010" t="s">
        <v>1866</v>
      </c>
      <c r="O1010" s="5">
        <v>4394613154595750</v>
      </c>
    </row>
    <row r="1011" spans="2:15" x14ac:dyDescent="0.3">
      <c r="B1011" t="s">
        <v>5080</v>
      </c>
      <c r="C1011" t="s">
        <v>1867</v>
      </c>
      <c r="D1011" t="s">
        <v>847</v>
      </c>
      <c r="E1011">
        <v>50</v>
      </c>
      <c r="F1011">
        <v>1</v>
      </c>
      <c r="G1011" t="s">
        <v>3054</v>
      </c>
      <c r="H1011" t="s">
        <v>3431</v>
      </c>
      <c r="I1011" t="s">
        <v>2756</v>
      </c>
      <c r="J1011" s="5">
        <v>8926233</v>
      </c>
      <c r="K1011" t="s">
        <v>848</v>
      </c>
      <c r="L1011" s="5">
        <v>151094512939453</v>
      </c>
      <c r="M1011" t="s">
        <v>1867</v>
      </c>
      <c r="O1011" s="5">
        <v>2611239415570130</v>
      </c>
    </row>
    <row r="1012" spans="2:15" x14ac:dyDescent="0.3">
      <c r="B1012" t="s">
        <v>5081</v>
      </c>
      <c r="C1012" t="s">
        <v>1868</v>
      </c>
      <c r="D1012" t="s">
        <v>807</v>
      </c>
      <c r="E1012">
        <v>50</v>
      </c>
      <c r="F1012" t="s">
        <v>5082</v>
      </c>
      <c r="G1012" t="s">
        <v>3194</v>
      </c>
      <c r="H1012" t="s">
        <v>5083</v>
      </c>
      <c r="I1012" t="s">
        <v>2756</v>
      </c>
      <c r="J1012" s="5">
        <v>9093537</v>
      </c>
      <c r="K1012" t="s">
        <v>876</v>
      </c>
      <c r="L1012" s="5">
        <v>204152099609387</v>
      </c>
      <c r="M1012" t="s">
        <v>1868</v>
      </c>
      <c r="O1012" s="5">
        <v>2611239415570130</v>
      </c>
    </row>
    <row r="1013" spans="2:15" x14ac:dyDescent="0.3">
      <c r="B1013" t="s">
        <v>5084</v>
      </c>
      <c r="C1013" t="s">
        <v>1869</v>
      </c>
      <c r="D1013" t="s">
        <v>819</v>
      </c>
      <c r="E1013">
        <v>65</v>
      </c>
      <c r="F1013" t="s">
        <v>2947</v>
      </c>
      <c r="G1013" t="s">
        <v>2948</v>
      </c>
      <c r="H1013" t="s">
        <v>5085</v>
      </c>
      <c r="I1013" t="s">
        <v>2756</v>
      </c>
      <c r="J1013" s="5">
        <v>1772267</v>
      </c>
      <c r="K1013" t="s">
        <v>820</v>
      </c>
      <c r="L1013" s="5">
        <v>377164780502324</v>
      </c>
      <c r="M1013" t="s">
        <v>1869</v>
      </c>
      <c r="O1013" s="5">
        <v>506295486315796</v>
      </c>
    </row>
    <row r="1014" spans="2:15" x14ac:dyDescent="0.3">
      <c r="B1014" t="s">
        <v>5086</v>
      </c>
      <c r="C1014" t="s">
        <v>1870</v>
      </c>
      <c r="D1014" t="s">
        <v>1086</v>
      </c>
      <c r="E1014">
        <v>100</v>
      </c>
      <c r="F1014">
        <v>1</v>
      </c>
      <c r="G1014" t="s">
        <v>5087</v>
      </c>
      <c r="H1014" t="s">
        <v>3434</v>
      </c>
      <c r="I1014" t="s">
        <v>2756</v>
      </c>
      <c r="J1014" s="5">
        <v>3481615</v>
      </c>
      <c r="L1014" s="5">
        <v>144393188476562</v>
      </c>
      <c r="M1014" t="s">
        <v>1870</v>
      </c>
      <c r="O1014" s="5">
        <v>1.48568088588033E+16</v>
      </c>
    </row>
    <row r="1015" spans="2:15" x14ac:dyDescent="0.3">
      <c r="B1015" t="s">
        <v>5088</v>
      </c>
      <c r="C1015" t="s">
        <v>1871</v>
      </c>
      <c r="D1015" t="s">
        <v>807</v>
      </c>
      <c r="E1015">
        <v>125</v>
      </c>
      <c r="F1015" t="s">
        <v>2823</v>
      </c>
      <c r="G1015" t="s">
        <v>3331</v>
      </c>
      <c r="H1015" t="s">
        <v>5089</v>
      </c>
      <c r="I1015" t="s">
        <v>2756</v>
      </c>
      <c r="J1015" s="5">
        <v>17753977</v>
      </c>
      <c r="K1015" t="s">
        <v>885</v>
      </c>
      <c r="L1015" s="5">
        <v>176492132669449</v>
      </c>
      <c r="M1015" t="s">
        <v>1871</v>
      </c>
      <c r="O1015" s="5">
        <v>2.58366036106112E+16</v>
      </c>
    </row>
    <row r="1016" spans="2:15" x14ac:dyDescent="0.3">
      <c r="B1016" t="s">
        <v>5090</v>
      </c>
      <c r="C1016" t="s">
        <v>1872</v>
      </c>
      <c r="D1016" t="s">
        <v>804</v>
      </c>
      <c r="E1016">
        <v>32</v>
      </c>
      <c r="F1016">
        <v>1</v>
      </c>
      <c r="G1016" t="s">
        <v>3620</v>
      </c>
      <c r="H1016" t="s">
        <v>5091</v>
      </c>
      <c r="I1016" t="s">
        <v>2756</v>
      </c>
      <c r="J1016" s="5">
        <v>6377578</v>
      </c>
      <c r="L1016" s="5">
        <v>511633148193359</v>
      </c>
      <c r="M1016" t="s">
        <v>1872</v>
      </c>
      <c r="O1016" s="5">
        <v>8343616479046430</v>
      </c>
    </row>
    <row r="1017" spans="2:15" x14ac:dyDescent="0.3">
      <c r="B1017" t="s">
        <v>5092</v>
      </c>
      <c r="C1017" t="s">
        <v>1873</v>
      </c>
      <c r="D1017" t="s">
        <v>819</v>
      </c>
      <c r="E1017">
        <v>100</v>
      </c>
      <c r="F1017" t="s">
        <v>2823</v>
      </c>
      <c r="G1017" t="s">
        <v>5094</v>
      </c>
      <c r="H1017" t="s">
        <v>5093</v>
      </c>
      <c r="I1017" t="s">
        <v>2756</v>
      </c>
      <c r="J1017" s="5">
        <v>16510395</v>
      </c>
      <c r="K1017" t="s">
        <v>874</v>
      </c>
      <c r="L1017" s="5">
        <v>110027935718536</v>
      </c>
      <c r="M1017" t="s">
        <v>1873</v>
      </c>
      <c r="O1017" s="5">
        <v>1.48568088588033E+16</v>
      </c>
    </row>
    <row r="1018" spans="2:15" x14ac:dyDescent="0.3">
      <c r="B1018" t="s">
        <v>5095</v>
      </c>
      <c r="C1018" t="s">
        <v>1874</v>
      </c>
      <c r="D1018" t="s">
        <v>807</v>
      </c>
      <c r="E1018">
        <v>250</v>
      </c>
      <c r="F1018" t="s">
        <v>2773</v>
      </c>
      <c r="G1018" t="s">
        <v>3110</v>
      </c>
      <c r="H1018" t="s">
        <v>4048</v>
      </c>
      <c r="I1018" t="s">
        <v>2756</v>
      </c>
      <c r="J1018" s="5">
        <v>8748536</v>
      </c>
      <c r="K1018" t="s">
        <v>838</v>
      </c>
      <c r="L1018" s="5">
        <v>987300671798706</v>
      </c>
      <c r="M1018" t="s">
        <v>1874</v>
      </c>
      <c r="O1018" s="5">
        <v>1.42052430337836E+16</v>
      </c>
    </row>
    <row r="1019" spans="2:15" x14ac:dyDescent="0.3">
      <c r="B1019" t="s">
        <v>5096</v>
      </c>
      <c r="C1019" t="s">
        <v>1875</v>
      </c>
      <c r="D1019" t="s">
        <v>807</v>
      </c>
      <c r="E1019">
        <v>100</v>
      </c>
      <c r="F1019" t="s">
        <v>2823</v>
      </c>
      <c r="G1019" t="s">
        <v>3337</v>
      </c>
      <c r="H1019" t="s">
        <v>5097</v>
      </c>
      <c r="I1019" t="s">
        <v>2756</v>
      </c>
      <c r="J1019" s="5">
        <v>58429556</v>
      </c>
      <c r="K1019" t="s">
        <v>815</v>
      </c>
      <c r="L1019" s="5">
        <v>113002594762802</v>
      </c>
      <c r="M1019" t="s">
        <v>1875</v>
      </c>
      <c r="O1019" s="5">
        <v>1.48568088588033E+16</v>
      </c>
    </row>
    <row r="1020" spans="2:15" x14ac:dyDescent="0.3">
      <c r="B1020" t="s">
        <v>5098</v>
      </c>
      <c r="C1020" t="s">
        <v>1876</v>
      </c>
      <c r="D1020" t="s">
        <v>804</v>
      </c>
      <c r="E1020">
        <v>25</v>
      </c>
      <c r="F1020">
        <v>1</v>
      </c>
      <c r="G1020" t="s">
        <v>3740</v>
      </c>
      <c r="H1020" t="s">
        <v>5099</v>
      </c>
      <c r="I1020" t="s">
        <v>2756</v>
      </c>
      <c r="J1020" s="5">
        <v>4003266</v>
      </c>
      <c r="L1020" s="5">
        <v>339225425720215</v>
      </c>
      <c r="M1020" t="s">
        <v>1876</v>
      </c>
      <c r="O1020" s="5">
        <v>4394613154595750</v>
      </c>
    </row>
    <row r="1021" spans="2:15" x14ac:dyDescent="0.3">
      <c r="B1021" t="s">
        <v>5100</v>
      </c>
      <c r="C1021" t="s">
        <v>1877</v>
      </c>
      <c r="D1021" t="s">
        <v>807</v>
      </c>
      <c r="E1021">
        <v>65</v>
      </c>
      <c r="F1021" t="s">
        <v>2759</v>
      </c>
      <c r="G1021" t="s">
        <v>2886</v>
      </c>
      <c r="H1021" t="s">
        <v>4544</v>
      </c>
      <c r="I1021" t="s">
        <v>2756</v>
      </c>
      <c r="J1021" s="5">
        <v>30663471</v>
      </c>
      <c r="K1021" t="s">
        <v>942</v>
      </c>
      <c r="L1021" s="5">
        <v>359709125976544</v>
      </c>
      <c r="M1021" t="s">
        <v>1877</v>
      </c>
      <c r="O1021" s="5">
        <v>506295486315796</v>
      </c>
    </row>
    <row r="1022" spans="2:15" x14ac:dyDescent="0.3">
      <c r="B1022" t="s">
        <v>5101</v>
      </c>
      <c r="C1022" t="s">
        <v>1878</v>
      </c>
      <c r="D1022" t="s">
        <v>807</v>
      </c>
      <c r="E1022">
        <v>40</v>
      </c>
      <c r="F1022" t="s">
        <v>2860</v>
      </c>
      <c r="G1022" t="s">
        <v>5102</v>
      </c>
      <c r="H1022" t="s">
        <v>4683</v>
      </c>
      <c r="I1022" t="s">
        <v>2756</v>
      </c>
      <c r="J1022" s="5">
        <v>8408859</v>
      </c>
      <c r="K1022" t="s">
        <v>1310</v>
      </c>
      <c r="L1022" s="5">
        <v>118641590595245</v>
      </c>
      <c r="M1022" t="s">
        <v>1878</v>
      </c>
      <c r="O1022" s="5">
        <v>1.47985835869071E+16</v>
      </c>
    </row>
    <row r="1023" spans="2:15" x14ac:dyDescent="0.3">
      <c r="B1023" t="s">
        <v>5103</v>
      </c>
      <c r="C1023" t="s">
        <v>1879</v>
      </c>
      <c r="D1023" t="s">
        <v>804</v>
      </c>
      <c r="E1023">
        <v>40</v>
      </c>
      <c r="F1023">
        <v>1</v>
      </c>
      <c r="G1023" t="s">
        <v>3826</v>
      </c>
      <c r="H1023" t="s">
        <v>5104</v>
      </c>
      <c r="I1023" t="s">
        <v>2756</v>
      </c>
      <c r="J1023" s="5">
        <v>12321826</v>
      </c>
      <c r="L1023" s="5">
        <v>105135696411133</v>
      </c>
      <c r="M1023" t="s">
        <v>1879</v>
      </c>
      <c r="O1023" s="5">
        <v>1.47985835869071E+16</v>
      </c>
    </row>
    <row r="1024" spans="2:15" x14ac:dyDescent="0.3">
      <c r="B1024" t="s">
        <v>5105</v>
      </c>
      <c r="C1024" t="s">
        <v>1880</v>
      </c>
      <c r="D1024" t="s">
        <v>804</v>
      </c>
      <c r="E1024">
        <v>25</v>
      </c>
      <c r="F1024">
        <v>1</v>
      </c>
      <c r="G1024" t="s">
        <v>4870</v>
      </c>
      <c r="H1024" t="s">
        <v>5106</v>
      </c>
      <c r="I1024" t="s">
        <v>2756</v>
      </c>
      <c r="J1024" s="5">
        <v>5796678</v>
      </c>
      <c r="L1024" s="5">
        <v>368821144104004</v>
      </c>
      <c r="M1024" t="s">
        <v>1880</v>
      </c>
      <c r="O1024" s="5">
        <v>4394613154595750</v>
      </c>
    </row>
    <row r="1025" spans="2:15" x14ac:dyDescent="0.3">
      <c r="B1025" t="s">
        <v>5107</v>
      </c>
      <c r="C1025" t="s">
        <v>1881</v>
      </c>
      <c r="D1025" t="s">
        <v>837</v>
      </c>
      <c r="E1025">
        <v>150</v>
      </c>
      <c r="F1025" t="s">
        <v>2773</v>
      </c>
      <c r="G1025" t="s">
        <v>2820</v>
      </c>
      <c r="H1025" t="s">
        <v>3618</v>
      </c>
      <c r="I1025" t="s">
        <v>2756</v>
      </c>
      <c r="J1025" s="5">
        <v>13383838</v>
      </c>
      <c r="K1025" t="s">
        <v>838</v>
      </c>
      <c r="L1025" s="5">
        <v>401454816669464</v>
      </c>
      <c r="M1025" t="s">
        <v>1881</v>
      </c>
      <c r="O1025" s="5">
        <v>4.0530788484379904E+16</v>
      </c>
    </row>
    <row r="1026" spans="2:15" x14ac:dyDescent="0.3">
      <c r="B1026" t="s">
        <v>5108</v>
      </c>
      <c r="C1026" t="s">
        <v>1882</v>
      </c>
      <c r="D1026" t="s">
        <v>837</v>
      </c>
      <c r="E1026">
        <v>150</v>
      </c>
      <c r="F1026" t="s">
        <v>2773</v>
      </c>
      <c r="G1026" t="s">
        <v>4058</v>
      </c>
      <c r="H1026" t="s">
        <v>2821</v>
      </c>
      <c r="I1026" t="s">
        <v>2756</v>
      </c>
      <c r="J1026" s="5">
        <v>16928566</v>
      </c>
      <c r="K1026" t="s">
        <v>838</v>
      </c>
      <c r="L1026" s="5">
        <v>396438240818022</v>
      </c>
      <c r="M1026" t="s">
        <v>1882</v>
      </c>
      <c r="O1026" s="5">
        <v>4.0530788484379904E+16</v>
      </c>
    </row>
    <row r="1027" spans="2:15" x14ac:dyDescent="0.3">
      <c r="B1027" t="s">
        <v>5109</v>
      </c>
      <c r="C1027" t="s">
        <v>1883</v>
      </c>
      <c r="D1027" t="s">
        <v>804</v>
      </c>
      <c r="E1027">
        <v>32</v>
      </c>
      <c r="F1027" t="s">
        <v>2794</v>
      </c>
      <c r="G1027" t="s">
        <v>3555</v>
      </c>
      <c r="H1027" t="s">
        <v>3982</v>
      </c>
      <c r="I1027" t="s">
        <v>2756</v>
      </c>
      <c r="J1027" s="5">
        <v>1533923</v>
      </c>
      <c r="L1027" s="5">
        <v>475798818397452</v>
      </c>
      <c r="M1027" t="s">
        <v>1883</v>
      </c>
      <c r="O1027" s="5">
        <v>8343616479046430</v>
      </c>
    </row>
    <row r="1028" spans="2:15" x14ac:dyDescent="0.3">
      <c r="B1028" t="s">
        <v>5110</v>
      </c>
      <c r="C1028" t="s">
        <v>1884</v>
      </c>
      <c r="D1028" t="s">
        <v>804</v>
      </c>
      <c r="E1028">
        <v>25</v>
      </c>
      <c r="F1028">
        <v>1</v>
      </c>
      <c r="G1028" t="s">
        <v>3293</v>
      </c>
      <c r="H1028" t="s">
        <v>5111</v>
      </c>
      <c r="I1028" t="s">
        <v>2756</v>
      </c>
      <c r="J1028" s="5">
        <v>9513714</v>
      </c>
      <c r="L1028" s="5">
        <v>316231498718262</v>
      </c>
      <c r="M1028" t="s">
        <v>1884</v>
      </c>
      <c r="O1028" s="5">
        <v>4394613154595750</v>
      </c>
    </row>
    <row r="1029" spans="2:15" x14ac:dyDescent="0.3">
      <c r="B1029" t="s">
        <v>5112</v>
      </c>
      <c r="C1029" t="s">
        <v>1885</v>
      </c>
      <c r="D1029" t="s">
        <v>804</v>
      </c>
      <c r="E1029">
        <v>20</v>
      </c>
      <c r="F1029">
        <v>1</v>
      </c>
      <c r="G1029" t="s">
        <v>3837</v>
      </c>
      <c r="H1029" t="s">
        <v>5113</v>
      </c>
      <c r="I1029" t="s">
        <v>2756</v>
      </c>
      <c r="J1029" s="5">
        <v>75792913</v>
      </c>
      <c r="L1029" s="5">
        <v>241544208526611</v>
      </c>
      <c r="M1029" t="s">
        <v>1885</v>
      </c>
      <c r="O1029" s="5">
        <v>2442449145137490</v>
      </c>
    </row>
    <row r="1030" spans="2:15" x14ac:dyDescent="0.3">
      <c r="B1030" t="s">
        <v>5114</v>
      </c>
      <c r="C1030" t="s">
        <v>1886</v>
      </c>
      <c r="D1030" t="s">
        <v>807</v>
      </c>
      <c r="E1030">
        <v>65</v>
      </c>
      <c r="F1030" t="s">
        <v>2905</v>
      </c>
      <c r="G1030" t="s">
        <v>3965</v>
      </c>
      <c r="H1030" t="s">
        <v>3219</v>
      </c>
      <c r="I1030" t="s">
        <v>2756</v>
      </c>
      <c r="J1030" s="5">
        <v>38552713</v>
      </c>
      <c r="K1030" t="s">
        <v>942</v>
      </c>
      <c r="L1030" s="5">
        <v>273255672931671</v>
      </c>
      <c r="M1030" t="s">
        <v>1886</v>
      </c>
      <c r="O1030" s="5">
        <v>506295486315796</v>
      </c>
    </row>
    <row r="1031" spans="2:15" x14ac:dyDescent="0.3">
      <c r="B1031" t="s">
        <v>5115</v>
      </c>
      <c r="C1031" t="s">
        <v>1887</v>
      </c>
      <c r="D1031" t="s">
        <v>807</v>
      </c>
      <c r="E1031">
        <v>80</v>
      </c>
      <c r="F1031" t="s">
        <v>2823</v>
      </c>
      <c r="G1031" t="s">
        <v>3604</v>
      </c>
      <c r="H1031" t="s">
        <v>5116</v>
      </c>
      <c r="I1031" t="s">
        <v>2756</v>
      </c>
      <c r="J1031" s="5">
        <v>19197712</v>
      </c>
      <c r="K1031" t="s">
        <v>834</v>
      </c>
      <c r="L1031" s="5">
        <v>720581902713776</v>
      </c>
      <c r="M1031" t="s">
        <v>1887</v>
      </c>
      <c r="O1031" s="5">
        <v>8519200479572930</v>
      </c>
    </row>
    <row r="1032" spans="2:15" x14ac:dyDescent="0.3">
      <c r="B1032" t="s">
        <v>5117</v>
      </c>
      <c r="C1032" t="s">
        <v>1888</v>
      </c>
      <c r="D1032" t="s">
        <v>893</v>
      </c>
      <c r="E1032">
        <v>40</v>
      </c>
      <c r="F1032" t="s">
        <v>3372</v>
      </c>
      <c r="G1032" t="s">
        <v>3625</v>
      </c>
      <c r="H1032" t="s">
        <v>4221</v>
      </c>
      <c r="I1032" t="s">
        <v>2756</v>
      </c>
      <c r="J1032" s="5">
        <v>14034699</v>
      </c>
      <c r="K1032" t="s">
        <v>924</v>
      </c>
      <c r="L1032" s="5">
        <v>124125979804993</v>
      </c>
      <c r="M1032" t="s">
        <v>1888</v>
      </c>
      <c r="O1032" s="5">
        <v>1.47985835869071E+16</v>
      </c>
    </row>
    <row r="1033" spans="2:15" x14ac:dyDescent="0.3">
      <c r="B1033" t="s">
        <v>5118</v>
      </c>
      <c r="C1033" t="s">
        <v>1889</v>
      </c>
      <c r="D1033" t="s">
        <v>804</v>
      </c>
      <c r="E1033">
        <v>25</v>
      </c>
      <c r="F1033">
        <v>1</v>
      </c>
      <c r="G1033" t="s">
        <v>4922</v>
      </c>
      <c r="H1033" t="s">
        <v>5119</v>
      </c>
      <c r="I1033" t="s">
        <v>2756</v>
      </c>
      <c r="J1033" s="5">
        <v>6575887</v>
      </c>
      <c r="L1033" s="5">
        <v>289845523834229</v>
      </c>
      <c r="M1033" t="s">
        <v>1889</v>
      </c>
      <c r="O1033" s="5">
        <v>4394613154595750</v>
      </c>
    </row>
    <row r="1034" spans="2:15" x14ac:dyDescent="0.3">
      <c r="B1034" t="s">
        <v>5120</v>
      </c>
      <c r="C1034" t="s">
        <v>1890</v>
      </c>
      <c r="D1034" t="s">
        <v>807</v>
      </c>
      <c r="E1034">
        <v>100</v>
      </c>
      <c r="F1034" t="s">
        <v>2823</v>
      </c>
      <c r="G1034" t="s">
        <v>5121</v>
      </c>
      <c r="H1034" t="s">
        <v>4957</v>
      </c>
      <c r="I1034" t="s">
        <v>2756</v>
      </c>
      <c r="J1034" s="5">
        <v>12175071</v>
      </c>
      <c r="K1034" t="s">
        <v>815</v>
      </c>
      <c r="L1034" s="5">
        <v>10505103845787</v>
      </c>
      <c r="M1034" t="s">
        <v>1890</v>
      </c>
      <c r="O1034" s="5">
        <v>1.48568088588033E+16</v>
      </c>
    </row>
    <row r="1035" spans="2:15" x14ac:dyDescent="0.3">
      <c r="B1035" t="s">
        <v>5122</v>
      </c>
      <c r="C1035" t="s">
        <v>1891</v>
      </c>
      <c r="D1035" t="s">
        <v>824</v>
      </c>
      <c r="E1035">
        <v>0</v>
      </c>
      <c r="F1035">
        <v>0</v>
      </c>
      <c r="G1035" t="s">
        <v>4513</v>
      </c>
      <c r="H1035" t="s">
        <v>5123</v>
      </c>
      <c r="I1035" t="s">
        <v>2814</v>
      </c>
      <c r="J1035" s="5">
        <v>7049922</v>
      </c>
      <c r="L1035">
        <v>0</v>
      </c>
      <c r="M1035" t="s">
        <v>1891</v>
      </c>
      <c r="O1035">
        <v>0</v>
      </c>
    </row>
    <row r="1036" spans="2:15" x14ac:dyDescent="0.3">
      <c r="B1036" t="s">
        <v>5124</v>
      </c>
      <c r="C1036" t="s">
        <v>1892</v>
      </c>
      <c r="D1036" t="s">
        <v>819</v>
      </c>
      <c r="E1036">
        <v>100</v>
      </c>
      <c r="F1036" t="s">
        <v>2823</v>
      </c>
      <c r="G1036" t="s">
        <v>4431</v>
      </c>
      <c r="H1036" t="s">
        <v>4129</v>
      </c>
      <c r="I1036" t="s">
        <v>2756</v>
      </c>
      <c r="J1036" s="5">
        <v>2879114</v>
      </c>
      <c r="K1036" t="s">
        <v>874</v>
      </c>
      <c r="L1036" s="5">
        <v>885035816345215</v>
      </c>
      <c r="M1036" t="s">
        <v>1892</v>
      </c>
      <c r="O1036" s="5">
        <v>1.48568088588033E+16</v>
      </c>
    </row>
    <row r="1037" spans="2:15" x14ac:dyDescent="0.3">
      <c r="B1037" t="s">
        <v>5125</v>
      </c>
      <c r="C1037" t="s">
        <v>1893</v>
      </c>
      <c r="D1037" t="s">
        <v>804</v>
      </c>
      <c r="E1037">
        <v>25</v>
      </c>
      <c r="F1037">
        <v>1</v>
      </c>
      <c r="G1037" t="s">
        <v>4007</v>
      </c>
      <c r="H1037" t="s">
        <v>5126</v>
      </c>
      <c r="I1037" t="s">
        <v>2756</v>
      </c>
      <c r="J1037" s="5">
        <v>48476467</v>
      </c>
      <c r="L1037" s="5">
        <v>300168113708496</v>
      </c>
      <c r="M1037" t="s">
        <v>1893</v>
      </c>
      <c r="O1037" s="5">
        <v>4394613154595750</v>
      </c>
    </row>
    <row r="1038" spans="2:15" x14ac:dyDescent="0.3">
      <c r="B1038" t="s">
        <v>5127</v>
      </c>
      <c r="C1038" t="s">
        <v>1894</v>
      </c>
      <c r="D1038" t="s">
        <v>847</v>
      </c>
      <c r="E1038">
        <v>0</v>
      </c>
      <c r="F1038">
        <v>0</v>
      </c>
      <c r="G1038" t="s">
        <v>3802</v>
      </c>
      <c r="H1038" t="s">
        <v>4077</v>
      </c>
      <c r="I1038" t="s">
        <v>2814</v>
      </c>
      <c r="J1038" s="5">
        <v>57817398</v>
      </c>
      <c r="K1038" t="s">
        <v>959</v>
      </c>
      <c r="L1038">
        <v>0</v>
      </c>
      <c r="M1038" t="s">
        <v>1894</v>
      </c>
      <c r="O1038">
        <v>0</v>
      </c>
    </row>
    <row r="1039" spans="2:15" x14ac:dyDescent="0.3">
      <c r="B1039" t="s">
        <v>5128</v>
      </c>
      <c r="C1039" t="s">
        <v>1895</v>
      </c>
      <c r="D1039" t="s">
        <v>804</v>
      </c>
      <c r="E1039">
        <v>40</v>
      </c>
      <c r="F1039" t="s">
        <v>2794</v>
      </c>
      <c r="G1039" t="s">
        <v>4780</v>
      </c>
      <c r="H1039" t="e" cm="1">
        <f t="array" ref="H1039">+qIipzzyg7Qlkyeo</f>
        <v>#NAME?</v>
      </c>
      <c r="I1039" t="s">
        <v>2756</v>
      </c>
      <c r="J1039" s="5">
        <v>3817772285750930</v>
      </c>
      <c r="L1039" s="5">
        <v>112303890266398</v>
      </c>
      <c r="M1039" t="s">
        <v>1895</v>
      </c>
      <c r="O1039" s="5">
        <v>1.47985835869071E+16</v>
      </c>
    </row>
    <row r="1040" spans="2:15" x14ac:dyDescent="0.3">
      <c r="B1040" t="s">
        <v>5129</v>
      </c>
      <c r="C1040" t="s">
        <v>1896</v>
      </c>
      <c r="D1040" t="s">
        <v>804</v>
      </c>
      <c r="E1040">
        <v>25</v>
      </c>
      <c r="F1040">
        <v>1</v>
      </c>
      <c r="G1040" t="s">
        <v>3428</v>
      </c>
      <c r="H1040" t="s">
        <v>5130</v>
      </c>
      <c r="I1040" t="s">
        <v>2756</v>
      </c>
      <c r="J1040" s="5">
        <v>4997853</v>
      </c>
      <c r="L1040" s="5">
        <v>296242141723633</v>
      </c>
      <c r="M1040" t="s">
        <v>1896</v>
      </c>
      <c r="O1040" s="5">
        <v>4394613154595750</v>
      </c>
    </row>
    <row r="1041" spans="2:15" x14ac:dyDescent="0.3">
      <c r="B1041" t="s">
        <v>5131</v>
      </c>
      <c r="C1041" t="s">
        <v>1897</v>
      </c>
      <c r="D1041" t="s">
        <v>807</v>
      </c>
      <c r="E1041">
        <v>80</v>
      </c>
      <c r="F1041" t="s">
        <v>2759</v>
      </c>
      <c r="G1041" t="s">
        <v>4813</v>
      </c>
      <c r="H1041" t="s">
        <v>5132</v>
      </c>
      <c r="I1041" t="s">
        <v>2756</v>
      </c>
      <c r="J1041" s="5">
        <v>11900342</v>
      </c>
      <c r="K1041" t="s">
        <v>822</v>
      </c>
      <c r="L1041" s="5">
        <v>515547043457031</v>
      </c>
      <c r="M1041" t="s">
        <v>1897</v>
      </c>
      <c r="O1041" s="5">
        <v>8519200479572930</v>
      </c>
    </row>
    <row r="1042" spans="2:15" x14ac:dyDescent="0.3">
      <c r="B1042" t="s">
        <v>5133</v>
      </c>
      <c r="C1042" t="s">
        <v>1898</v>
      </c>
      <c r="D1042" t="s">
        <v>807</v>
      </c>
      <c r="E1042">
        <v>100</v>
      </c>
      <c r="F1042" t="s">
        <v>2823</v>
      </c>
      <c r="G1042" t="s">
        <v>3833</v>
      </c>
      <c r="H1042" t="s">
        <v>3085</v>
      </c>
      <c r="I1042" t="s">
        <v>2756</v>
      </c>
      <c r="J1042" s="5">
        <v>18068932</v>
      </c>
      <c r="K1042" t="s">
        <v>952</v>
      </c>
      <c r="L1042" s="5">
        <v>922581297969795</v>
      </c>
      <c r="M1042" t="s">
        <v>1898</v>
      </c>
      <c r="O1042" s="5">
        <v>1.48568088588033E+16</v>
      </c>
    </row>
    <row r="1043" spans="2:15" x14ac:dyDescent="0.3">
      <c r="B1043" t="s">
        <v>5134</v>
      </c>
      <c r="C1043" t="s">
        <v>1899</v>
      </c>
      <c r="D1043" t="s">
        <v>807</v>
      </c>
      <c r="E1043">
        <v>40</v>
      </c>
      <c r="F1043" t="s">
        <v>3372</v>
      </c>
      <c r="G1043" t="s">
        <v>4304</v>
      </c>
      <c r="H1043" t="s">
        <v>2934</v>
      </c>
      <c r="I1043" t="s">
        <v>2756</v>
      </c>
      <c r="J1043" s="5">
        <v>2892077</v>
      </c>
      <c r="K1043" t="s">
        <v>813</v>
      </c>
      <c r="L1043" s="5">
        <v>114277905273437</v>
      </c>
      <c r="M1043" t="s">
        <v>1899</v>
      </c>
      <c r="O1043" s="5">
        <v>1.47985835869071E+16</v>
      </c>
    </row>
    <row r="1044" spans="2:15" x14ac:dyDescent="0.3">
      <c r="B1044" t="s">
        <v>5135</v>
      </c>
      <c r="C1044" t="s">
        <v>1900</v>
      </c>
      <c r="D1044" t="s">
        <v>804</v>
      </c>
      <c r="E1044">
        <v>25</v>
      </c>
      <c r="F1044">
        <v>1</v>
      </c>
      <c r="G1044" t="s">
        <v>3222</v>
      </c>
      <c r="H1044" t="s">
        <v>5136</v>
      </c>
      <c r="I1044" t="s">
        <v>2756</v>
      </c>
      <c r="J1044" s="5">
        <v>5663949</v>
      </c>
      <c r="L1044" s="5">
        <v>300379333496094</v>
      </c>
      <c r="M1044" t="s">
        <v>1900</v>
      </c>
      <c r="O1044" s="5">
        <v>4394613154595750</v>
      </c>
    </row>
    <row r="1045" spans="2:15" x14ac:dyDescent="0.3">
      <c r="B1045" t="s">
        <v>5137</v>
      </c>
      <c r="C1045" t="s">
        <v>1901</v>
      </c>
      <c r="D1045" t="s">
        <v>819</v>
      </c>
      <c r="E1045">
        <v>100</v>
      </c>
      <c r="F1045" t="s">
        <v>2823</v>
      </c>
      <c r="G1045" t="s">
        <v>5138</v>
      </c>
      <c r="H1045" t="s">
        <v>3526</v>
      </c>
      <c r="I1045" t="s">
        <v>2756</v>
      </c>
      <c r="J1045" s="5">
        <v>33282913</v>
      </c>
      <c r="K1045" t="s">
        <v>874</v>
      </c>
      <c r="L1045" s="5">
        <v>885035816345215</v>
      </c>
      <c r="M1045" t="s">
        <v>1901</v>
      </c>
      <c r="O1045" s="5">
        <v>1.48568088588033E+16</v>
      </c>
    </row>
    <row r="1046" spans="2:15" x14ac:dyDescent="0.3">
      <c r="B1046" t="s">
        <v>5139</v>
      </c>
      <c r="C1046" t="s">
        <v>1902</v>
      </c>
      <c r="D1046" t="s">
        <v>807</v>
      </c>
      <c r="E1046">
        <v>0</v>
      </c>
      <c r="F1046">
        <v>0</v>
      </c>
      <c r="G1046" t="s">
        <v>3631</v>
      </c>
      <c r="H1046" t="s">
        <v>5140</v>
      </c>
      <c r="I1046" t="s">
        <v>2814</v>
      </c>
      <c r="J1046" s="5">
        <v>18906862</v>
      </c>
      <c r="K1046" t="s">
        <v>813</v>
      </c>
      <c r="L1046">
        <v>0</v>
      </c>
      <c r="M1046" t="s">
        <v>1902</v>
      </c>
      <c r="O1046">
        <v>0</v>
      </c>
    </row>
    <row r="1047" spans="2:15" x14ac:dyDescent="0.3">
      <c r="B1047" t="s">
        <v>5141</v>
      </c>
      <c r="C1047" t="s">
        <v>1903</v>
      </c>
      <c r="D1047" t="s">
        <v>807</v>
      </c>
      <c r="E1047">
        <v>250</v>
      </c>
      <c r="F1047" t="s">
        <v>2773</v>
      </c>
      <c r="G1047" t="s">
        <v>5142</v>
      </c>
      <c r="H1047" t="s">
        <v>4643</v>
      </c>
      <c r="I1047" t="s">
        <v>2756</v>
      </c>
      <c r="J1047" s="5">
        <v>5184078</v>
      </c>
      <c r="K1047" t="s">
        <v>838</v>
      </c>
      <c r="L1047" s="5">
        <v>916829019390106</v>
      </c>
      <c r="M1047" t="s">
        <v>1903</v>
      </c>
      <c r="O1047" s="5">
        <v>1.42052430337836E+16</v>
      </c>
    </row>
    <row r="1048" spans="2:15" x14ac:dyDescent="0.3">
      <c r="B1048" t="s">
        <v>5143</v>
      </c>
      <c r="C1048" t="s">
        <v>1904</v>
      </c>
      <c r="D1048" t="s">
        <v>804</v>
      </c>
      <c r="E1048">
        <v>25</v>
      </c>
      <c r="F1048">
        <v>1</v>
      </c>
      <c r="G1048" t="s">
        <v>2994</v>
      </c>
      <c r="H1048" t="s">
        <v>5144</v>
      </c>
      <c r="I1048" t="s">
        <v>2756</v>
      </c>
      <c r="J1048" s="5">
        <v>9745537</v>
      </c>
      <c r="L1048" s="5">
        <v>296981430053711</v>
      </c>
      <c r="M1048" t="s">
        <v>1904</v>
      </c>
      <c r="O1048" s="5">
        <v>4394613154595750</v>
      </c>
    </row>
    <row r="1049" spans="2:15" x14ac:dyDescent="0.3">
      <c r="B1049" t="s">
        <v>5145</v>
      </c>
      <c r="C1049" t="s">
        <v>1905</v>
      </c>
      <c r="D1049" t="s">
        <v>807</v>
      </c>
      <c r="E1049">
        <v>150</v>
      </c>
      <c r="F1049" t="s">
        <v>2773</v>
      </c>
      <c r="G1049" t="s">
        <v>3554</v>
      </c>
      <c r="H1049" t="s">
        <v>4363</v>
      </c>
      <c r="I1049" t="s">
        <v>2756</v>
      </c>
      <c r="J1049" t="s">
        <v>5146</v>
      </c>
      <c r="K1049" t="s">
        <v>815</v>
      </c>
      <c r="L1049" s="5">
        <v>315755039123535</v>
      </c>
      <c r="M1049" t="s">
        <v>1905</v>
      </c>
      <c r="O1049" s="5">
        <v>4.0530788484379904E+16</v>
      </c>
    </row>
    <row r="1050" spans="2:15" x14ac:dyDescent="0.3">
      <c r="B1050" t="s">
        <v>5147</v>
      </c>
      <c r="C1050" t="s">
        <v>1906</v>
      </c>
      <c r="D1050" t="s">
        <v>819</v>
      </c>
      <c r="E1050">
        <v>65</v>
      </c>
      <c r="F1050" t="s">
        <v>3154</v>
      </c>
      <c r="G1050" t="s">
        <v>4753</v>
      </c>
      <c r="H1050" t="s">
        <v>3919</v>
      </c>
      <c r="I1050" t="s">
        <v>2756</v>
      </c>
      <c r="J1050" s="5">
        <v>60160427</v>
      </c>
      <c r="K1050" t="s">
        <v>820</v>
      </c>
      <c r="L1050" s="5">
        <v>394235081996943</v>
      </c>
      <c r="M1050" t="s">
        <v>1906</v>
      </c>
      <c r="O1050" s="5">
        <v>506295486315796</v>
      </c>
    </row>
    <row r="1051" spans="2:15" x14ac:dyDescent="0.3">
      <c r="B1051" t="s">
        <v>5148</v>
      </c>
      <c r="C1051" t="s">
        <v>1907</v>
      </c>
      <c r="D1051" t="s">
        <v>804</v>
      </c>
      <c r="E1051">
        <v>20</v>
      </c>
      <c r="F1051">
        <v>1</v>
      </c>
      <c r="G1051" t="s">
        <v>3829</v>
      </c>
      <c r="H1051" t="s">
        <v>5149</v>
      </c>
      <c r="I1051" t="s">
        <v>2756</v>
      </c>
      <c r="J1051" s="5">
        <v>8732027</v>
      </c>
      <c r="L1051" s="5">
        <v>241413021087646</v>
      </c>
      <c r="M1051" t="s">
        <v>1907</v>
      </c>
      <c r="O1051" s="5">
        <v>2442449145137490</v>
      </c>
    </row>
    <row r="1052" spans="2:15" x14ac:dyDescent="0.3">
      <c r="B1052" t="s">
        <v>5150</v>
      </c>
      <c r="C1052" t="s">
        <v>1908</v>
      </c>
      <c r="D1052" t="s">
        <v>807</v>
      </c>
      <c r="E1052">
        <v>40</v>
      </c>
      <c r="F1052" t="s">
        <v>2947</v>
      </c>
      <c r="G1052" t="s">
        <v>4703</v>
      </c>
      <c r="H1052" t="s">
        <v>3881</v>
      </c>
      <c r="I1052" t="s">
        <v>2756</v>
      </c>
      <c r="J1052" s="5">
        <v>66680555</v>
      </c>
      <c r="K1052" t="s">
        <v>897</v>
      </c>
      <c r="L1052" s="5">
        <v>116911881408712</v>
      </c>
      <c r="M1052" t="s">
        <v>1908</v>
      </c>
      <c r="O1052" s="5">
        <v>1.47985835869071E+16</v>
      </c>
    </row>
    <row r="1053" spans="2:15" x14ac:dyDescent="0.3">
      <c r="B1053" t="s">
        <v>5151</v>
      </c>
      <c r="C1053" t="s">
        <v>1909</v>
      </c>
      <c r="D1053" t="s">
        <v>807</v>
      </c>
      <c r="E1053">
        <v>150</v>
      </c>
      <c r="F1053" t="s">
        <v>2773</v>
      </c>
      <c r="G1053" t="s">
        <v>5152</v>
      </c>
      <c r="H1053" t="s">
        <v>3451</v>
      </c>
      <c r="I1053" t="s">
        <v>2756</v>
      </c>
      <c r="J1053" s="5">
        <v>19217096</v>
      </c>
      <c r="K1053" t="s">
        <v>815</v>
      </c>
      <c r="L1053" s="5">
        <v>340982920341492</v>
      </c>
      <c r="M1053" t="s">
        <v>1909</v>
      </c>
      <c r="O1053" s="5">
        <v>4.0530788484379904E+16</v>
      </c>
    </row>
    <row r="1054" spans="2:15" x14ac:dyDescent="0.3">
      <c r="B1054" t="s">
        <v>5153</v>
      </c>
      <c r="C1054" t="s">
        <v>1910</v>
      </c>
      <c r="D1054" t="s">
        <v>804</v>
      </c>
      <c r="E1054">
        <v>25</v>
      </c>
      <c r="F1054">
        <v>1</v>
      </c>
      <c r="G1054" t="s">
        <v>2936</v>
      </c>
      <c r="H1054" t="e" cm="1">
        <f t="array" ref="H1054">+YxaKUGHMEzkQZ3H</f>
        <v>#NAME?</v>
      </c>
      <c r="I1054" t="s">
        <v>2756</v>
      </c>
      <c r="J1054" s="5">
        <v>8333364</v>
      </c>
      <c r="L1054" s="5">
        <v>328716354370117</v>
      </c>
      <c r="M1054" t="s">
        <v>1910</v>
      </c>
      <c r="O1054" s="5">
        <v>4394613154595750</v>
      </c>
    </row>
    <row r="1055" spans="2:15" x14ac:dyDescent="0.3">
      <c r="B1055" t="s">
        <v>5154</v>
      </c>
      <c r="C1055" t="s">
        <v>1911</v>
      </c>
      <c r="D1055" t="s">
        <v>804</v>
      </c>
      <c r="E1055">
        <v>25</v>
      </c>
      <c r="F1055">
        <v>1</v>
      </c>
      <c r="G1055" t="s">
        <v>4044</v>
      </c>
      <c r="H1055" t="s">
        <v>5155</v>
      </c>
      <c r="I1055" t="s">
        <v>2756</v>
      </c>
      <c r="J1055" s="5">
        <v>9097972</v>
      </c>
      <c r="L1055" s="5">
        <v>328943061828613</v>
      </c>
      <c r="M1055" t="s">
        <v>1911</v>
      </c>
      <c r="O1055" s="5">
        <v>4394613154595750</v>
      </c>
    </row>
    <row r="1056" spans="2:15" x14ac:dyDescent="0.3">
      <c r="B1056" t="s">
        <v>5156</v>
      </c>
      <c r="C1056" t="s">
        <v>1912</v>
      </c>
      <c r="D1056" t="s">
        <v>804</v>
      </c>
      <c r="E1056">
        <v>25</v>
      </c>
      <c r="F1056">
        <v>1</v>
      </c>
      <c r="G1056" t="s">
        <v>4554</v>
      </c>
      <c r="H1056" t="s">
        <v>5157</v>
      </c>
      <c r="I1056" t="s">
        <v>2756</v>
      </c>
      <c r="J1056" s="5">
        <v>7774009</v>
      </c>
      <c r="L1056" s="5">
        <v>295755424499512</v>
      </c>
      <c r="M1056" t="s">
        <v>1912</v>
      </c>
      <c r="O1056" s="5">
        <v>4394613154595750</v>
      </c>
    </row>
    <row r="1057" spans="2:15" x14ac:dyDescent="0.3">
      <c r="B1057" t="s">
        <v>5158</v>
      </c>
      <c r="C1057" t="s">
        <v>1913</v>
      </c>
      <c r="D1057" t="s">
        <v>804</v>
      </c>
      <c r="E1057">
        <v>25</v>
      </c>
      <c r="F1057">
        <v>1</v>
      </c>
      <c r="G1057" t="s">
        <v>3194</v>
      </c>
      <c r="H1057" t="s">
        <v>5159</v>
      </c>
      <c r="I1057" t="s">
        <v>2756</v>
      </c>
      <c r="J1057" s="5">
        <v>5460449</v>
      </c>
      <c r="L1057" s="5">
        <v>396238555908203</v>
      </c>
      <c r="M1057" t="s">
        <v>1913</v>
      </c>
      <c r="O1057" s="5">
        <v>4394613154595750</v>
      </c>
    </row>
    <row r="1058" spans="2:15" x14ac:dyDescent="0.3">
      <c r="B1058" t="s">
        <v>5160</v>
      </c>
      <c r="C1058" t="s">
        <v>1914</v>
      </c>
      <c r="D1058" t="s">
        <v>807</v>
      </c>
      <c r="E1058">
        <v>25</v>
      </c>
      <c r="F1058">
        <v>1</v>
      </c>
      <c r="G1058" t="s">
        <v>4850</v>
      </c>
      <c r="H1058" t="s">
        <v>3709</v>
      </c>
      <c r="I1058" t="s">
        <v>2756</v>
      </c>
      <c r="J1058" s="5">
        <v>12598918</v>
      </c>
      <c r="K1058" t="s">
        <v>876</v>
      </c>
      <c r="L1058" s="5">
        <v>29880521774292</v>
      </c>
      <c r="M1058" t="s">
        <v>1914</v>
      </c>
      <c r="O1058" s="5">
        <v>4394613154595750</v>
      </c>
    </row>
    <row r="1059" spans="2:15" x14ac:dyDescent="0.3">
      <c r="B1059" t="s">
        <v>5161</v>
      </c>
      <c r="C1059" t="s">
        <v>1915</v>
      </c>
      <c r="D1059" t="s">
        <v>804</v>
      </c>
      <c r="E1059">
        <v>20</v>
      </c>
      <c r="F1059">
        <v>1</v>
      </c>
      <c r="G1059" t="s">
        <v>4069</v>
      </c>
      <c r="H1059" t="s">
        <v>5162</v>
      </c>
      <c r="I1059" t="s">
        <v>2756</v>
      </c>
      <c r="J1059" s="5">
        <v>55149436</v>
      </c>
      <c r="L1059" s="5">
        <v>242295894622803</v>
      </c>
      <c r="M1059" t="s">
        <v>1915</v>
      </c>
      <c r="O1059" s="5">
        <v>2442449145137490</v>
      </c>
    </row>
    <row r="1060" spans="2:15" x14ac:dyDescent="0.3">
      <c r="B1060" t="s">
        <v>5163</v>
      </c>
      <c r="C1060" t="s">
        <v>1916</v>
      </c>
      <c r="D1060" t="s">
        <v>807</v>
      </c>
      <c r="E1060">
        <v>65</v>
      </c>
      <c r="F1060" t="s">
        <v>2905</v>
      </c>
      <c r="G1060" t="s">
        <v>3217</v>
      </c>
      <c r="H1060" t="s">
        <v>4808</v>
      </c>
      <c r="I1060" t="s">
        <v>2756</v>
      </c>
      <c r="J1060" s="5">
        <v>11515433</v>
      </c>
      <c r="K1060" t="s">
        <v>942</v>
      </c>
      <c r="L1060" s="5">
        <v>307365928268409</v>
      </c>
      <c r="M1060" t="s">
        <v>1916</v>
      </c>
      <c r="O1060" s="5">
        <v>506295486315796</v>
      </c>
    </row>
    <row r="1061" spans="2:15" x14ac:dyDescent="0.3">
      <c r="B1061" t="s">
        <v>5164</v>
      </c>
      <c r="C1061" t="s">
        <v>1917</v>
      </c>
      <c r="D1061" t="s">
        <v>804</v>
      </c>
      <c r="E1061">
        <v>25</v>
      </c>
      <c r="F1061">
        <v>1</v>
      </c>
      <c r="G1061" t="s">
        <v>4005</v>
      </c>
      <c r="H1061" t="s">
        <v>5165</v>
      </c>
      <c r="I1061" t="s">
        <v>2756</v>
      </c>
      <c r="J1061" t="s">
        <v>5166</v>
      </c>
      <c r="L1061" s="5">
        <v>335755081176758</v>
      </c>
      <c r="M1061" t="s">
        <v>1917</v>
      </c>
      <c r="O1061" s="5">
        <v>4394613154595750</v>
      </c>
    </row>
    <row r="1062" spans="2:15" x14ac:dyDescent="0.3">
      <c r="B1062" t="s">
        <v>5167</v>
      </c>
      <c r="C1062" t="s">
        <v>1918</v>
      </c>
      <c r="D1062" t="s">
        <v>807</v>
      </c>
      <c r="E1062">
        <v>50</v>
      </c>
      <c r="F1062" t="s">
        <v>3154</v>
      </c>
      <c r="G1062" t="s">
        <v>3706</v>
      </c>
      <c r="H1062" t="s">
        <v>3696</v>
      </c>
      <c r="I1062" t="s">
        <v>2756</v>
      </c>
      <c r="J1062" s="5">
        <v>13416104</v>
      </c>
      <c r="K1062" t="s">
        <v>822</v>
      </c>
      <c r="L1062" s="5">
        <v>258842462215398</v>
      </c>
      <c r="M1062" t="s">
        <v>1918</v>
      </c>
      <c r="O1062" s="5">
        <v>2611239415570130</v>
      </c>
    </row>
    <row r="1063" spans="2:15" x14ac:dyDescent="0.3">
      <c r="B1063" t="s">
        <v>5168</v>
      </c>
      <c r="C1063" t="s">
        <v>1919</v>
      </c>
      <c r="D1063" t="s">
        <v>804</v>
      </c>
      <c r="E1063">
        <v>32</v>
      </c>
      <c r="F1063">
        <v>1</v>
      </c>
      <c r="G1063" t="s">
        <v>5170</v>
      </c>
      <c r="H1063" t="s">
        <v>5169</v>
      </c>
      <c r="I1063" t="s">
        <v>2756</v>
      </c>
      <c r="J1063" s="5">
        <v>19956876</v>
      </c>
      <c r="L1063" s="5">
        <v>583579139709473</v>
      </c>
      <c r="M1063" t="s">
        <v>1919</v>
      </c>
      <c r="O1063" s="5">
        <v>8343616479046430</v>
      </c>
    </row>
    <row r="1064" spans="2:15" x14ac:dyDescent="0.3">
      <c r="B1064" t="s">
        <v>5171</v>
      </c>
      <c r="C1064" t="s">
        <v>1920</v>
      </c>
      <c r="D1064" t="s">
        <v>804</v>
      </c>
      <c r="E1064">
        <v>25</v>
      </c>
      <c r="F1064">
        <v>1</v>
      </c>
      <c r="G1064" t="s">
        <v>3926</v>
      </c>
      <c r="H1064" t="s">
        <v>5172</v>
      </c>
      <c r="I1064" t="s">
        <v>2756</v>
      </c>
      <c r="J1064" s="5">
        <v>5153047</v>
      </c>
      <c r="L1064" s="5">
        <v>305215358734131</v>
      </c>
      <c r="M1064" t="s">
        <v>1920</v>
      </c>
      <c r="O1064" s="5">
        <v>4394613154595750</v>
      </c>
    </row>
    <row r="1065" spans="2:15" x14ac:dyDescent="0.3">
      <c r="B1065" t="s">
        <v>5173</v>
      </c>
      <c r="C1065" t="s">
        <v>1921</v>
      </c>
      <c r="D1065" t="s">
        <v>859</v>
      </c>
      <c r="E1065">
        <v>32</v>
      </c>
      <c r="F1065" t="s">
        <v>2860</v>
      </c>
      <c r="G1065" t="s">
        <v>5097</v>
      </c>
      <c r="H1065" t="s">
        <v>2874</v>
      </c>
      <c r="I1065" t="s">
        <v>2756</v>
      </c>
      <c r="J1065" s="5">
        <v>14462187</v>
      </c>
      <c r="K1065" t="s">
        <v>863</v>
      </c>
      <c r="L1065" s="5">
        <v>694706697463989</v>
      </c>
      <c r="M1065" t="s">
        <v>1921</v>
      </c>
      <c r="O1065" s="5">
        <v>8343616479046430</v>
      </c>
    </row>
    <row r="1066" spans="2:15" x14ac:dyDescent="0.3">
      <c r="B1066" t="s">
        <v>5174</v>
      </c>
      <c r="C1066" t="s">
        <v>1922</v>
      </c>
      <c r="D1066" t="s">
        <v>847</v>
      </c>
      <c r="E1066">
        <v>80</v>
      </c>
      <c r="F1066" t="s">
        <v>5175</v>
      </c>
      <c r="G1066" t="s">
        <v>3433</v>
      </c>
      <c r="H1066" t="s">
        <v>3099</v>
      </c>
      <c r="I1066" t="s">
        <v>2756</v>
      </c>
      <c r="J1066" s="5">
        <v>17865047</v>
      </c>
      <c r="K1066" t="s">
        <v>959</v>
      </c>
      <c r="L1066" s="5">
        <v>667490295410156</v>
      </c>
      <c r="M1066" t="s">
        <v>1922</v>
      </c>
      <c r="O1066" s="5">
        <v>8519200479572930</v>
      </c>
    </row>
    <row r="1067" spans="2:15" x14ac:dyDescent="0.3">
      <c r="B1067" t="s">
        <v>5176</v>
      </c>
      <c r="C1067" t="s">
        <v>1923</v>
      </c>
      <c r="D1067" t="s">
        <v>807</v>
      </c>
      <c r="E1067">
        <v>150</v>
      </c>
      <c r="F1067" t="s">
        <v>2773</v>
      </c>
      <c r="G1067" t="s">
        <v>5177</v>
      </c>
      <c r="H1067" t="s">
        <v>3745</v>
      </c>
      <c r="I1067" t="s">
        <v>2756</v>
      </c>
      <c r="J1067" s="5">
        <v>5060499</v>
      </c>
      <c r="K1067" t="s">
        <v>815</v>
      </c>
      <c r="L1067" s="5">
        <v>367684924499512</v>
      </c>
      <c r="M1067" t="s">
        <v>1923</v>
      </c>
      <c r="O1067" s="5">
        <v>4.0530788484379904E+16</v>
      </c>
    </row>
    <row r="1068" spans="2:15" x14ac:dyDescent="0.3">
      <c r="B1068" t="s">
        <v>5178</v>
      </c>
      <c r="C1068" t="s">
        <v>1924</v>
      </c>
      <c r="D1068" t="s">
        <v>807</v>
      </c>
      <c r="E1068">
        <v>65</v>
      </c>
      <c r="F1068" t="s">
        <v>2759</v>
      </c>
      <c r="G1068" t="s">
        <v>3890</v>
      </c>
      <c r="H1068" t="s">
        <v>3853</v>
      </c>
      <c r="I1068" t="s">
        <v>2756</v>
      </c>
      <c r="J1068" s="5">
        <v>30740533</v>
      </c>
      <c r="K1068" t="s">
        <v>942</v>
      </c>
      <c r="L1068" s="5">
        <v>399495050048805</v>
      </c>
      <c r="M1068" t="s">
        <v>1924</v>
      </c>
      <c r="O1068" s="5">
        <v>506295486315796</v>
      </c>
    </row>
    <row r="1069" spans="2:15" x14ac:dyDescent="0.3">
      <c r="B1069" t="s">
        <v>5179</v>
      </c>
      <c r="C1069" t="s">
        <v>1925</v>
      </c>
      <c r="D1069" t="s">
        <v>954</v>
      </c>
      <c r="E1069">
        <v>250</v>
      </c>
      <c r="F1069" t="s">
        <v>2773</v>
      </c>
      <c r="G1069" t="s">
        <v>3748</v>
      </c>
      <c r="H1069" t="s">
        <v>3441</v>
      </c>
      <c r="I1069" t="s">
        <v>2756</v>
      </c>
      <c r="J1069" s="5">
        <v>8679355</v>
      </c>
      <c r="L1069" s="5">
        <v>110265787678909</v>
      </c>
      <c r="M1069" t="s">
        <v>1925</v>
      </c>
      <c r="O1069" s="5">
        <v>1.42052430337836E+16</v>
      </c>
    </row>
    <row r="1070" spans="2:15" x14ac:dyDescent="0.3">
      <c r="B1070" t="s">
        <v>5180</v>
      </c>
      <c r="C1070" t="s">
        <v>1926</v>
      </c>
      <c r="D1070" t="s">
        <v>804</v>
      </c>
      <c r="E1070">
        <v>25</v>
      </c>
      <c r="F1070">
        <v>1</v>
      </c>
      <c r="G1070" t="s">
        <v>5183</v>
      </c>
      <c r="H1070" t="s">
        <v>5181</v>
      </c>
      <c r="I1070" t="s">
        <v>2756</v>
      </c>
      <c r="J1070" t="s">
        <v>5182</v>
      </c>
      <c r="L1070" s="5">
        <v>305047855377197</v>
      </c>
      <c r="M1070" t="s">
        <v>1926</v>
      </c>
      <c r="O1070" s="5">
        <v>4394613154595750</v>
      </c>
    </row>
    <row r="1071" spans="2:15" x14ac:dyDescent="0.3">
      <c r="B1071" t="s">
        <v>5184</v>
      </c>
      <c r="C1071" t="s">
        <v>1927</v>
      </c>
      <c r="D1071" t="s">
        <v>804</v>
      </c>
      <c r="E1071">
        <v>25</v>
      </c>
      <c r="F1071">
        <v>1</v>
      </c>
      <c r="G1071" t="s">
        <v>5076</v>
      </c>
      <c r="H1071" t="s">
        <v>5185</v>
      </c>
      <c r="I1071" t="s">
        <v>2756</v>
      </c>
      <c r="J1071" s="5">
        <v>6397091</v>
      </c>
      <c r="L1071" s="5">
        <v>297922782897949</v>
      </c>
      <c r="M1071" t="s">
        <v>1927</v>
      </c>
      <c r="O1071" s="5">
        <v>4394613154595750</v>
      </c>
    </row>
    <row r="1072" spans="2:15" x14ac:dyDescent="0.3">
      <c r="B1072" t="s">
        <v>5186</v>
      </c>
      <c r="C1072" t="s">
        <v>1928</v>
      </c>
      <c r="D1072" t="s">
        <v>804</v>
      </c>
      <c r="E1072">
        <v>25</v>
      </c>
      <c r="F1072">
        <v>1</v>
      </c>
      <c r="G1072" t="s">
        <v>4549</v>
      </c>
      <c r="H1072" t="s">
        <v>5187</v>
      </c>
      <c r="I1072" t="s">
        <v>2756</v>
      </c>
      <c r="J1072" s="5">
        <v>74214444</v>
      </c>
      <c r="L1072" s="5">
        <v>31138355255127</v>
      </c>
      <c r="M1072" t="s">
        <v>1928</v>
      </c>
      <c r="O1072" s="5">
        <v>4394613154595750</v>
      </c>
    </row>
    <row r="1073" spans="2:15" x14ac:dyDescent="0.3">
      <c r="B1073" t="s">
        <v>5188</v>
      </c>
      <c r="C1073" t="s">
        <v>1929</v>
      </c>
      <c r="D1073" t="s">
        <v>804</v>
      </c>
      <c r="E1073">
        <v>40</v>
      </c>
      <c r="F1073">
        <v>1</v>
      </c>
      <c r="G1073" t="s">
        <v>5190</v>
      </c>
      <c r="H1073" t="s">
        <v>5189</v>
      </c>
      <c r="I1073" t="s">
        <v>2756</v>
      </c>
      <c r="J1073" s="5">
        <v>8108874</v>
      </c>
      <c r="L1073" s="5">
        <v>870591354370117</v>
      </c>
      <c r="M1073" t="s">
        <v>1929</v>
      </c>
      <c r="O1073" s="5">
        <v>1.47985835869071E+16</v>
      </c>
    </row>
    <row r="1074" spans="2:15" x14ac:dyDescent="0.3">
      <c r="B1074" t="s">
        <v>5191</v>
      </c>
      <c r="C1074" t="s">
        <v>1930</v>
      </c>
      <c r="D1074" t="s">
        <v>847</v>
      </c>
      <c r="E1074">
        <v>80</v>
      </c>
      <c r="F1074" t="s">
        <v>2947</v>
      </c>
      <c r="G1074" t="s">
        <v>3373</v>
      </c>
      <c r="H1074" t="s">
        <v>5192</v>
      </c>
      <c r="I1074" t="s">
        <v>2756</v>
      </c>
      <c r="J1074" s="5">
        <v>54727013</v>
      </c>
      <c r="K1074" t="s">
        <v>995</v>
      </c>
      <c r="L1074" s="5">
        <v>584321711578348</v>
      </c>
      <c r="M1074" t="s">
        <v>1930</v>
      </c>
      <c r="O1074" s="5">
        <v>8519200479572930</v>
      </c>
    </row>
    <row r="1075" spans="2:15" x14ac:dyDescent="0.3">
      <c r="B1075" t="s">
        <v>5193</v>
      </c>
      <c r="C1075" t="s">
        <v>1931</v>
      </c>
      <c r="D1075" t="s">
        <v>804</v>
      </c>
      <c r="E1075">
        <v>25</v>
      </c>
      <c r="F1075">
        <v>1</v>
      </c>
      <c r="G1075" t="s">
        <v>4634</v>
      </c>
      <c r="H1075" t="s">
        <v>5194</v>
      </c>
      <c r="I1075" t="s">
        <v>2756</v>
      </c>
      <c r="J1075" s="5">
        <v>37573354</v>
      </c>
      <c r="L1075" s="5">
        <v>285422229766846</v>
      </c>
      <c r="M1075" t="s">
        <v>1931</v>
      </c>
      <c r="O1075" s="5">
        <v>4394613154595750</v>
      </c>
    </row>
    <row r="1076" spans="2:15" x14ac:dyDescent="0.3">
      <c r="B1076" t="s">
        <v>5195</v>
      </c>
      <c r="C1076" t="e" cm="1">
        <f t="array" ref="C1076">+hxGJ9SFajYrbI0D</f>
        <v>#NAME?</v>
      </c>
      <c r="D1076" t="s">
        <v>804</v>
      </c>
      <c r="E1076">
        <v>32</v>
      </c>
      <c r="F1076">
        <v>1</v>
      </c>
      <c r="G1076" t="s">
        <v>4652</v>
      </c>
      <c r="H1076" t="s">
        <v>5196</v>
      </c>
      <c r="I1076" t="s">
        <v>2756</v>
      </c>
      <c r="J1076" s="5">
        <v>8167191</v>
      </c>
      <c r="L1076" s="5">
        <v>49833194732666</v>
      </c>
      <c r="M1076" t="e" cm="1">
        <f t="array" ref="M1076">+hxGJ9SFajYrbI0D</f>
        <v>#NAME?</v>
      </c>
      <c r="O1076" s="5">
        <v>8343616479046430</v>
      </c>
    </row>
    <row r="1077" spans="2:15" x14ac:dyDescent="0.3">
      <c r="B1077" t="s">
        <v>5197</v>
      </c>
      <c r="C1077" t="s">
        <v>1933</v>
      </c>
      <c r="D1077" t="s">
        <v>819</v>
      </c>
      <c r="E1077">
        <v>0</v>
      </c>
      <c r="F1077">
        <v>0</v>
      </c>
      <c r="G1077" t="s">
        <v>5198</v>
      </c>
      <c r="H1077" t="s">
        <v>3303</v>
      </c>
      <c r="I1077" t="s">
        <v>2814</v>
      </c>
      <c r="J1077" s="5">
        <v>27537077</v>
      </c>
      <c r="K1077" t="s">
        <v>1071</v>
      </c>
      <c r="L1077">
        <v>0</v>
      </c>
      <c r="M1077" t="s">
        <v>1933</v>
      </c>
      <c r="O1077">
        <v>0</v>
      </c>
    </row>
    <row r="1078" spans="2:15" x14ac:dyDescent="0.3">
      <c r="B1078" t="s">
        <v>5199</v>
      </c>
      <c r="C1078" t="s">
        <v>1934</v>
      </c>
      <c r="D1078" t="s">
        <v>837</v>
      </c>
      <c r="E1078">
        <v>0</v>
      </c>
      <c r="F1078">
        <v>0</v>
      </c>
      <c r="G1078" t="s">
        <v>4071</v>
      </c>
      <c r="H1078" t="s">
        <v>3720</v>
      </c>
      <c r="I1078" t="s">
        <v>2814</v>
      </c>
      <c r="J1078" s="5">
        <v>25910295</v>
      </c>
      <c r="K1078" t="s">
        <v>838</v>
      </c>
      <c r="L1078">
        <v>0</v>
      </c>
      <c r="M1078" t="s">
        <v>1934</v>
      </c>
      <c r="O1078">
        <v>0</v>
      </c>
    </row>
    <row r="1079" spans="2:15" x14ac:dyDescent="0.3">
      <c r="B1079" t="s">
        <v>5200</v>
      </c>
      <c r="C1079" t="s">
        <v>1935</v>
      </c>
      <c r="D1079" t="s">
        <v>859</v>
      </c>
      <c r="E1079">
        <v>40</v>
      </c>
      <c r="F1079" t="s">
        <v>3372</v>
      </c>
      <c r="G1079" t="s">
        <v>4772</v>
      </c>
      <c r="H1079" t="s">
        <v>2799</v>
      </c>
      <c r="I1079" t="s">
        <v>2756</v>
      </c>
      <c r="J1079" s="5">
        <v>11654848</v>
      </c>
      <c r="L1079" s="5">
        <v>126596188545227</v>
      </c>
      <c r="M1079" t="s">
        <v>1935</v>
      </c>
      <c r="O1079" s="5">
        <v>1.47985835869071E+16</v>
      </c>
    </row>
    <row r="1080" spans="2:15" x14ac:dyDescent="0.3">
      <c r="B1080" t="s">
        <v>5201</v>
      </c>
      <c r="C1080" t="s">
        <v>1936</v>
      </c>
      <c r="D1080" t="s">
        <v>859</v>
      </c>
      <c r="E1080">
        <v>32</v>
      </c>
      <c r="F1080">
        <v>1</v>
      </c>
      <c r="G1080" t="s">
        <v>4096</v>
      </c>
      <c r="H1080" t="s">
        <v>4075</v>
      </c>
      <c r="I1080" t="s">
        <v>2756</v>
      </c>
      <c r="J1080" s="5">
        <v>50313697</v>
      </c>
      <c r="L1080" s="5">
        <v>6709033203125</v>
      </c>
      <c r="M1080" t="s">
        <v>1936</v>
      </c>
      <c r="O1080" s="5">
        <v>8343616479046430</v>
      </c>
    </row>
    <row r="1081" spans="2:15" x14ac:dyDescent="0.3">
      <c r="B1081" t="s">
        <v>5202</v>
      </c>
      <c r="C1081" t="s">
        <v>1937</v>
      </c>
      <c r="D1081" t="s">
        <v>908</v>
      </c>
      <c r="E1081">
        <v>0</v>
      </c>
      <c r="F1081">
        <v>0</v>
      </c>
      <c r="G1081" t="s">
        <v>5204</v>
      </c>
      <c r="H1081" t="s">
        <v>4373</v>
      </c>
      <c r="I1081" t="s">
        <v>2814</v>
      </c>
      <c r="J1081" t="s">
        <v>5203</v>
      </c>
      <c r="K1081" t="s">
        <v>1938</v>
      </c>
      <c r="L1081">
        <v>0</v>
      </c>
      <c r="M1081" t="s">
        <v>1937</v>
      </c>
      <c r="O1081">
        <v>0</v>
      </c>
    </row>
    <row r="1082" spans="2:15" x14ac:dyDescent="0.3">
      <c r="B1082" t="s">
        <v>5205</v>
      </c>
      <c r="C1082" t="s">
        <v>1939</v>
      </c>
      <c r="D1082" t="s">
        <v>807</v>
      </c>
      <c r="E1082">
        <v>32</v>
      </c>
      <c r="F1082" t="s">
        <v>2860</v>
      </c>
      <c r="G1082" t="s">
        <v>5069</v>
      </c>
      <c r="H1082" t="s">
        <v>4656</v>
      </c>
      <c r="I1082" t="s">
        <v>2756</v>
      </c>
      <c r="J1082" s="5">
        <v>143820095</v>
      </c>
      <c r="K1082" t="s">
        <v>876</v>
      </c>
      <c r="L1082" s="5">
        <v>475894560813904</v>
      </c>
      <c r="M1082" t="s">
        <v>1939</v>
      </c>
      <c r="O1082" s="5">
        <v>8343616479046430</v>
      </c>
    </row>
    <row r="1083" spans="2:15" x14ac:dyDescent="0.3">
      <c r="B1083" t="s">
        <v>5206</v>
      </c>
      <c r="C1083" t="s">
        <v>1940</v>
      </c>
      <c r="D1083" t="s">
        <v>807</v>
      </c>
      <c r="E1083">
        <v>40</v>
      </c>
      <c r="F1083" t="s">
        <v>2769</v>
      </c>
      <c r="G1083" t="s">
        <v>4523</v>
      </c>
      <c r="H1083" t="s">
        <v>4332</v>
      </c>
      <c r="I1083" t="s">
        <v>2756</v>
      </c>
      <c r="J1083" s="5">
        <v>26429361</v>
      </c>
      <c r="K1083" t="s">
        <v>813</v>
      </c>
      <c r="L1083" s="5">
        <v>101399054260226</v>
      </c>
      <c r="M1083" t="s">
        <v>1940</v>
      </c>
      <c r="O1083" s="5">
        <v>1.47985835869071E+16</v>
      </c>
    </row>
    <row r="1084" spans="2:15" x14ac:dyDescent="0.3">
      <c r="B1084" t="s">
        <v>5207</v>
      </c>
      <c r="C1084" t="s">
        <v>1941</v>
      </c>
      <c r="D1084" t="s">
        <v>807</v>
      </c>
      <c r="E1084">
        <v>50</v>
      </c>
      <c r="F1084" t="s">
        <v>2905</v>
      </c>
      <c r="G1084" t="s">
        <v>3774</v>
      </c>
      <c r="H1084" t="s">
        <v>2907</v>
      </c>
      <c r="I1084" t="s">
        <v>2756</v>
      </c>
      <c r="J1084" s="5">
        <v>8694734</v>
      </c>
      <c r="K1084" t="s">
        <v>876</v>
      </c>
      <c r="L1084" s="5">
        <v>25909266204834</v>
      </c>
      <c r="M1084" t="s">
        <v>1941</v>
      </c>
      <c r="O1084" s="5">
        <v>2611239415570130</v>
      </c>
    </row>
    <row r="1085" spans="2:15" x14ac:dyDescent="0.3">
      <c r="B1085" t="s">
        <v>5208</v>
      </c>
      <c r="C1085" t="s">
        <v>1942</v>
      </c>
      <c r="D1085" t="s">
        <v>807</v>
      </c>
      <c r="E1085">
        <v>125</v>
      </c>
      <c r="F1085" t="s">
        <v>2773</v>
      </c>
      <c r="G1085" t="s">
        <v>4466</v>
      </c>
      <c r="H1085" t="s">
        <v>4411</v>
      </c>
      <c r="I1085" t="s">
        <v>2756</v>
      </c>
      <c r="J1085" s="5">
        <v>21715418</v>
      </c>
      <c r="K1085" t="s">
        <v>950</v>
      </c>
      <c r="L1085" s="5">
        <v>15742199018097</v>
      </c>
      <c r="M1085" t="s">
        <v>1942</v>
      </c>
      <c r="O1085" s="5">
        <v>2.58366036106112E+16</v>
      </c>
    </row>
    <row r="1086" spans="2:15" x14ac:dyDescent="0.3">
      <c r="B1086" t="s">
        <v>5209</v>
      </c>
      <c r="C1086" t="s">
        <v>1943</v>
      </c>
      <c r="D1086" t="s">
        <v>837</v>
      </c>
      <c r="E1086">
        <v>40</v>
      </c>
      <c r="F1086" t="s">
        <v>2794</v>
      </c>
      <c r="G1086" t="e" cm="1">
        <f t="array" ref="G1086">+qRQriOEdAKAkAZG</f>
        <v>#NAME?</v>
      </c>
      <c r="H1086" t="s">
        <v>3844</v>
      </c>
      <c r="I1086" t="s">
        <v>2756</v>
      </c>
      <c r="J1086" s="5">
        <v>1467221536341860</v>
      </c>
      <c r="K1086" t="s">
        <v>815</v>
      </c>
      <c r="L1086" s="5">
        <v>980211236572359</v>
      </c>
      <c r="M1086" t="s">
        <v>1943</v>
      </c>
      <c r="O1086" s="5">
        <v>1.47985835869071E+16</v>
      </c>
    </row>
    <row r="1087" spans="2:15" x14ac:dyDescent="0.3">
      <c r="B1087" t="s">
        <v>5210</v>
      </c>
      <c r="C1087" t="s">
        <v>1944</v>
      </c>
      <c r="D1087" t="s">
        <v>807</v>
      </c>
      <c r="E1087">
        <v>50</v>
      </c>
      <c r="F1087" t="s">
        <v>3154</v>
      </c>
      <c r="G1087" t="s">
        <v>3622</v>
      </c>
      <c r="H1087" t="s">
        <v>4404</v>
      </c>
      <c r="I1087" t="s">
        <v>2756</v>
      </c>
      <c r="J1087" s="5">
        <v>2814906</v>
      </c>
      <c r="K1087" t="s">
        <v>942</v>
      </c>
      <c r="L1087" s="5">
        <v>156337536849955</v>
      </c>
      <c r="M1087" t="s">
        <v>1944</v>
      </c>
      <c r="O1087" s="5">
        <v>2611239415570130</v>
      </c>
    </row>
    <row r="1088" spans="2:15" x14ac:dyDescent="0.3">
      <c r="B1088" t="s">
        <v>5211</v>
      </c>
      <c r="C1088" t="s">
        <v>1945</v>
      </c>
      <c r="D1088" t="s">
        <v>807</v>
      </c>
      <c r="E1088">
        <v>250</v>
      </c>
      <c r="F1088" t="s">
        <v>2773</v>
      </c>
      <c r="G1088" t="s">
        <v>4917</v>
      </c>
      <c r="H1088" t="s">
        <v>4934</v>
      </c>
      <c r="I1088" t="s">
        <v>2756</v>
      </c>
      <c r="J1088" s="5">
        <v>2447243</v>
      </c>
      <c r="K1088" t="s">
        <v>838</v>
      </c>
      <c r="L1088" s="5">
        <v>895557141021729</v>
      </c>
      <c r="M1088" t="s">
        <v>1945</v>
      </c>
      <c r="O1088" s="5">
        <v>1.42052430337836E+16</v>
      </c>
    </row>
    <row r="1089" spans="2:15" x14ac:dyDescent="0.3">
      <c r="B1089" t="s">
        <v>5212</v>
      </c>
      <c r="C1089" t="s">
        <v>1946</v>
      </c>
      <c r="D1089" t="s">
        <v>807</v>
      </c>
      <c r="E1089">
        <v>100</v>
      </c>
      <c r="F1089" t="s">
        <v>2823</v>
      </c>
      <c r="G1089" t="s">
        <v>2848</v>
      </c>
      <c r="H1089" t="s">
        <v>2828</v>
      </c>
      <c r="I1089" t="s">
        <v>2756</v>
      </c>
      <c r="J1089" s="5">
        <v>19884127</v>
      </c>
      <c r="K1089" t="s">
        <v>852</v>
      </c>
      <c r="L1089" s="5">
        <v>105907260257722</v>
      </c>
      <c r="M1089" t="s">
        <v>1946</v>
      </c>
      <c r="O1089" s="5">
        <v>1.48568088588033E+16</v>
      </c>
    </row>
    <row r="1090" spans="2:15" x14ac:dyDescent="0.3">
      <c r="B1090" t="s">
        <v>5213</v>
      </c>
      <c r="C1090" t="s">
        <v>1947</v>
      </c>
      <c r="D1090" t="s">
        <v>804</v>
      </c>
      <c r="E1090">
        <v>25</v>
      </c>
      <c r="F1090">
        <v>1</v>
      </c>
      <c r="G1090" t="s">
        <v>3668</v>
      </c>
      <c r="H1090" t="s">
        <v>5214</v>
      </c>
      <c r="I1090" t="s">
        <v>2756</v>
      </c>
      <c r="J1090" s="5">
        <v>6924052</v>
      </c>
      <c r="L1090" s="5">
        <v>246281833648682</v>
      </c>
      <c r="M1090" t="s">
        <v>1947</v>
      </c>
      <c r="O1090" s="5">
        <v>4394613154595750</v>
      </c>
    </row>
    <row r="1091" spans="2:15" x14ac:dyDescent="0.3">
      <c r="B1091" t="s">
        <v>5215</v>
      </c>
      <c r="C1091" t="s">
        <v>1948</v>
      </c>
      <c r="D1091" t="s">
        <v>804</v>
      </c>
      <c r="E1091">
        <v>25</v>
      </c>
      <c r="F1091">
        <v>1</v>
      </c>
      <c r="G1091" t="s">
        <v>4288</v>
      </c>
      <c r="H1091" t="s">
        <v>5216</v>
      </c>
      <c r="I1091" t="s">
        <v>2756</v>
      </c>
      <c r="J1091" s="5">
        <v>74204483</v>
      </c>
      <c r="L1091" s="5">
        <v>287381496429443</v>
      </c>
      <c r="M1091" t="s">
        <v>1948</v>
      </c>
      <c r="O1091" s="5">
        <v>4394613154595750</v>
      </c>
    </row>
    <row r="1092" spans="2:15" x14ac:dyDescent="0.3">
      <c r="B1092" t="s">
        <v>5217</v>
      </c>
      <c r="C1092" t="s">
        <v>1949</v>
      </c>
      <c r="D1092" t="s">
        <v>807</v>
      </c>
      <c r="E1092">
        <v>125</v>
      </c>
      <c r="F1092" t="s">
        <v>2773</v>
      </c>
      <c r="G1092" t="s">
        <v>4845</v>
      </c>
      <c r="H1092" t="s">
        <v>3856</v>
      </c>
      <c r="I1092" t="s">
        <v>2756</v>
      </c>
      <c r="J1092" s="5">
        <v>43861995</v>
      </c>
      <c r="K1092" t="s">
        <v>885</v>
      </c>
      <c r="L1092" s="5">
        <v>242713487731933</v>
      </c>
      <c r="M1092" t="s">
        <v>1949</v>
      </c>
      <c r="O1092" s="5">
        <v>2.58366036106112E+16</v>
      </c>
    </row>
    <row r="1093" spans="2:15" x14ac:dyDescent="0.3">
      <c r="B1093" t="s">
        <v>5218</v>
      </c>
      <c r="C1093" t="s">
        <v>1950</v>
      </c>
      <c r="D1093" t="s">
        <v>837</v>
      </c>
      <c r="E1093">
        <v>200</v>
      </c>
      <c r="F1093" t="s">
        <v>2773</v>
      </c>
      <c r="G1093" t="s">
        <v>4604</v>
      </c>
      <c r="H1093" t="s">
        <v>5219</v>
      </c>
      <c r="I1093" t="s">
        <v>2756</v>
      </c>
      <c r="J1093" s="5">
        <v>1083002</v>
      </c>
      <c r="K1093" t="s">
        <v>838</v>
      </c>
      <c r="L1093" s="5">
        <v>405906863273622</v>
      </c>
      <c r="M1093" t="s">
        <v>1950</v>
      </c>
      <c r="O1093" s="5">
        <v>8223548985685890</v>
      </c>
    </row>
    <row r="1094" spans="2:15" x14ac:dyDescent="0.3">
      <c r="B1094" t="s">
        <v>5220</v>
      </c>
      <c r="C1094" t="s">
        <v>1951</v>
      </c>
      <c r="D1094" t="s">
        <v>807</v>
      </c>
      <c r="E1094">
        <v>32</v>
      </c>
      <c r="F1094" t="s">
        <v>2860</v>
      </c>
      <c r="G1094" t="s">
        <v>2770</v>
      </c>
      <c r="H1094" t="s">
        <v>5010</v>
      </c>
      <c r="I1094" t="s">
        <v>2756</v>
      </c>
      <c r="J1094" s="5">
        <v>11614526</v>
      </c>
      <c r="K1094" t="s">
        <v>813</v>
      </c>
      <c r="L1094" s="5">
        <v>481458263397217</v>
      </c>
      <c r="M1094" t="s">
        <v>1951</v>
      </c>
      <c r="O1094" s="5">
        <v>8343616479046430</v>
      </c>
    </row>
    <row r="1095" spans="2:15" x14ac:dyDescent="0.3">
      <c r="B1095" t="s">
        <v>5221</v>
      </c>
      <c r="C1095" t="s">
        <v>1952</v>
      </c>
      <c r="D1095" t="s">
        <v>837</v>
      </c>
      <c r="E1095">
        <v>65</v>
      </c>
      <c r="F1095" t="s">
        <v>3154</v>
      </c>
      <c r="G1095" t="s">
        <v>4160</v>
      </c>
      <c r="H1095" t="s">
        <v>2855</v>
      </c>
      <c r="I1095" t="s">
        <v>2756</v>
      </c>
      <c r="J1095" s="5">
        <v>28163</v>
      </c>
      <c r="K1095" t="s">
        <v>838</v>
      </c>
      <c r="L1095" s="5">
        <v>266810472946148</v>
      </c>
      <c r="M1095" t="s">
        <v>1952</v>
      </c>
      <c r="O1095" s="5">
        <v>506295486315796</v>
      </c>
    </row>
    <row r="1096" spans="2:15" x14ac:dyDescent="0.3">
      <c r="B1096" t="s">
        <v>5222</v>
      </c>
      <c r="C1096" t="s">
        <v>1953</v>
      </c>
      <c r="D1096" t="s">
        <v>804</v>
      </c>
      <c r="E1096">
        <v>25</v>
      </c>
      <c r="F1096">
        <v>1</v>
      </c>
      <c r="G1096" t="s">
        <v>4584</v>
      </c>
      <c r="H1096" t="e" cm="1">
        <f t="array" ref="H1096">+ykWAaVxgxfLy1n4</f>
        <v>#NAME?</v>
      </c>
      <c r="I1096" t="s">
        <v>2756</v>
      </c>
      <c r="J1096" s="5">
        <v>63254194</v>
      </c>
      <c r="L1096" s="5">
        <v>374328727722168</v>
      </c>
      <c r="M1096" t="s">
        <v>1953</v>
      </c>
      <c r="O1096" s="5">
        <v>4394613154595750</v>
      </c>
    </row>
    <row r="1097" spans="2:15" x14ac:dyDescent="0.3">
      <c r="B1097" t="s">
        <v>5223</v>
      </c>
      <c r="C1097" t="s">
        <v>1954</v>
      </c>
      <c r="D1097" t="s">
        <v>804</v>
      </c>
      <c r="E1097">
        <v>32</v>
      </c>
      <c r="F1097">
        <v>1</v>
      </c>
      <c r="G1097" t="s">
        <v>5225</v>
      </c>
      <c r="H1097" t="s">
        <v>5224</v>
      </c>
      <c r="I1097" t="s">
        <v>2756</v>
      </c>
      <c r="J1097" s="5">
        <v>8290989</v>
      </c>
      <c r="L1097" s="5">
        <v>493314399719238</v>
      </c>
      <c r="M1097" t="s">
        <v>1954</v>
      </c>
      <c r="O1097" s="5">
        <v>8343616479046430</v>
      </c>
    </row>
    <row r="1098" spans="2:15" x14ac:dyDescent="0.3">
      <c r="B1098" t="s">
        <v>5226</v>
      </c>
      <c r="C1098" t="s">
        <v>1955</v>
      </c>
      <c r="D1098" t="s">
        <v>807</v>
      </c>
      <c r="E1098">
        <v>150</v>
      </c>
      <c r="F1098" t="s">
        <v>2773</v>
      </c>
      <c r="G1098" t="s">
        <v>4363</v>
      </c>
      <c r="H1098" t="s">
        <v>3592</v>
      </c>
      <c r="I1098" t="s">
        <v>2756</v>
      </c>
      <c r="J1098" s="5">
        <v>13261</v>
      </c>
      <c r="K1098" t="s">
        <v>815</v>
      </c>
      <c r="L1098" s="5">
        <v>313911285316467</v>
      </c>
      <c r="M1098" t="s">
        <v>1955</v>
      </c>
      <c r="O1098" s="5">
        <v>4.0530788484379904E+16</v>
      </c>
    </row>
    <row r="1099" spans="2:15" x14ac:dyDescent="0.3">
      <c r="B1099" t="s">
        <v>5227</v>
      </c>
      <c r="C1099" t="s">
        <v>1956</v>
      </c>
      <c r="D1099" t="s">
        <v>804</v>
      </c>
      <c r="E1099">
        <v>25</v>
      </c>
      <c r="F1099">
        <v>1</v>
      </c>
      <c r="G1099" t="s">
        <v>4529</v>
      </c>
      <c r="H1099" t="s">
        <v>5228</v>
      </c>
      <c r="I1099" t="s">
        <v>2756</v>
      </c>
      <c r="J1099" s="5">
        <v>8299921</v>
      </c>
      <c r="L1099" s="5">
        <v>415924949645996</v>
      </c>
      <c r="M1099" t="s">
        <v>1956</v>
      </c>
      <c r="O1099" s="5">
        <v>4394613154595750</v>
      </c>
    </row>
    <row r="1100" spans="2:15" x14ac:dyDescent="0.3">
      <c r="B1100" t="s">
        <v>5229</v>
      </c>
      <c r="C1100" t="s">
        <v>1957</v>
      </c>
      <c r="D1100" t="s">
        <v>837</v>
      </c>
      <c r="E1100">
        <v>32</v>
      </c>
      <c r="F1100" t="s">
        <v>2794</v>
      </c>
      <c r="G1100" t="s">
        <v>5079</v>
      </c>
      <c r="H1100" t="s">
        <v>5230</v>
      </c>
      <c r="I1100" t="s">
        <v>2756</v>
      </c>
      <c r="J1100" s="5">
        <v>39462636</v>
      </c>
      <c r="K1100" t="s">
        <v>815</v>
      </c>
      <c r="L1100" s="5">
        <v>553948968315381</v>
      </c>
      <c r="M1100" t="s">
        <v>1957</v>
      </c>
      <c r="O1100" s="5">
        <v>8343616479046430</v>
      </c>
    </row>
    <row r="1101" spans="2:15" x14ac:dyDescent="0.3">
      <c r="B1101" t="s">
        <v>5231</v>
      </c>
      <c r="C1101" t="s">
        <v>1958</v>
      </c>
      <c r="D1101" t="s">
        <v>804</v>
      </c>
      <c r="E1101">
        <v>25</v>
      </c>
      <c r="F1101">
        <v>1</v>
      </c>
      <c r="G1101" t="s">
        <v>3572</v>
      </c>
      <c r="H1101" t="s">
        <v>5232</v>
      </c>
      <c r="I1101" t="s">
        <v>2756</v>
      </c>
      <c r="J1101" s="5">
        <v>66370893</v>
      </c>
      <c r="L1101" s="5">
        <v>326123580932617</v>
      </c>
      <c r="M1101" t="s">
        <v>1958</v>
      </c>
      <c r="O1101" s="5">
        <v>4394613154595750</v>
      </c>
    </row>
    <row r="1102" spans="2:15" x14ac:dyDescent="0.3">
      <c r="B1102" t="s">
        <v>5233</v>
      </c>
      <c r="C1102" t="e" cm="1">
        <f t="array" ref="C1102">+ovZiD847+oyoBu6</f>
        <v>#NAME?</v>
      </c>
      <c r="D1102" t="s">
        <v>807</v>
      </c>
      <c r="E1102">
        <v>100</v>
      </c>
      <c r="F1102" t="s">
        <v>2823</v>
      </c>
      <c r="G1102" t="s">
        <v>5235</v>
      </c>
      <c r="H1102" t="s">
        <v>5234</v>
      </c>
      <c r="I1102" t="s">
        <v>2756</v>
      </c>
      <c r="J1102" s="5">
        <v>39129767</v>
      </c>
      <c r="K1102" t="s">
        <v>827</v>
      </c>
      <c r="L1102" s="5">
        <v>123328410215379</v>
      </c>
      <c r="M1102" t="e" cm="1">
        <f t="array" ref="M1102">+ovZiD847+oyoBu6</f>
        <v>#NAME?</v>
      </c>
      <c r="O1102" s="5">
        <v>1.48568088588033E+16</v>
      </c>
    </row>
    <row r="1103" spans="2:15" x14ac:dyDescent="0.3">
      <c r="B1103" t="s">
        <v>5236</v>
      </c>
      <c r="C1103" t="s">
        <v>1960</v>
      </c>
      <c r="D1103" t="s">
        <v>859</v>
      </c>
      <c r="E1103">
        <v>80</v>
      </c>
      <c r="F1103" t="s">
        <v>2853</v>
      </c>
      <c r="G1103" t="s">
        <v>4643</v>
      </c>
      <c r="H1103" t="s">
        <v>4319</v>
      </c>
      <c r="I1103" t="s">
        <v>2756</v>
      </c>
      <c r="J1103" s="5">
        <v>1134654</v>
      </c>
      <c r="L1103" s="5">
        <v>536434460563643</v>
      </c>
      <c r="M1103" t="s">
        <v>1960</v>
      </c>
      <c r="O1103" s="5">
        <v>8519200479572930</v>
      </c>
    </row>
    <row r="1104" spans="2:15" x14ac:dyDescent="0.3">
      <c r="B1104" t="s">
        <v>5237</v>
      </c>
      <c r="C1104" t="s">
        <v>1961</v>
      </c>
      <c r="D1104" t="s">
        <v>807</v>
      </c>
      <c r="E1104">
        <v>40</v>
      </c>
      <c r="F1104" t="s">
        <v>2769</v>
      </c>
      <c r="G1104" t="s">
        <v>3043</v>
      </c>
      <c r="H1104" t="s">
        <v>2862</v>
      </c>
      <c r="I1104" t="s">
        <v>2756</v>
      </c>
      <c r="J1104" s="5">
        <v>4660864</v>
      </c>
      <c r="K1104" t="s">
        <v>822</v>
      </c>
      <c r="L1104" s="5">
        <v>962658064269926</v>
      </c>
      <c r="M1104" t="s">
        <v>1961</v>
      </c>
      <c r="O1104" s="5">
        <v>1.47985835869071E+16</v>
      </c>
    </row>
    <row r="1105" spans="2:15" x14ac:dyDescent="0.3">
      <c r="B1105" t="s">
        <v>5238</v>
      </c>
      <c r="C1105" t="s">
        <v>1962</v>
      </c>
      <c r="D1105" t="s">
        <v>824</v>
      </c>
      <c r="E1105">
        <v>0</v>
      </c>
      <c r="F1105">
        <v>0</v>
      </c>
      <c r="G1105" t="s">
        <v>4370</v>
      </c>
      <c r="H1105" t="s">
        <v>4998</v>
      </c>
      <c r="I1105" t="s">
        <v>2814</v>
      </c>
      <c r="J1105" s="5">
        <v>21671135</v>
      </c>
      <c r="L1105">
        <v>0</v>
      </c>
      <c r="M1105" t="s">
        <v>1962</v>
      </c>
      <c r="O1105">
        <v>0</v>
      </c>
    </row>
    <row r="1106" spans="2:15" x14ac:dyDescent="0.3">
      <c r="B1106" t="s">
        <v>5239</v>
      </c>
      <c r="C1106" t="s">
        <v>1963</v>
      </c>
      <c r="D1106" t="s">
        <v>804</v>
      </c>
      <c r="E1106">
        <v>25</v>
      </c>
      <c r="F1106">
        <v>1</v>
      </c>
      <c r="G1106" t="s">
        <v>3392</v>
      </c>
      <c r="H1106" t="s">
        <v>5240</v>
      </c>
      <c r="I1106" t="s">
        <v>2756</v>
      </c>
      <c r="J1106" s="5">
        <v>70287004</v>
      </c>
      <c r="L1106" s="5">
        <v>359289932250977</v>
      </c>
      <c r="M1106" t="s">
        <v>1963</v>
      </c>
      <c r="O1106" s="5">
        <v>4394613154595750</v>
      </c>
    </row>
    <row r="1107" spans="2:15" x14ac:dyDescent="0.3">
      <c r="B1107" t="s">
        <v>5241</v>
      </c>
      <c r="C1107" t="s">
        <v>1964</v>
      </c>
      <c r="D1107" t="s">
        <v>807</v>
      </c>
      <c r="E1107">
        <v>32</v>
      </c>
      <c r="F1107" t="s">
        <v>5242</v>
      </c>
      <c r="G1107" t="s">
        <v>3956</v>
      </c>
      <c r="H1107" t="s">
        <v>3646</v>
      </c>
      <c r="I1107" t="s">
        <v>2756</v>
      </c>
      <c r="J1107" s="5">
        <v>47039866</v>
      </c>
      <c r="K1107" t="s">
        <v>822</v>
      </c>
      <c r="L1107" s="5">
        <v>732963562011718</v>
      </c>
      <c r="M1107" t="s">
        <v>1964</v>
      </c>
      <c r="O1107" s="5">
        <v>8343616479046430</v>
      </c>
    </row>
    <row r="1108" spans="2:15" x14ac:dyDescent="0.3">
      <c r="B1108" t="s">
        <v>5243</v>
      </c>
      <c r="C1108" t="s">
        <v>1965</v>
      </c>
      <c r="D1108" t="s">
        <v>807</v>
      </c>
      <c r="E1108">
        <v>65</v>
      </c>
      <c r="F1108" t="s">
        <v>2905</v>
      </c>
      <c r="G1108" t="s">
        <v>3717</v>
      </c>
      <c r="H1108" t="s">
        <v>4441</v>
      </c>
      <c r="I1108" t="s">
        <v>2756</v>
      </c>
      <c r="J1108" s="5">
        <v>21373775</v>
      </c>
      <c r="K1108" t="s">
        <v>827</v>
      </c>
      <c r="L1108" s="5">
        <v>295449002075184</v>
      </c>
      <c r="M1108" t="s">
        <v>1965</v>
      </c>
      <c r="O1108" s="5">
        <v>506295486315796</v>
      </c>
    </row>
    <row r="1109" spans="2:15" x14ac:dyDescent="0.3">
      <c r="B1109" t="s">
        <v>5244</v>
      </c>
      <c r="C1109" t="s">
        <v>1966</v>
      </c>
      <c r="D1109" t="s">
        <v>807</v>
      </c>
      <c r="E1109">
        <v>125</v>
      </c>
      <c r="F1109" t="s">
        <v>2773</v>
      </c>
      <c r="G1109" t="s">
        <v>5245</v>
      </c>
      <c r="H1109" t="s">
        <v>4535</v>
      </c>
      <c r="I1109" t="s">
        <v>2756</v>
      </c>
      <c r="J1109" s="5">
        <v>16024632</v>
      </c>
      <c r="K1109" t="s">
        <v>952</v>
      </c>
      <c r="L1109" s="5">
        <v>199810640842437</v>
      </c>
      <c r="M1109" t="s">
        <v>1966</v>
      </c>
      <c r="O1109" s="5">
        <v>2.58366036106112E+16</v>
      </c>
    </row>
    <row r="1110" spans="2:15" x14ac:dyDescent="0.3">
      <c r="B1110" t="s">
        <v>5246</v>
      </c>
      <c r="C1110" t="s">
        <v>1967</v>
      </c>
      <c r="D1110" t="s">
        <v>807</v>
      </c>
      <c r="E1110">
        <v>200</v>
      </c>
      <c r="F1110" t="s">
        <v>2773</v>
      </c>
      <c r="G1110" t="s">
        <v>2888</v>
      </c>
      <c r="H1110" t="s">
        <v>4870</v>
      </c>
      <c r="I1110" t="s">
        <v>2756</v>
      </c>
      <c r="J1110" s="5">
        <v>52782097</v>
      </c>
      <c r="K1110" t="s">
        <v>815</v>
      </c>
      <c r="L1110" s="5">
        <v>435408753246307</v>
      </c>
      <c r="M1110" t="s">
        <v>1967</v>
      </c>
      <c r="O1110" s="5">
        <v>8223548985685890</v>
      </c>
    </row>
    <row r="1111" spans="2:15" x14ac:dyDescent="0.3">
      <c r="B1111" t="s">
        <v>5247</v>
      </c>
      <c r="C1111" t="s">
        <v>1968</v>
      </c>
      <c r="D1111" t="s">
        <v>804</v>
      </c>
      <c r="E1111">
        <v>25</v>
      </c>
      <c r="F1111">
        <v>1</v>
      </c>
      <c r="G1111" t="s">
        <v>5010</v>
      </c>
      <c r="H1111" t="s">
        <v>5248</v>
      </c>
      <c r="I1111" t="s">
        <v>2756</v>
      </c>
      <c r="J1111" s="5">
        <v>73161607</v>
      </c>
      <c r="L1111" s="5">
        <v>303602027893066</v>
      </c>
      <c r="M1111" t="s">
        <v>1968</v>
      </c>
      <c r="O1111" s="5">
        <v>4394613154595750</v>
      </c>
    </row>
    <row r="1112" spans="2:15" x14ac:dyDescent="0.3">
      <c r="B1112" t="s">
        <v>5249</v>
      </c>
      <c r="C1112" t="s">
        <v>1969</v>
      </c>
      <c r="D1112" t="s">
        <v>807</v>
      </c>
      <c r="E1112">
        <v>25</v>
      </c>
      <c r="F1112" t="s">
        <v>5250</v>
      </c>
      <c r="G1112" t="s">
        <v>3708</v>
      </c>
      <c r="H1112" t="s">
        <v>5069</v>
      </c>
      <c r="I1112" t="s">
        <v>2756</v>
      </c>
      <c r="J1112" s="5">
        <v>17130951</v>
      </c>
      <c r="K1112" t="s">
        <v>876</v>
      </c>
      <c r="L1112" s="5">
        <v>330454330444336</v>
      </c>
      <c r="M1112" t="s">
        <v>1969</v>
      </c>
      <c r="O1112" s="5">
        <v>4394613154595750</v>
      </c>
    </row>
    <row r="1113" spans="2:15" x14ac:dyDescent="0.3">
      <c r="B1113" t="s">
        <v>5251</v>
      </c>
      <c r="C1113" t="s">
        <v>1970</v>
      </c>
      <c r="D1113" t="s">
        <v>824</v>
      </c>
      <c r="E1113">
        <v>20</v>
      </c>
      <c r="F1113">
        <v>1</v>
      </c>
      <c r="G1113" t="s">
        <v>4005</v>
      </c>
      <c r="H1113" t="s">
        <v>5170</v>
      </c>
      <c r="I1113" t="s">
        <v>2756</v>
      </c>
      <c r="J1113" s="5">
        <v>25610442</v>
      </c>
      <c r="L1113">
        <v>1</v>
      </c>
      <c r="M1113" t="s">
        <v>1970</v>
      </c>
      <c r="O1113" s="5">
        <v>2442449145137490</v>
      </c>
    </row>
    <row r="1114" spans="2:15" x14ac:dyDescent="0.3">
      <c r="B1114" t="s">
        <v>5252</v>
      </c>
      <c r="C1114" t="s">
        <v>1971</v>
      </c>
      <c r="D1114" t="s">
        <v>804</v>
      </c>
      <c r="E1114">
        <v>40</v>
      </c>
      <c r="F1114">
        <v>1</v>
      </c>
      <c r="G1114" t="s">
        <v>3308</v>
      </c>
      <c r="H1114" t="s">
        <v>5253</v>
      </c>
      <c r="I1114" t="s">
        <v>2756</v>
      </c>
      <c r="J1114" s="5">
        <v>19821547</v>
      </c>
      <c r="L1114" s="5">
        <v>951153106689453</v>
      </c>
      <c r="M1114" t="s">
        <v>1971</v>
      </c>
      <c r="O1114" s="5">
        <v>1.47985835869071E+16</v>
      </c>
    </row>
    <row r="1115" spans="2:15" x14ac:dyDescent="0.3">
      <c r="B1115" t="s">
        <v>5254</v>
      </c>
      <c r="C1115" t="s">
        <v>1972</v>
      </c>
      <c r="D1115" t="s">
        <v>804</v>
      </c>
      <c r="E1115">
        <v>25</v>
      </c>
      <c r="F1115">
        <v>1</v>
      </c>
      <c r="G1115" t="s">
        <v>3732</v>
      </c>
      <c r="H1115" t="s">
        <v>5255</v>
      </c>
      <c r="I1115" t="s">
        <v>2756</v>
      </c>
      <c r="J1115" s="5">
        <v>64266787</v>
      </c>
      <c r="L1115" s="5">
        <v>295522060394287</v>
      </c>
      <c r="M1115" t="s">
        <v>1972</v>
      </c>
      <c r="O1115" s="5">
        <v>4394613154595750</v>
      </c>
    </row>
    <row r="1116" spans="2:15" x14ac:dyDescent="0.3">
      <c r="B1116" t="s">
        <v>5256</v>
      </c>
      <c r="C1116" t="s">
        <v>1973</v>
      </c>
      <c r="D1116" t="s">
        <v>824</v>
      </c>
      <c r="E1116">
        <v>40</v>
      </c>
      <c r="F1116">
        <v>1</v>
      </c>
      <c r="G1116" t="s">
        <v>5258</v>
      </c>
      <c r="H1116" t="s">
        <v>5257</v>
      </c>
      <c r="I1116" t="s">
        <v>2756</v>
      </c>
      <c r="J1116" s="5">
        <v>3084257</v>
      </c>
      <c r="L1116" s="5">
        <v>948868255615234</v>
      </c>
      <c r="M1116" t="s">
        <v>1973</v>
      </c>
      <c r="O1116" s="5">
        <v>1.47985835869071E+16</v>
      </c>
    </row>
    <row r="1117" spans="2:15" x14ac:dyDescent="0.3">
      <c r="B1117" t="s">
        <v>5259</v>
      </c>
      <c r="C1117" t="s">
        <v>1974</v>
      </c>
      <c r="D1117" t="s">
        <v>847</v>
      </c>
      <c r="E1117">
        <v>50</v>
      </c>
      <c r="F1117">
        <v>1</v>
      </c>
      <c r="G1117" t="s">
        <v>3472</v>
      </c>
      <c r="H1117" t="s">
        <v>3431</v>
      </c>
      <c r="I1117" t="s">
        <v>2756</v>
      </c>
      <c r="J1117" s="5">
        <v>26535494</v>
      </c>
      <c r="K1117" t="s">
        <v>959</v>
      </c>
      <c r="L1117" s="5">
        <v>151094512939453</v>
      </c>
      <c r="M1117" t="s">
        <v>1974</v>
      </c>
      <c r="O1117" s="5">
        <v>2611239415570130</v>
      </c>
    </row>
    <row r="1118" spans="2:15" x14ac:dyDescent="0.3">
      <c r="B1118" t="s">
        <v>5260</v>
      </c>
      <c r="C1118" t="s">
        <v>1975</v>
      </c>
      <c r="D1118" t="s">
        <v>804</v>
      </c>
      <c r="E1118">
        <v>25</v>
      </c>
      <c r="F1118">
        <v>1</v>
      </c>
      <c r="G1118" t="s">
        <v>4200</v>
      </c>
      <c r="H1118" t="s">
        <v>5261</v>
      </c>
      <c r="I1118" t="s">
        <v>2756</v>
      </c>
      <c r="J1118" s="5">
        <v>34381473</v>
      </c>
      <c r="L1118" s="5">
        <v>288625888824463</v>
      </c>
      <c r="M1118" t="s">
        <v>1975</v>
      </c>
      <c r="O1118" s="5">
        <v>4394613154595750</v>
      </c>
    </row>
    <row r="1119" spans="2:15" x14ac:dyDescent="0.3">
      <c r="B1119" t="s">
        <v>5262</v>
      </c>
      <c r="C1119" t="s">
        <v>1976</v>
      </c>
      <c r="D1119" t="s">
        <v>954</v>
      </c>
      <c r="E1119">
        <v>0</v>
      </c>
      <c r="F1119">
        <v>0</v>
      </c>
      <c r="G1119" t="s">
        <v>4150</v>
      </c>
      <c r="H1119" t="s">
        <v>4976</v>
      </c>
      <c r="I1119" t="s">
        <v>2814</v>
      </c>
      <c r="J1119" s="5">
        <v>8153272</v>
      </c>
      <c r="L1119">
        <v>0</v>
      </c>
      <c r="M1119" t="s">
        <v>1976</v>
      </c>
      <c r="O1119">
        <v>0</v>
      </c>
    </row>
    <row r="1120" spans="2:15" x14ac:dyDescent="0.3">
      <c r="B1120" t="s">
        <v>5263</v>
      </c>
      <c r="C1120" t="s">
        <v>1977</v>
      </c>
      <c r="D1120" t="s">
        <v>804</v>
      </c>
      <c r="E1120">
        <v>25</v>
      </c>
      <c r="F1120">
        <v>1</v>
      </c>
      <c r="G1120" t="s">
        <v>3669</v>
      </c>
      <c r="H1120" t="s">
        <v>5264</v>
      </c>
      <c r="I1120" t="s">
        <v>2756</v>
      </c>
      <c r="J1120" s="5">
        <v>68676887</v>
      </c>
      <c r="L1120" s="5">
        <v>246986484527588</v>
      </c>
      <c r="M1120" t="s">
        <v>1977</v>
      </c>
      <c r="O1120" s="5">
        <v>4394613154595750</v>
      </c>
    </row>
    <row r="1121" spans="2:15" x14ac:dyDescent="0.3">
      <c r="B1121" t="s">
        <v>5265</v>
      </c>
      <c r="C1121" t="s">
        <v>1978</v>
      </c>
      <c r="D1121" t="s">
        <v>807</v>
      </c>
      <c r="E1121">
        <v>65</v>
      </c>
      <c r="F1121" t="s">
        <v>2759</v>
      </c>
      <c r="G1121" t="s">
        <v>3536</v>
      </c>
      <c r="H1121" t="s">
        <v>4247</v>
      </c>
      <c r="I1121" t="s">
        <v>2756</v>
      </c>
      <c r="J1121" s="5">
        <v>2142875</v>
      </c>
      <c r="K1121" t="s">
        <v>876</v>
      </c>
      <c r="L1121" s="5">
        <v>339588184814453</v>
      </c>
      <c r="M1121" t="s">
        <v>1978</v>
      </c>
      <c r="O1121" s="5">
        <v>506295486315796</v>
      </c>
    </row>
    <row r="1122" spans="2:15" x14ac:dyDescent="0.3">
      <c r="B1122" t="s">
        <v>5266</v>
      </c>
      <c r="C1122" t="s">
        <v>1979</v>
      </c>
      <c r="D1122" t="s">
        <v>807</v>
      </c>
      <c r="E1122">
        <v>100</v>
      </c>
      <c r="F1122" t="s">
        <v>2823</v>
      </c>
      <c r="G1122" t="s">
        <v>4701</v>
      </c>
      <c r="H1122" t="s">
        <v>3717</v>
      </c>
      <c r="I1122" t="s">
        <v>2756</v>
      </c>
      <c r="J1122" s="5">
        <v>28761003</v>
      </c>
      <c r="K1122" t="s">
        <v>827</v>
      </c>
      <c r="L1122" s="5">
        <v>113321813804627</v>
      </c>
      <c r="M1122" t="s">
        <v>1979</v>
      </c>
      <c r="O1122" s="5">
        <v>1.48568088588033E+16</v>
      </c>
    </row>
    <row r="1123" spans="2:15" x14ac:dyDescent="0.3">
      <c r="B1123" t="s">
        <v>5267</v>
      </c>
      <c r="C1123" t="s">
        <v>1980</v>
      </c>
      <c r="D1123" t="s">
        <v>859</v>
      </c>
      <c r="E1123">
        <v>25</v>
      </c>
      <c r="F1123">
        <v>1</v>
      </c>
      <c r="G1123" t="s">
        <v>2873</v>
      </c>
      <c r="H1123" t="s">
        <v>5268</v>
      </c>
      <c r="I1123" t="s">
        <v>2756</v>
      </c>
      <c r="J1123" s="5">
        <v>16279564</v>
      </c>
      <c r="K1123" t="s">
        <v>863</v>
      </c>
      <c r="L1123" s="5">
        <v>298116493225098</v>
      </c>
      <c r="M1123" t="s">
        <v>1980</v>
      </c>
      <c r="O1123" s="5">
        <v>4394613154595750</v>
      </c>
    </row>
    <row r="1124" spans="2:15" x14ac:dyDescent="0.3">
      <c r="B1124" t="s">
        <v>5269</v>
      </c>
      <c r="C1124" t="s">
        <v>1981</v>
      </c>
      <c r="D1124" t="s">
        <v>819</v>
      </c>
      <c r="E1124">
        <v>80</v>
      </c>
      <c r="F1124" t="s">
        <v>2905</v>
      </c>
      <c r="G1124" t="s">
        <v>4621</v>
      </c>
      <c r="H1124" t="s">
        <v>5270</v>
      </c>
      <c r="I1124" t="s">
        <v>2756</v>
      </c>
      <c r="J1124" s="5">
        <v>14953555</v>
      </c>
      <c r="K1124" t="s">
        <v>820</v>
      </c>
      <c r="L1124" s="5">
        <v>550922814464546</v>
      </c>
      <c r="M1124" t="s">
        <v>1981</v>
      </c>
      <c r="O1124" s="5">
        <v>8519200479572930</v>
      </c>
    </row>
    <row r="1125" spans="2:15" x14ac:dyDescent="0.3">
      <c r="B1125" t="s">
        <v>5271</v>
      </c>
      <c r="C1125" t="s">
        <v>1982</v>
      </c>
      <c r="D1125" t="s">
        <v>1035</v>
      </c>
      <c r="E1125">
        <v>100</v>
      </c>
      <c r="F1125" t="s">
        <v>2823</v>
      </c>
      <c r="G1125" t="s">
        <v>5272</v>
      </c>
      <c r="H1125" t="s">
        <v>2786</v>
      </c>
      <c r="I1125" t="s">
        <v>2756</v>
      </c>
      <c r="J1125" s="5">
        <v>18160854</v>
      </c>
      <c r="L1125" s="5">
        <v>888213292808533</v>
      </c>
      <c r="M1125" t="s">
        <v>1982</v>
      </c>
      <c r="O1125" s="5">
        <v>1.48568088588033E+16</v>
      </c>
    </row>
    <row r="1126" spans="2:15" x14ac:dyDescent="0.3">
      <c r="B1126" t="s">
        <v>5273</v>
      </c>
      <c r="C1126" t="s">
        <v>1983</v>
      </c>
      <c r="D1126" t="s">
        <v>804</v>
      </c>
      <c r="E1126">
        <v>20</v>
      </c>
      <c r="F1126">
        <v>1</v>
      </c>
      <c r="G1126" t="s">
        <v>4261</v>
      </c>
      <c r="H1126" t="s">
        <v>5274</v>
      </c>
      <c r="I1126" t="s">
        <v>2756</v>
      </c>
      <c r="J1126" s="5">
        <v>49970746</v>
      </c>
      <c r="L1126" s="5">
        <v>242034244537354</v>
      </c>
      <c r="M1126" t="s">
        <v>1983</v>
      </c>
      <c r="O1126" s="5">
        <v>2442449145137490</v>
      </c>
    </row>
    <row r="1127" spans="2:15" x14ac:dyDescent="0.3">
      <c r="B1127" t="s">
        <v>5275</v>
      </c>
      <c r="C1127" t="s">
        <v>1984</v>
      </c>
      <c r="D1127" t="s">
        <v>807</v>
      </c>
      <c r="E1127">
        <v>65</v>
      </c>
      <c r="F1127" t="s">
        <v>2860</v>
      </c>
      <c r="G1127" t="s">
        <v>3420</v>
      </c>
      <c r="H1127" t="s">
        <v>4783</v>
      </c>
      <c r="I1127" t="s">
        <v>2756</v>
      </c>
      <c r="J1127" s="5">
        <v>124155655</v>
      </c>
      <c r="K1127" t="s">
        <v>1051</v>
      </c>
      <c r="L1127" s="5">
        <v>27518835067749</v>
      </c>
      <c r="M1127" t="s">
        <v>1984</v>
      </c>
      <c r="O1127" s="5">
        <v>506295486315796</v>
      </c>
    </row>
    <row r="1128" spans="2:15" x14ac:dyDescent="0.3">
      <c r="B1128" t="s">
        <v>5276</v>
      </c>
      <c r="C1128" t="s">
        <v>1985</v>
      </c>
      <c r="D1128" t="s">
        <v>824</v>
      </c>
      <c r="E1128">
        <v>0</v>
      </c>
      <c r="F1128">
        <v>0</v>
      </c>
      <c r="G1128" t="s">
        <v>3082</v>
      </c>
      <c r="H1128" t="s">
        <v>4669</v>
      </c>
      <c r="I1128" t="s">
        <v>2814</v>
      </c>
      <c r="J1128" s="5">
        <v>40397408</v>
      </c>
      <c r="L1128">
        <v>0</v>
      </c>
      <c r="M1128" t="s">
        <v>1985</v>
      </c>
      <c r="O1128">
        <v>0</v>
      </c>
    </row>
    <row r="1129" spans="2:15" x14ac:dyDescent="0.3">
      <c r="B1129" t="s">
        <v>5277</v>
      </c>
      <c r="C1129" t="s">
        <v>1986</v>
      </c>
      <c r="D1129" t="s">
        <v>954</v>
      </c>
      <c r="E1129">
        <v>250</v>
      </c>
      <c r="F1129" t="s">
        <v>2773</v>
      </c>
      <c r="G1129" t="s">
        <v>2786</v>
      </c>
      <c r="H1129" t="s">
        <v>3993</v>
      </c>
      <c r="I1129" t="s">
        <v>2756</v>
      </c>
      <c r="J1129" s="5">
        <v>8218978</v>
      </c>
      <c r="L1129" s="5">
        <v>109327340893173</v>
      </c>
      <c r="M1129" t="s">
        <v>1986</v>
      </c>
      <c r="O1129" s="5">
        <v>1.42052430337836E+16</v>
      </c>
    </row>
    <row r="1130" spans="2:15" x14ac:dyDescent="0.3">
      <c r="B1130" t="s">
        <v>5278</v>
      </c>
      <c r="C1130" t="s">
        <v>1987</v>
      </c>
      <c r="D1130" t="s">
        <v>819</v>
      </c>
      <c r="E1130">
        <v>125</v>
      </c>
      <c r="F1130" t="s">
        <v>2823</v>
      </c>
      <c r="G1130" t="s">
        <v>5279</v>
      </c>
      <c r="H1130" t="s">
        <v>3917</v>
      </c>
      <c r="I1130" t="s">
        <v>2756</v>
      </c>
      <c r="J1130" s="5">
        <v>1.77803414347018E+16</v>
      </c>
      <c r="K1130" t="s">
        <v>820</v>
      </c>
      <c r="L1130" s="5">
        <v>150017483482361</v>
      </c>
      <c r="M1130" t="s">
        <v>1987</v>
      </c>
      <c r="O1130" s="5">
        <v>2.58366036106112E+16</v>
      </c>
    </row>
    <row r="1131" spans="2:15" x14ac:dyDescent="0.3">
      <c r="B1131" t="s">
        <v>5280</v>
      </c>
      <c r="C1131" t="s">
        <v>1988</v>
      </c>
      <c r="D1131" t="s">
        <v>837</v>
      </c>
      <c r="E1131">
        <v>0</v>
      </c>
      <c r="F1131">
        <v>0</v>
      </c>
      <c r="G1131" t="s">
        <v>4371</v>
      </c>
      <c r="H1131" t="s">
        <v>2983</v>
      </c>
      <c r="I1131" t="s">
        <v>2814</v>
      </c>
      <c r="J1131" s="5">
        <v>6039081</v>
      </c>
      <c r="K1131" t="s">
        <v>815</v>
      </c>
      <c r="L1131">
        <v>0</v>
      </c>
      <c r="M1131" t="s">
        <v>1988</v>
      </c>
      <c r="O1131">
        <v>0</v>
      </c>
    </row>
    <row r="1132" spans="2:15" x14ac:dyDescent="0.3">
      <c r="B1132" t="s">
        <v>5281</v>
      </c>
      <c r="C1132" t="s">
        <v>1989</v>
      </c>
      <c r="D1132" t="s">
        <v>807</v>
      </c>
      <c r="E1132">
        <v>100</v>
      </c>
      <c r="F1132" t="s">
        <v>2823</v>
      </c>
      <c r="G1132" t="s">
        <v>2795</v>
      </c>
      <c r="H1132" t="s">
        <v>5235</v>
      </c>
      <c r="I1132" t="s">
        <v>2756</v>
      </c>
      <c r="J1132" s="5">
        <v>15252553</v>
      </c>
      <c r="K1132" t="s">
        <v>827</v>
      </c>
      <c r="L1132" s="5">
        <v>123328410215379</v>
      </c>
      <c r="M1132" t="s">
        <v>1989</v>
      </c>
      <c r="O1132" s="5">
        <v>1.48568088588033E+16</v>
      </c>
    </row>
    <row r="1133" spans="2:15" x14ac:dyDescent="0.3">
      <c r="B1133" t="s">
        <v>5282</v>
      </c>
      <c r="C1133" t="s">
        <v>1990</v>
      </c>
      <c r="D1133" t="s">
        <v>819</v>
      </c>
      <c r="E1133">
        <v>100</v>
      </c>
      <c r="F1133" t="s">
        <v>2823</v>
      </c>
      <c r="G1133" t="s">
        <v>2807</v>
      </c>
      <c r="H1133" t="s">
        <v>5283</v>
      </c>
      <c r="I1133" t="s">
        <v>2756</v>
      </c>
      <c r="J1133" s="5">
        <v>1408454599994670</v>
      </c>
      <c r="K1133" t="s">
        <v>874</v>
      </c>
      <c r="L1133" s="5">
        <v>134828320323944</v>
      </c>
      <c r="M1133" t="s">
        <v>1990</v>
      </c>
      <c r="O1133" s="5">
        <v>1.48568088588033E+16</v>
      </c>
    </row>
    <row r="1134" spans="2:15" x14ac:dyDescent="0.3">
      <c r="B1134" t="s">
        <v>5284</v>
      </c>
      <c r="C1134" t="s">
        <v>1991</v>
      </c>
      <c r="D1134" t="s">
        <v>824</v>
      </c>
      <c r="E1134">
        <v>0</v>
      </c>
      <c r="F1134">
        <v>0</v>
      </c>
      <c r="G1134" t="s">
        <v>3438</v>
      </c>
      <c r="H1134" t="s">
        <v>5285</v>
      </c>
      <c r="I1134" t="s">
        <v>2814</v>
      </c>
      <c r="J1134" s="5">
        <v>1646354</v>
      </c>
      <c r="L1134">
        <v>0</v>
      </c>
      <c r="M1134" t="s">
        <v>1991</v>
      </c>
      <c r="O1134">
        <v>0</v>
      </c>
    </row>
    <row r="1135" spans="2:15" x14ac:dyDescent="0.3">
      <c r="B1135" t="s">
        <v>5286</v>
      </c>
      <c r="C1135" t="s">
        <v>1992</v>
      </c>
      <c r="D1135" t="s">
        <v>807</v>
      </c>
      <c r="E1135">
        <v>80</v>
      </c>
      <c r="F1135" t="s">
        <v>2823</v>
      </c>
      <c r="G1135" t="s">
        <v>5287</v>
      </c>
      <c r="H1135" t="s">
        <v>3850</v>
      </c>
      <c r="I1135" t="s">
        <v>2756</v>
      </c>
      <c r="J1135" s="5">
        <v>1942728</v>
      </c>
      <c r="K1135" t="s">
        <v>834</v>
      </c>
      <c r="L1135" s="5">
        <v>775063069553375</v>
      </c>
      <c r="M1135" t="s">
        <v>1992</v>
      </c>
      <c r="O1135" s="5">
        <v>8519200479572930</v>
      </c>
    </row>
    <row r="1136" spans="2:15" x14ac:dyDescent="0.3">
      <c r="B1136" t="s">
        <v>5288</v>
      </c>
      <c r="C1136" t="s">
        <v>1993</v>
      </c>
      <c r="D1136" t="s">
        <v>804</v>
      </c>
      <c r="E1136">
        <v>25</v>
      </c>
      <c r="F1136">
        <v>1</v>
      </c>
      <c r="G1136" t="s">
        <v>4717</v>
      </c>
      <c r="H1136" t="s">
        <v>5289</v>
      </c>
      <c r="I1136" t="s">
        <v>2756</v>
      </c>
      <c r="J1136" s="5">
        <v>22453413</v>
      </c>
      <c r="L1136" s="5">
        <v>296945304870605</v>
      </c>
      <c r="M1136" t="s">
        <v>1993</v>
      </c>
      <c r="O1136" s="5">
        <v>4394613154595750</v>
      </c>
    </row>
    <row r="1137" spans="2:15" x14ac:dyDescent="0.3">
      <c r="B1137" t="s">
        <v>5290</v>
      </c>
      <c r="C1137" t="s">
        <v>1994</v>
      </c>
      <c r="D1137" t="s">
        <v>804</v>
      </c>
      <c r="E1137">
        <v>25</v>
      </c>
      <c r="F1137">
        <v>1</v>
      </c>
      <c r="G1137" t="s">
        <v>5292</v>
      </c>
      <c r="H1137" t="s">
        <v>5291</v>
      </c>
      <c r="I1137" t="s">
        <v>2756</v>
      </c>
      <c r="J1137" s="5">
        <v>44042606</v>
      </c>
      <c r="L1137" s="5">
        <v>3015407371521</v>
      </c>
      <c r="M1137" t="s">
        <v>1994</v>
      </c>
      <c r="O1137" s="5">
        <v>4394613154595750</v>
      </c>
    </row>
    <row r="1138" spans="2:15" x14ac:dyDescent="0.3">
      <c r="B1138" t="s">
        <v>5293</v>
      </c>
      <c r="C1138" t="s">
        <v>1995</v>
      </c>
      <c r="D1138" t="s">
        <v>807</v>
      </c>
      <c r="E1138">
        <v>40</v>
      </c>
      <c r="F1138" t="s">
        <v>2860</v>
      </c>
      <c r="G1138" t="s">
        <v>3351</v>
      </c>
      <c r="H1138" t="s">
        <v>5294</v>
      </c>
      <c r="I1138" t="s">
        <v>2756</v>
      </c>
      <c r="J1138" s="5">
        <v>24346521</v>
      </c>
      <c r="K1138" t="s">
        <v>1051</v>
      </c>
      <c r="L1138" s="5">
        <v>1070879945755</v>
      </c>
      <c r="M1138" t="s">
        <v>1995</v>
      </c>
      <c r="O1138" s="5">
        <v>1.47985835869071E+16</v>
      </c>
    </row>
    <row r="1139" spans="2:15" x14ac:dyDescent="0.3">
      <c r="B1139" t="s">
        <v>5295</v>
      </c>
      <c r="C1139" t="s">
        <v>1996</v>
      </c>
      <c r="D1139" t="s">
        <v>807</v>
      </c>
      <c r="E1139">
        <v>25</v>
      </c>
      <c r="F1139">
        <v>1</v>
      </c>
      <c r="G1139" t="s">
        <v>3595</v>
      </c>
      <c r="H1139" t="s">
        <v>5004</v>
      </c>
      <c r="I1139" t="s">
        <v>2756</v>
      </c>
      <c r="J1139" s="5">
        <v>1605761</v>
      </c>
      <c r="K1139" t="s">
        <v>897</v>
      </c>
      <c r="L1139" s="5">
        <v>286403942108154</v>
      </c>
      <c r="M1139" t="s">
        <v>1996</v>
      </c>
      <c r="O1139" s="5">
        <v>4394613154595750</v>
      </c>
    </row>
    <row r="1140" spans="2:15" x14ac:dyDescent="0.3">
      <c r="B1140" t="s">
        <v>5296</v>
      </c>
      <c r="C1140" t="s">
        <v>1997</v>
      </c>
      <c r="D1140" t="s">
        <v>807</v>
      </c>
      <c r="E1140">
        <v>50</v>
      </c>
      <c r="F1140" t="s">
        <v>2905</v>
      </c>
      <c r="G1140" t="s">
        <v>4448</v>
      </c>
      <c r="H1140" t="s">
        <v>3207</v>
      </c>
      <c r="I1140" t="s">
        <v>2756</v>
      </c>
      <c r="J1140" s="5">
        <v>23502512</v>
      </c>
      <c r="K1140" t="s">
        <v>841</v>
      </c>
      <c r="L1140" s="5">
        <v>244164754867554</v>
      </c>
      <c r="M1140" t="s">
        <v>1997</v>
      </c>
      <c r="O1140" s="5">
        <v>2611239415570130</v>
      </c>
    </row>
    <row r="1141" spans="2:15" x14ac:dyDescent="0.3">
      <c r="B1141" t="s">
        <v>5297</v>
      </c>
      <c r="C1141" t="s">
        <v>1998</v>
      </c>
      <c r="D1141" t="s">
        <v>847</v>
      </c>
      <c r="E1141">
        <v>80</v>
      </c>
      <c r="F1141" t="s">
        <v>3154</v>
      </c>
      <c r="G1141" t="s">
        <v>3121</v>
      </c>
      <c r="H1141" t="s">
        <v>5192</v>
      </c>
      <c r="I1141" t="s">
        <v>2756</v>
      </c>
      <c r="J1141" s="5">
        <v>32730007</v>
      </c>
      <c r="K1141" t="s">
        <v>1274</v>
      </c>
      <c r="L1141" s="5">
        <v>659730853996298</v>
      </c>
      <c r="M1141" t="s">
        <v>1998</v>
      </c>
      <c r="O1141" s="5">
        <v>8519200479572930</v>
      </c>
    </row>
    <row r="1142" spans="2:15" x14ac:dyDescent="0.3">
      <c r="B1142" t="s">
        <v>5298</v>
      </c>
      <c r="C1142" t="s">
        <v>1999</v>
      </c>
      <c r="D1142" t="s">
        <v>804</v>
      </c>
      <c r="E1142">
        <v>25</v>
      </c>
      <c r="F1142">
        <v>1</v>
      </c>
      <c r="G1142" t="s">
        <v>3853</v>
      </c>
      <c r="H1142" t="s">
        <v>5299</v>
      </c>
      <c r="I1142" t="s">
        <v>2756</v>
      </c>
      <c r="J1142" s="5">
        <v>54233265</v>
      </c>
      <c r="L1142" s="5">
        <v>342586135864258</v>
      </c>
      <c r="M1142" t="s">
        <v>1999</v>
      </c>
      <c r="O1142" s="5">
        <v>4394613154595750</v>
      </c>
    </row>
    <row r="1143" spans="2:15" x14ac:dyDescent="0.3">
      <c r="B1143" t="s">
        <v>5300</v>
      </c>
      <c r="C1143" t="s">
        <v>2000</v>
      </c>
      <c r="D1143" t="s">
        <v>807</v>
      </c>
      <c r="E1143">
        <v>100</v>
      </c>
      <c r="F1143" t="s">
        <v>2823</v>
      </c>
      <c r="G1143" t="s">
        <v>3967</v>
      </c>
      <c r="H1143" t="s">
        <v>4003</v>
      </c>
      <c r="I1143" t="s">
        <v>2756</v>
      </c>
      <c r="J1143" s="5">
        <v>1091078</v>
      </c>
      <c r="K1143" t="s">
        <v>813</v>
      </c>
      <c r="L1143" s="5">
        <v>130760877536773</v>
      </c>
      <c r="M1143" t="s">
        <v>2000</v>
      </c>
      <c r="O1143" s="5">
        <v>1.48568088588033E+16</v>
      </c>
    </row>
    <row r="1144" spans="2:15" x14ac:dyDescent="0.3">
      <c r="B1144" t="s">
        <v>5301</v>
      </c>
      <c r="C1144" t="s">
        <v>2001</v>
      </c>
      <c r="D1144" t="s">
        <v>807</v>
      </c>
      <c r="E1144">
        <v>80</v>
      </c>
      <c r="F1144" t="s">
        <v>2823</v>
      </c>
      <c r="G1144" t="s">
        <v>5116</v>
      </c>
      <c r="H1144" t="s">
        <v>5287</v>
      </c>
      <c r="I1144" t="s">
        <v>2756</v>
      </c>
      <c r="J1144" s="5">
        <v>90803</v>
      </c>
      <c r="K1144" t="s">
        <v>834</v>
      </c>
      <c r="L1144" s="5">
        <v>751437343769074</v>
      </c>
      <c r="M1144" t="s">
        <v>2001</v>
      </c>
      <c r="O1144" s="5">
        <v>8519200479572930</v>
      </c>
    </row>
    <row r="1145" spans="2:15" x14ac:dyDescent="0.3">
      <c r="B1145" t="s">
        <v>5302</v>
      </c>
      <c r="C1145" t="s">
        <v>2002</v>
      </c>
      <c r="D1145" t="s">
        <v>859</v>
      </c>
      <c r="E1145">
        <v>0</v>
      </c>
      <c r="F1145">
        <v>0</v>
      </c>
      <c r="G1145" t="s">
        <v>5304</v>
      </c>
      <c r="H1145" t="s">
        <v>5303</v>
      </c>
      <c r="I1145" t="s">
        <v>2814</v>
      </c>
      <c r="J1145" s="5">
        <v>4728129</v>
      </c>
      <c r="L1145">
        <v>0</v>
      </c>
      <c r="M1145" t="s">
        <v>2002</v>
      </c>
      <c r="O1145">
        <v>0</v>
      </c>
    </row>
    <row r="1146" spans="2:15" x14ac:dyDescent="0.3">
      <c r="B1146" t="s">
        <v>5305</v>
      </c>
      <c r="C1146" t="s">
        <v>2003</v>
      </c>
      <c r="D1146" t="s">
        <v>807</v>
      </c>
      <c r="E1146">
        <v>50</v>
      </c>
      <c r="F1146" t="s">
        <v>2905</v>
      </c>
      <c r="G1146" t="s">
        <v>4055</v>
      </c>
      <c r="H1146" t="s">
        <v>3069</v>
      </c>
      <c r="I1146" t="s">
        <v>2756</v>
      </c>
      <c r="J1146" s="5">
        <v>22834823</v>
      </c>
      <c r="K1146" t="s">
        <v>942</v>
      </c>
      <c r="L1146" s="5">
        <v>231378959751106</v>
      </c>
      <c r="M1146" t="s">
        <v>2003</v>
      </c>
      <c r="O1146" s="5">
        <v>2611239415570130</v>
      </c>
    </row>
    <row r="1147" spans="2:15" x14ac:dyDescent="0.3">
      <c r="B1147" t="s">
        <v>5306</v>
      </c>
      <c r="C1147" t="s">
        <v>2004</v>
      </c>
      <c r="D1147" t="s">
        <v>804</v>
      </c>
      <c r="E1147">
        <v>25</v>
      </c>
      <c r="F1147">
        <v>1</v>
      </c>
      <c r="G1147" t="s">
        <v>4214</v>
      </c>
      <c r="H1147" t="s">
        <v>5307</v>
      </c>
      <c r="I1147" t="s">
        <v>2756</v>
      </c>
      <c r="J1147" s="5">
        <v>9005285</v>
      </c>
      <c r="L1147" s="5">
        <v>289661808013916</v>
      </c>
      <c r="M1147" t="s">
        <v>2004</v>
      </c>
      <c r="O1147" s="5">
        <v>4394613154595750</v>
      </c>
    </row>
    <row r="1148" spans="2:15" x14ac:dyDescent="0.3">
      <c r="B1148" t="s">
        <v>5308</v>
      </c>
      <c r="C1148" t="s">
        <v>2005</v>
      </c>
      <c r="D1148" t="s">
        <v>819</v>
      </c>
      <c r="E1148">
        <v>250</v>
      </c>
      <c r="F1148" t="s">
        <v>2773</v>
      </c>
      <c r="G1148" t="s">
        <v>4254</v>
      </c>
      <c r="H1148" t="s">
        <v>3686</v>
      </c>
      <c r="I1148" t="s">
        <v>2756</v>
      </c>
      <c r="J1148" s="5">
        <v>96707633760874</v>
      </c>
      <c r="K1148" t="s">
        <v>820</v>
      </c>
      <c r="L1148" s="5">
        <v>129016153312302</v>
      </c>
      <c r="M1148" t="s">
        <v>2005</v>
      </c>
      <c r="O1148" s="5">
        <v>1.42052430337836E+16</v>
      </c>
    </row>
    <row r="1149" spans="2:15" x14ac:dyDescent="0.3">
      <c r="B1149" t="s">
        <v>5309</v>
      </c>
      <c r="C1149" t="s">
        <v>2006</v>
      </c>
      <c r="D1149" t="s">
        <v>807</v>
      </c>
      <c r="E1149">
        <v>40</v>
      </c>
      <c r="F1149" t="s">
        <v>2947</v>
      </c>
      <c r="G1149" t="s">
        <v>3865</v>
      </c>
      <c r="H1149" t="s">
        <v>4607</v>
      </c>
      <c r="I1149" t="s">
        <v>2756</v>
      </c>
      <c r="J1149" s="5">
        <v>12621428</v>
      </c>
      <c r="K1149" t="s">
        <v>808</v>
      </c>
      <c r="L1149" s="5">
        <v>131057823791518</v>
      </c>
      <c r="M1149" t="s">
        <v>2006</v>
      </c>
      <c r="O1149" s="5">
        <v>1.47985835869071E+16</v>
      </c>
    </row>
    <row r="1150" spans="2:15" x14ac:dyDescent="0.3">
      <c r="B1150" t="s">
        <v>5310</v>
      </c>
      <c r="C1150" t="s">
        <v>2007</v>
      </c>
      <c r="D1150" t="s">
        <v>804</v>
      </c>
      <c r="E1150">
        <v>25</v>
      </c>
      <c r="F1150">
        <v>1</v>
      </c>
      <c r="G1150" t="s">
        <v>2889</v>
      </c>
      <c r="H1150" t="s">
        <v>5311</v>
      </c>
      <c r="I1150" t="s">
        <v>2756</v>
      </c>
      <c r="J1150" s="5">
        <v>77431197</v>
      </c>
      <c r="L1150" s="5">
        <v>295227870941162</v>
      </c>
      <c r="M1150" t="s">
        <v>2007</v>
      </c>
      <c r="O1150" s="5">
        <v>4394613154595750</v>
      </c>
    </row>
    <row r="1151" spans="2:15" x14ac:dyDescent="0.3">
      <c r="B1151" t="s">
        <v>5312</v>
      </c>
      <c r="C1151" t="s">
        <v>2008</v>
      </c>
      <c r="D1151" t="s">
        <v>819</v>
      </c>
      <c r="E1151">
        <v>100</v>
      </c>
      <c r="F1151" t="s">
        <v>2823</v>
      </c>
      <c r="G1151" t="s">
        <v>4128</v>
      </c>
      <c r="H1151" t="s">
        <v>5138</v>
      </c>
      <c r="I1151" t="s">
        <v>2756</v>
      </c>
      <c r="J1151" s="5">
        <v>11100585</v>
      </c>
      <c r="K1151" t="s">
        <v>874</v>
      </c>
      <c r="L1151" s="5">
        <v>885035816345215</v>
      </c>
      <c r="M1151" t="s">
        <v>2008</v>
      </c>
      <c r="O1151" s="5">
        <v>1.48568088588033E+16</v>
      </c>
    </row>
    <row r="1152" spans="2:15" x14ac:dyDescent="0.3">
      <c r="B1152" t="s">
        <v>5313</v>
      </c>
      <c r="C1152" t="s">
        <v>2009</v>
      </c>
      <c r="D1152" t="s">
        <v>804</v>
      </c>
      <c r="E1152">
        <v>25</v>
      </c>
      <c r="F1152">
        <v>1</v>
      </c>
      <c r="G1152" t="s">
        <v>3921</v>
      </c>
      <c r="H1152" t="s">
        <v>5314</v>
      </c>
      <c r="I1152" t="s">
        <v>2756</v>
      </c>
      <c r="J1152" s="5">
        <v>6629889</v>
      </c>
      <c r="L1152" s="5">
        <v>297870216369629</v>
      </c>
      <c r="M1152" t="s">
        <v>2009</v>
      </c>
      <c r="O1152" s="5">
        <v>4394613154595750</v>
      </c>
    </row>
    <row r="1153" spans="2:15" x14ac:dyDescent="0.3">
      <c r="B1153" t="s">
        <v>5315</v>
      </c>
      <c r="C1153" t="s">
        <v>2010</v>
      </c>
      <c r="D1153" t="s">
        <v>804</v>
      </c>
      <c r="E1153">
        <v>25</v>
      </c>
      <c r="F1153">
        <v>1</v>
      </c>
      <c r="G1153" t="s">
        <v>5317</v>
      </c>
      <c r="H1153" t="s">
        <v>5316</v>
      </c>
      <c r="I1153" t="s">
        <v>2756</v>
      </c>
      <c r="J1153" s="5">
        <v>9423585</v>
      </c>
      <c r="L1153" s="5">
        <v>283260822296143</v>
      </c>
      <c r="M1153" t="s">
        <v>2010</v>
      </c>
      <c r="O1153" s="5">
        <v>4394613154595750</v>
      </c>
    </row>
    <row r="1154" spans="2:15" x14ac:dyDescent="0.3">
      <c r="B1154" t="s">
        <v>5318</v>
      </c>
      <c r="C1154" t="s">
        <v>2011</v>
      </c>
      <c r="D1154" t="s">
        <v>804</v>
      </c>
      <c r="E1154">
        <v>25</v>
      </c>
      <c r="F1154">
        <v>1</v>
      </c>
      <c r="G1154" t="s">
        <v>5004</v>
      </c>
      <c r="H1154" t="s">
        <v>5319</v>
      </c>
      <c r="I1154" t="s">
        <v>2756</v>
      </c>
      <c r="J1154" s="5">
        <v>9547623</v>
      </c>
      <c r="L1154" s="5">
        <v>27983268737793</v>
      </c>
      <c r="M1154" t="s">
        <v>2011</v>
      </c>
      <c r="O1154" s="5">
        <v>4394613154595750</v>
      </c>
    </row>
    <row r="1155" spans="2:15" x14ac:dyDescent="0.3">
      <c r="B1155" t="s">
        <v>5320</v>
      </c>
      <c r="C1155" t="s">
        <v>2012</v>
      </c>
      <c r="D1155" t="s">
        <v>804</v>
      </c>
      <c r="E1155">
        <v>32</v>
      </c>
      <c r="F1155">
        <v>1</v>
      </c>
      <c r="G1155" t="s">
        <v>5116</v>
      </c>
      <c r="H1155" t="s">
        <v>5321</v>
      </c>
      <c r="I1155" t="s">
        <v>2756</v>
      </c>
      <c r="J1155" s="5">
        <v>46419935</v>
      </c>
      <c r="L1155" s="5">
        <v>489768905639648</v>
      </c>
      <c r="M1155" t="s">
        <v>2012</v>
      </c>
      <c r="O1155" s="5">
        <v>8343616479046430</v>
      </c>
    </row>
    <row r="1156" spans="2:15" x14ac:dyDescent="0.3">
      <c r="B1156" t="s">
        <v>5322</v>
      </c>
      <c r="C1156" t="s">
        <v>2013</v>
      </c>
      <c r="D1156" t="s">
        <v>804</v>
      </c>
      <c r="E1156">
        <v>32</v>
      </c>
      <c r="F1156">
        <v>1</v>
      </c>
      <c r="G1156" t="s">
        <v>3923</v>
      </c>
      <c r="H1156" t="s">
        <v>5323</v>
      </c>
      <c r="I1156" t="s">
        <v>2756</v>
      </c>
      <c r="J1156" s="5">
        <v>39772651</v>
      </c>
      <c r="L1156" s="5">
        <v>487049331665039</v>
      </c>
      <c r="M1156" t="s">
        <v>2013</v>
      </c>
      <c r="O1156" s="5">
        <v>8343616479046430</v>
      </c>
    </row>
    <row r="1157" spans="2:15" x14ac:dyDescent="0.3">
      <c r="B1157" t="s">
        <v>5324</v>
      </c>
      <c r="C1157" t="s">
        <v>2014</v>
      </c>
      <c r="D1157" t="s">
        <v>804</v>
      </c>
      <c r="E1157">
        <v>25</v>
      </c>
      <c r="F1157">
        <v>1</v>
      </c>
      <c r="G1157" t="s">
        <v>2919</v>
      </c>
      <c r="H1157" t="s">
        <v>5325</v>
      </c>
      <c r="I1157" t="s">
        <v>2756</v>
      </c>
      <c r="J1157" s="5">
        <v>5451283</v>
      </c>
      <c r="L1157" s="5">
        <v>349120407104492</v>
      </c>
      <c r="M1157" t="s">
        <v>2014</v>
      </c>
      <c r="O1157" s="5">
        <v>4394613154595750</v>
      </c>
    </row>
    <row r="1158" spans="2:15" x14ac:dyDescent="0.3">
      <c r="B1158" t="s">
        <v>5326</v>
      </c>
      <c r="C1158" t="s">
        <v>2015</v>
      </c>
      <c r="D1158" t="s">
        <v>804</v>
      </c>
      <c r="E1158">
        <v>25</v>
      </c>
      <c r="F1158">
        <v>1</v>
      </c>
      <c r="G1158" t="s">
        <v>5132</v>
      </c>
      <c r="H1158" t="s">
        <v>5327</v>
      </c>
      <c r="I1158" t="s">
        <v>2756</v>
      </c>
      <c r="J1158" s="5">
        <v>5730756</v>
      </c>
      <c r="L1158" s="5">
        <v>336140213012695</v>
      </c>
      <c r="M1158" t="s">
        <v>2015</v>
      </c>
      <c r="O1158" s="5">
        <v>4394613154595750</v>
      </c>
    </row>
    <row r="1159" spans="2:15" x14ac:dyDescent="0.3">
      <c r="B1159" t="s">
        <v>5328</v>
      </c>
      <c r="C1159" t="s">
        <v>2016</v>
      </c>
      <c r="D1159" t="s">
        <v>807</v>
      </c>
      <c r="E1159">
        <v>65</v>
      </c>
      <c r="F1159" t="s">
        <v>2905</v>
      </c>
      <c r="G1159" t="s">
        <v>4368</v>
      </c>
      <c r="H1159" t="s">
        <v>3245</v>
      </c>
      <c r="I1159" t="s">
        <v>2756</v>
      </c>
      <c r="J1159" s="5">
        <v>26093836</v>
      </c>
      <c r="K1159" t="s">
        <v>852</v>
      </c>
      <c r="L1159" s="5">
        <v>440402529239655</v>
      </c>
      <c r="M1159" t="s">
        <v>2016</v>
      </c>
      <c r="O1159" s="5">
        <v>506295486315796</v>
      </c>
    </row>
    <row r="1160" spans="2:15" x14ac:dyDescent="0.3">
      <c r="B1160" t="s">
        <v>5329</v>
      </c>
      <c r="C1160" t="s">
        <v>2017</v>
      </c>
      <c r="D1160" t="s">
        <v>804</v>
      </c>
      <c r="E1160">
        <v>25</v>
      </c>
      <c r="F1160">
        <v>1</v>
      </c>
      <c r="G1160" t="s">
        <v>3509</v>
      </c>
      <c r="H1160" t="s">
        <v>5330</v>
      </c>
      <c r="I1160" t="s">
        <v>2756</v>
      </c>
      <c r="J1160" s="5">
        <v>5279152</v>
      </c>
      <c r="L1160" s="5">
        <v>304570903778076</v>
      </c>
      <c r="M1160" t="s">
        <v>2017</v>
      </c>
      <c r="O1160" s="5">
        <v>4394613154595750</v>
      </c>
    </row>
    <row r="1161" spans="2:15" x14ac:dyDescent="0.3">
      <c r="B1161" t="s">
        <v>5331</v>
      </c>
      <c r="C1161" t="s">
        <v>2018</v>
      </c>
      <c r="D1161" t="s">
        <v>807</v>
      </c>
      <c r="E1161">
        <v>150</v>
      </c>
      <c r="F1161" t="s">
        <v>2773</v>
      </c>
      <c r="G1161" t="s">
        <v>4897</v>
      </c>
      <c r="H1161" t="s">
        <v>3555</v>
      </c>
      <c r="I1161" t="s">
        <v>2756</v>
      </c>
      <c r="J1161" s="5">
        <v>45544877</v>
      </c>
      <c r="K1161" t="s">
        <v>815</v>
      </c>
      <c r="L1161" s="5">
        <v>321461234539032</v>
      </c>
      <c r="M1161" t="s">
        <v>2018</v>
      </c>
      <c r="O1161" s="5">
        <v>4.0530788484379904E+16</v>
      </c>
    </row>
    <row r="1162" spans="2:15" x14ac:dyDescent="0.3">
      <c r="B1162" t="s">
        <v>5332</v>
      </c>
      <c r="C1162" t="s">
        <v>2019</v>
      </c>
      <c r="D1162" t="s">
        <v>824</v>
      </c>
      <c r="E1162">
        <v>65</v>
      </c>
      <c r="F1162" t="s">
        <v>3372</v>
      </c>
      <c r="G1162" t="s">
        <v>2879</v>
      </c>
      <c r="H1162" t="s">
        <v>3418</v>
      </c>
      <c r="I1162" t="s">
        <v>2756</v>
      </c>
      <c r="J1162" s="5">
        <v>14840813</v>
      </c>
      <c r="L1162" s="5">
        <v>432940525817859</v>
      </c>
      <c r="M1162" t="s">
        <v>2019</v>
      </c>
      <c r="O1162" s="5">
        <v>506295486315796</v>
      </c>
    </row>
    <row r="1163" spans="2:15" x14ac:dyDescent="0.3">
      <c r="B1163" t="s">
        <v>5333</v>
      </c>
      <c r="C1163" t="s">
        <v>2020</v>
      </c>
      <c r="D1163" t="s">
        <v>804</v>
      </c>
      <c r="E1163">
        <v>25</v>
      </c>
      <c r="F1163">
        <v>1</v>
      </c>
      <c r="G1163" t="s">
        <v>4028</v>
      </c>
      <c r="H1163" t="s">
        <v>5334</v>
      </c>
      <c r="I1163" t="s">
        <v>2756</v>
      </c>
      <c r="J1163" s="5">
        <v>8851135</v>
      </c>
      <c r="L1163" s="5">
        <v>325244407653809</v>
      </c>
      <c r="M1163" t="s">
        <v>2020</v>
      </c>
      <c r="O1163" s="5">
        <v>4394613154595750</v>
      </c>
    </row>
    <row r="1164" spans="2:15" x14ac:dyDescent="0.3">
      <c r="B1164" t="s">
        <v>5335</v>
      </c>
      <c r="C1164" t="s">
        <v>2021</v>
      </c>
      <c r="D1164" t="s">
        <v>893</v>
      </c>
      <c r="E1164">
        <v>125</v>
      </c>
      <c r="F1164" t="s">
        <v>3372</v>
      </c>
      <c r="G1164" t="s">
        <v>5336</v>
      </c>
      <c r="H1164" t="s">
        <v>5190</v>
      </c>
      <c r="I1164" t="s">
        <v>2756</v>
      </c>
      <c r="J1164" s="5">
        <v>4741284</v>
      </c>
      <c r="K1164" t="s">
        <v>894</v>
      </c>
      <c r="L1164" s="5">
        <v>207561795196531</v>
      </c>
      <c r="M1164" t="s">
        <v>2021</v>
      </c>
      <c r="O1164" s="5">
        <v>2.58366036106112E+16</v>
      </c>
    </row>
    <row r="1165" spans="2:15" x14ac:dyDescent="0.3">
      <c r="B1165" t="s">
        <v>5337</v>
      </c>
      <c r="C1165" t="s">
        <v>2022</v>
      </c>
      <c r="D1165" t="s">
        <v>807</v>
      </c>
      <c r="E1165">
        <v>40</v>
      </c>
      <c r="F1165" t="s">
        <v>2794</v>
      </c>
      <c r="G1165" t="s">
        <v>3520</v>
      </c>
      <c r="H1165" t="s">
        <v>4120</v>
      </c>
      <c r="I1165" t="s">
        <v>2756</v>
      </c>
      <c r="J1165" s="5">
        <v>2537227</v>
      </c>
      <c r="K1165" t="s">
        <v>1123</v>
      </c>
      <c r="L1165" s="5">
        <v>939565269470331</v>
      </c>
      <c r="M1165" t="s">
        <v>2022</v>
      </c>
      <c r="O1165" s="5">
        <v>1.47985835869071E+16</v>
      </c>
    </row>
    <row r="1166" spans="2:15" x14ac:dyDescent="0.3">
      <c r="B1166" t="s">
        <v>5338</v>
      </c>
      <c r="C1166" t="s">
        <v>2023</v>
      </c>
      <c r="D1166" t="s">
        <v>819</v>
      </c>
      <c r="E1166">
        <v>100</v>
      </c>
      <c r="F1166" t="s">
        <v>2823</v>
      </c>
      <c r="G1166" t="s">
        <v>3525</v>
      </c>
      <c r="H1166" t="s">
        <v>2903</v>
      </c>
      <c r="I1166" t="s">
        <v>2756</v>
      </c>
      <c r="J1166" s="5">
        <v>48700404</v>
      </c>
      <c r="K1166" t="s">
        <v>874</v>
      </c>
      <c r="L1166" s="5">
        <v>923535996322632</v>
      </c>
      <c r="M1166" t="s">
        <v>2023</v>
      </c>
      <c r="O1166" s="5">
        <v>1.48568088588033E+16</v>
      </c>
    </row>
    <row r="1167" spans="2:15" x14ac:dyDescent="0.3">
      <c r="B1167" t="s">
        <v>5339</v>
      </c>
      <c r="C1167" t="s">
        <v>2024</v>
      </c>
      <c r="D1167" t="s">
        <v>804</v>
      </c>
      <c r="E1167">
        <v>25</v>
      </c>
      <c r="F1167">
        <v>1</v>
      </c>
      <c r="G1167" t="s">
        <v>2760</v>
      </c>
      <c r="H1167" t="s">
        <v>5340</v>
      </c>
      <c r="I1167" t="s">
        <v>2756</v>
      </c>
      <c r="J1167" s="5">
        <v>60297666</v>
      </c>
      <c r="L1167" s="5">
        <v>296104221343994</v>
      </c>
      <c r="M1167" t="s">
        <v>2024</v>
      </c>
      <c r="O1167" s="5">
        <v>4394613154595750</v>
      </c>
    </row>
    <row r="1168" spans="2:15" x14ac:dyDescent="0.3">
      <c r="B1168" t="s">
        <v>5341</v>
      </c>
      <c r="C1168" t="s">
        <v>2025</v>
      </c>
      <c r="D1168" t="s">
        <v>804</v>
      </c>
      <c r="E1168">
        <v>32</v>
      </c>
      <c r="F1168">
        <v>1</v>
      </c>
      <c r="G1168" t="s">
        <v>4532</v>
      </c>
      <c r="H1168" t="s">
        <v>5342</v>
      </c>
      <c r="I1168" t="s">
        <v>2756</v>
      </c>
      <c r="J1168" s="5">
        <v>71217723</v>
      </c>
      <c r="L1168" s="5">
        <v>654144897460938</v>
      </c>
      <c r="M1168" t="s">
        <v>2025</v>
      </c>
      <c r="O1168" s="5">
        <v>8343616479046430</v>
      </c>
    </row>
    <row r="1169" spans="2:15" x14ac:dyDescent="0.3">
      <c r="B1169" t="s">
        <v>5343</v>
      </c>
      <c r="C1169" t="s">
        <v>2026</v>
      </c>
      <c r="D1169" t="s">
        <v>807</v>
      </c>
      <c r="E1169">
        <v>50</v>
      </c>
      <c r="F1169" t="s">
        <v>2905</v>
      </c>
      <c r="G1169" t="s">
        <v>5344</v>
      </c>
      <c r="H1169" t="s">
        <v>3464</v>
      </c>
      <c r="I1169" t="s">
        <v>2756</v>
      </c>
      <c r="J1169" s="5">
        <v>6517789</v>
      </c>
      <c r="K1169" t="s">
        <v>1013</v>
      </c>
      <c r="L1169" s="5">
        <v>223371541404747</v>
      </c>
      <c r="M1169" t="s">
        <v>2026</v>
      </c>
      <c r="O1169" s="5">
        <v>2611239415570130</v>
      </c>
    </row>
    <row r="1170" spans="2:15" x14ac:dyDescent="0.3">
      <c r="B1170" t="s">
        <v>5345</v>
      </c>
      <c r="C1170" t="s">
        <v>2027</v>
      </c>
      <c r="D1170" t="s">
        <v>804</v>
      </c>
      <c r="E1170">
        <v>25</v>
      </c>
      <c r="F1170">
        <v>1</v>
      </c>
      <c r="G1170" t="s">
        <v>3968</v>
      </c>
      <c r="H1170" t="s">
        <v>5346</v>
      </c>
      <c r="I1170" t="s">
        <v>2756</v>
      </c>
      <c r="J1170" s="5">
        <v>6655238</v>
      </c>
      <c r="L1170" s="5">
        <v>278470993041992</v>
      </c>
      <c r="M1170" t="s">
        <v>2027</v>
      </c>
      <c r="O1170" s="5">
        <v>4394613154595750</v>
      </c>
    </row>
    <row r="1171" spans="2:15" x14ac:dyDescent="0.3">
      <c r="B1171" t="s">
        <v>5347</v>
      </c>
      <c r="C1171" t="s">
        <v>2028</v>
      </c>
      <c r="D1171" t="s">
        <v>837</v>
      </c>
      <c r="E1171">
        <v>65</v>
      </c>
      <c r="F1171" t="s">
        <v>2853</v>
      </c>
      <c r="G1171" t="s">
        <v>2854</v>
      </c>
      <c r="H1171" t="s">
        <v>4587</v>
      </c>
      <c r="I1171" t="s">
        <v>2756</v>
      </c>
      <c r="J1171" s="5">
        <v>14230917</v>
      </c>
      <c r="K1171" t="s">
        <v>838</v>
      </c>
      <c r="L1171" s="5">
        <v>302117717857356</v>
      </c>
      <c r="M1171" t="s">
        <v>2028</v>
      </c>
      <c r="O1171" s="5">
        <v>506295486315796</v>
      </c>
    </row>
    <row r="1172" spans="2:15" x14ac:dyDescent="0.3">
      <c r="B1172" t="s">
        <v>5348</v>
      </c>
      <c r="C1172" t="s">
        <v>2029</v>
      </c>
      <c r="D1172" t="s">
        <v>804</v>
      </c>
      <c r="E1172">
        <v>25</v>
      </c>
      <c r="F1172">
        <v>1</v>
      </c>
      <c r="G1172" t="s">
        <v>5304</v>
      </c>
      <c r="H1172" t="s">
        <v>5349</v>
      </c>
      <c r="I1172" t="s">
        <v>2756</v>
      </c>
      <c r="J1172" s="5">
        <v>17519763</v>
      </c>
      <c r="L1172" s="5">
        <v>292670307159424</v>
      </c>
      <c r="M1172" t="s">
        <v>2029</v>
      </c>
      <c r="O1172" s="5">
        <v>4394613154595750</v>
      </c>
    </row>
    <row r="1173" spans="2:15" x14ac:dyDescent="0.3">
      <c r="B1173" t="s">
        <v>5350</v>
      </c>
      <c r="C1173" t="s">
        <v>2030</v>
      </c>
      <c r="D1173" t="s">
        <v>804</v>
      </c>
      <c r="E1173">
        <v>25</v>
      </c>
      <c r="F1173">
        <v>1</v>
      </c>
      <c r="G1173" t="s">
        <v>3362</v>
      </c>
      <c r="H1173" t="s">
        <v>5351</v>
      </c>
      <c r="I1173" t="s">
        <v>2756</v>
      </c>
      <c r="J1173" s="5">
        <v>4791333</v>
      </c>
      <c r="L1173" s="5">
        <v>304772510528564</v>
      </c>
      <c r="M1173" t="s">
        <v>2030</v>
      </c>
      <c r="O1173" s="5">
        <v>4394613154595750</v>
      </c>
    </row>
    <row r="1174" spans="2:15" x14ac:dyDescent="0.3">
      <c r="B1174" t="s">
        <v>5352</v>
      </c>
      <c r="C1174" t="s">
        <v>2031</v>
      </c>
      <c r="D1174" t="s">
        <v>804</v>
      </c>
      <c r="E1174">
        <v>25</v>
      </c>
      <c r="F1174">
        <v>1</v>
      </c>
      <c r="G1174" t="s">
        <v>2831</v>
      </c>
      <c r="H1174" t="s">
        <v>5353</v>
      </c>
      <c r="I1174" t="s">
        <v>2756</v>
      </c>
      <c r="J1174" s="5">
        <v>5869869</v>
      </c>
      <c r="L1174" s="5">
        <v>328491401672363</v>
      </c>
      <c r="M1174" t="s">
        <v>2031</v>
      </c>
      <c r="O1174" s="5">
        <v>4394613154595750</v>
      </c>
    </row>
    <row r="1175" spans="2:15" x14ac:dyDescent="0.3">
      <c r="B1175" t="s">
        <v>5354</v>
      </c>
      <c r="C1175" t="s">
        <v>2032</v>
      </c>
      <c r="D1175" t="s">
        <v>804</v>
      </c>
      <c r="E1175">
        <v>25</v>
      </c>
      <c r="F1175">
        <v>1</v>
      </c>
      <c r="G1175" t="s">
        <v>2873</v>
      </c>
      <c r="H1175" t="s">
        <v>5355</v>
      </c>
      <c r="I1175" t="s">
        <v>2756</v>
      </c>
      <c r="J1175" s="5">
        <v>4146316</v>
      </c>
      <c r="L1175" s="5">
        <v>31012170791626</v>
      </c>
      <c r="M1175" t="s">
        <v>2032</v>
      </c>
      <c r="O1175" s="5">
        <v>4394613154595750</v>
      </c>
    </row>
    <row r="1176" spans="2:15" x14ac:dyDescent="0.3">
      <c r="B1176" t="s">
        <v>5356</v>
      </c>
      <c r="C1176" t="s">
        <v>2033</v>
      </c>
      <c r="D1176" t="s">
        <v>804</v>
      </c>
      <c r="E1176">
        <v>25</v>
      </c>
      <c r="F1176">
        <v>1</v>
      </c>
      <c r="G1176" t="s">
        <v>2833</v>
      </c>
      <c r="H1176" t="s">
        <v>5357</v>
      </c>
      <c r="I1176" t="s">
        <v>2756</v>
      </c>
      <c r="J1176" s="5">
        <v>64494753</v>
      </c>
      <c r="L1176" s="5">
        <v>32930118560791</v>
      </c>
      <c r="M1176" t="s">
        <v>2033</v>
      </c>
      <c r="O1176" s="5">
        <v>4394613154595750</v>
      </c>
    </row>
    <row r="1177" spans="2:15" x14ac:dyDescent="0.3">
      <c r="B1177" t="s">
        <v>5358</v>
      </c>
      <c r="C1177" t="s">
        <v>2034</v>
      </c>
      <c r="D1177" t="s">
        <v>807</v>
      </c>
      <c r="E1177">
        <v>32</v>
      </c>
      <c r="F1177" t="s">
        <v>2769</v>
      </c>
      <c r="G1177" t="s">
        <v>3973</v>
      </c>
      <c r="H1177" t="s">
        <v>4335</v>
      </c>
      <c r="I1177" t="s">
        <v>2756</v>
      </c>
      <c r="J1177" s="5">
        <v>1028086</v>
      </c>
      <c r="K1177" t="s">
        <v>1013</v>
      </c>
      <c r="L1177" s="5">
        <v>709020510864211</v>
      </c>
      <c r="M1177" t="s">
        <v>2034</v>
      </c>
      <c r="O1177" s="5">
        <v>8343616479046430</v>
      </c>
    </row>
    <row r="1178" spans="2:15" x14ac:dyDescent="0.3">
      <c r="B1178" t="s">
        <v>5359</v>
      </c>
      <c r="C1178" t="s">
        <v>2035</v>
      </c>
      <c r="D1178" t="s">
        <v>804</v>
      </c>
      <c r="E1178">
        <v>25</v>
      </c>
      <c r="F1178">
        <v>1</v>
      </c>
      <c r="G1178" t="s">
        <v>4197</v>
      </c>
      <c r="H1178" t="s">
        <v>5360</v>
      </c>
      <c r="I1178" t="s">
        <v>2756</v>
      </c>
      <c r="J1178" s="5">
        <v>4925988</v>
      </c>
      <c r="L1178" s="5">
        <v>36220142364502</v>
      </c>
      <c r="M1178" t="s">
        <v>2035</v>
      </c>
      <c r="O1178" s="5">
        <v>4394613154595750</v>
      </c>
    </row>
    <row r="1179" spans="2:15" x14ac:dyDescent="0.3">
      <c r="B1179" t="s">
        <v>5361</v>
      </c>
      <c r="C1179" t="s">
        <v>2036</v>
      </c>
      <c r="D1179" t="s">
        <v>807</v>
      </c>
      <c r="E1179">
        <v>125</v>
      </c>
      <c r="F1179" t="s">
        <v>2773</v>
      </c>
      <c r="G1179" t="s">
        <v>4351</v>
      </c>
      <c r="H1179" t="s">
        <v>3824</v>
      </c>
      <c r="I1179" t="s">
        <v>2756</v>
      </c>
      <c r="J1179" s="5">
        <v>32394557</v>
      </c>
      <c r="K1179" t="s">
        <v>813</v>
      </c>
      <c r="L1179" s="5">
        <v>155221235206607</v>
      </c>
      <c r="M1179" t="s">
        <v>2036</v>
      </c>
      <c r="O1179" s="5">
        <v>2.58366036106112E+16</v>
      </c>
    </row>
    <row r="1180" spans="2:15" x14ac:dyDescent="0.3">
      <c r="B1180" t="s">
        <v>5362</v>
      </c>
      <c r="C1180" t="s">
        <v>2037</v>
      </c>
      <c r="D1180" t="s">
        <v>807</v>
      </c>
      <c r="E1180">
        <v>100</v>
      </c>
      <c r="F1180" t="s">
        <v>2823</v>
      </c>
      <c r="G1180" t="s">
        <v>5363</v>
      </c>
      <c r="H1180" t="s">
        <v>4062</v>
      </c>
      <c r="I1180" t="s">
        <v>2756</v>
      </c>
      <c r="J1180" s="5">
        <v>14806142</v>
      </c>
      <c r="K1180" t="s">
        <v>815</v>
      </c>
      <c r="L1180" s="5">
        <v>122660412403107</v>
      </c>
      <c r="M1180" t="s">
        <v>2037</v>
      </c>
      <c r="O1180" s="5">
        <v>1.48568088588033E+16</v>
      </c>
    </row>
    <row r="1181" spans="2:15" x14ac:dyDescent="0.3">
      <c r="B1181" t="s">
        <v>5364</v>
      </c>
      <c r="C1181" t="s">
        <v>2038</v>
      </c>
      <c r="D1181" t="s">
        <v>807</v>
      </c>
      <c r="E1181">
        <v>125</v>
      </c>
      <c r="F1181" t="s">
        <v>2773</v>
      </c>
      <c r="G1181" t="s">
        <v>3778</v>
      </c>
      <c r="H1181" t="s">
        <v>3837</v>
      </c>
      <c r="I1181" t="s">
        <v>2756</v>
      </c>
      <c r="J1181" s="5">
        <v>4001132</v>
      </c>
      <c r="K1181" t="s">
        <v>885</v>
      </c>
      <c r="L1181" s="5">
        <v>236720399818418</v>
      </c>
      <c r="M1181" t="s">
        <v>2038</v>
      </c>
      <c r="O1181" s="5">
        <v>2.58366036106112E+16</v>
      </c>
    </row>
    <row r="1182" spans="2:15" x14ac:dyDescent="0.3">
      <c r="B1182" t="s">
        <v>5365</v>
      </c>
      <c r="C1182" t="s">
        <v>2039</v>
      </c>
      <c r="D1182" t="s">
        <v>807</v>
      </c>
      <c r="E1182">
        <v>50</v>
      </c>
      <c r="F1182" t="s">
        <v>4149</v>
      </c>
      <c r="G1182" t="s">
        <v>4150</v>
      </c>
      <c r="H1182" t="s">
        <v>3900</v>
      </c>
      <c r="I1182" t="s">
        <v>2756</v>
      </c>
      <c r="J1182" s="5">
        <v>5856101</v>
      </c>
      <c r="K1182" t="s">
        <v>852</v>
      </c>
      <c r="L1182" s="5">
        <v>149637252807617</v>
      </c>
      <c r="M1182" t="s">
        <v>2039</v>
      </c>
      <c r="O1182" s="5">
        <v>2611239415570130</v>
      </c>
    </row>
    <row r="1183" spans="2:15" x14ac:dyDescent="0.3">
      <c r="B1183" t="s">
        <v>5366</v>
      </c>
      <c r="C1183" t="s">
        <v>2040</v>
      </c>
      <c r="D1183" t="s">
        <v>859</v>
      </c>
      <c r="E1183">
        <v>0</v>
      </c>
      <c r="F1183">
        <v>0</v>
      </c>
      <c r="G1183" t="s">
        <v>5268</v>
      </c>
      <c r="H1183" t="s">
        <v>5367</v>
      </c>
      <c r="I1183" t="s">
        <v>2814</v>
      </c>
      <c r="J1183" s="5">
        <v>4428884</v>
      </c>
      <c r="K1183" t="s">
        <v>863</v>
      </c>
      <c r="L1183">
        <v>0</v>
      </c>
      <c r="M1183" t="s">
        <v>2040</v>
      </c>
      <c r="O1183">
        <v>0</v>
      </c>
    </row>
    <row r="1184" spans="2:15" x14ac:dyDescent="0.3">
      <c r="B1184" t="s">
        <v>5368</v>
      </c>
      <c r="C1184" t="s">
        <v>2041</v>
      </c>
      <c r="D1184" t="s">
        <v>804</v>
      </c>
      <c r="E1184">
        <v>25</v>
      </c>
      <c r="F1184">
        <v>1</v>
      </c>
      <c r="G1184" t="s">
        <v>3738</v>
      </c>
      <c r="H1184" t="s">
        <v>5369</v>
      </c>
      <c r="I1184" t="s">
        <v>2756</v>
      </c>
      <c r="J1184" s="5">
        <v>6425514</v>
      </c>
      <c r="L1184" s="5">
        <v>303216876983643</v>
      </c>
      <c r="M1184" t="s">
        <v>2041</v>
      </c>
      <c r="O1184" s="5">
        <v>4394613154595750</v>
      </c>
    </row>
    <row r="1185" spans="2:15" x14ac:dyDescent="0.3">
      <c r="B1185" t="s">
        <v>5370</v>
      </c>
      <c r="C1185" t="s">
        <v>2042</v>
      </c>
      <c r="D1185" t="s">
        <v>804</v>
      </c>
      <c r="E1185">
        <v>25</v>
      </c>
      <c r="F1185">
        <v>1</v>
      </c>
      <c r="G1185" t="s">
        <v>4535</v>
      </c>
      <c r="H1185" t="s">
        <v>5371</v>
      </c>
      <c r="I1185" t="s">
        <v>2756</v>
      </c>
      <c r="J1185" s="5">
        <v>6181243</v>
      </c>
      <c r="L1185" s="5">
        <v>382779541015625</v>
      </c>
      <c r="M1185" t="s">
        <v>2042</v>
      </c>
      <c r="O1185" s="5">
        <v>4394613154595750</v>
      </c>
    </row>
    <row r="1186" spans="2:15" x14ac:dyDescent="0.3">
      <c r="B1186" t="s">
        <v>5372</v>
      </c>
      <c r="C1186" t="s">
        <v>2043</v>
      </c>
      <c r="D1186" t="s">
        <v>804</v>
      </c>
      <c r="E1186">
        <v>25</v>
      </c>
      <c r="F1186">
        <v>1</v>
      </c>
      <c r="G1186" t="s">
        <v>5374</v>
      </c>
      <c r="H1186" t="s">
        <v>5373</v>
      </c>
      <c r="I1186" t="s">
        <v>2756</v>
      </c>
      <c r="J1186" s="5">
        <v>7116742</v>
      </c>
      <c r="L1186" s="5">
        <v>297895240783691</v>
      </c>
      <c r="M1186" t="s">
        <v>2043</v>
      </c>
      <c r="O1186" s="5">
        <v>4394613154595750</v>
      </c>
    </row>
    <row r="1187" spans="2:15" x14ac:dyDescent="0.3">
      <c r="B1187" t="s">
        <v>5375</v>
      </c>
      <c r="C1187" t="s">
        <v>2044</v>
      </c>
      <c r="D1187" t="s">
        <v>1086</v>
      </c>
      <c r="E1187">
        <v>100</v>
      </c>
      <c r="F1187">
        <v>1</v>
      </c>
      <c r="G1187" t="s">
        <v>3820</v>
      </c>
      <c r="H1187" t="s">
        <v>5376</v>
      </c>
      <c r="I1187" t="s">
        <v>2756</v>
      </c>
      <c r="J1187" s="5">
        <v>8084607</v>
      </c>
      <c r="L1187" s="5">
        <v>144393188476562</v>
      </c>
      <c r="M1187" t="s">
        <v>2044</v>
      </c>
      <c r="O1187" s="5">
        <v>1.48568088588033E+16</v>
      </c>
    </row>
    <row r="1188" spans="2:15" x14ac:dyDescent="0.3">
      <c r="B1188" t="s">
        <v>5377</v>
      </c>
      <c r="C1188" t="s">
        <v>2045</v>
      </c>
      <c r="D1188" t="s">
        <v>804</v>
      </c>
      <c r="E1188">
        <v>25</v>
      </c>
      <c r="F1188">
        <v>1</v>
      </c>
      <c r="G1188" t="s">
        <v>5048</v>
      </c>
      <c r="H1188" t="s">
        <v>5378</v>
      </c>
      <c r="I1188" t="s">
        <v>2756</v>
      </c>
      <c r="J1188" s="5">
        <v>68129644</v>
      </c>
      <c r="L1188" s="5">
        <v>363274574279785</v>
      </c>
      <c r="M1188" t="s">
        <v>2045</v>
      </c>
      <c r="O1188" s="5">
        <v>4394613154595750</v>
      </c>
    </row>
    <row r="1189" spans="2:15" x14ac:dyDescent="0.3">
      <c r="B1189" t="s">
        <v>5379</v>
      </c>
      <c r="C1189" t="s">
        <v>2046</v>
      </c>
      <c r="D1189" t="s">
        <v>837</v>
      </c>
      <c r="E1189">
        <v>50</v>
      </c>
      <c r="F1189" t="s">
        <v>2769</v>
      </c>
      <c r="G1189" t="s">
        <v>3844</v>
      </c>
      <c r="H1189" t="s">
        <v>4917</v>
      </c>
      <c r="I1189" t="s">
        <v>2756</v>
      </c>
      <c r="J1189" s="5">
        <v>2201675</v>
      </c>
      <c r="K1189" t="s">
        <v>815</v>
      </c>
      <c r="L1189" s="5">
        <v>185650048828102</v>
      </c>
      <c r="M1189" t="s">
        <v>2046</v>
      </c>
      <c r="O1189" s="5">
        <v>2611239415570130</v>
      </c>
    </row>
    <row r="1190" spans="2:15" x14ac:dyDescent="0.3">
      <c r="B1190" t="s">
        <v>5380</v>
      </c>
      <c r="C1190" t="s">
        <v>2047</v>
      </c>
      <c r="D1190" t="s">
        <v>804</v>
      </c>
      <c r="E1190">
        <v>25</v>
      </c>
      <c r="F1190">
        <v>1</v>
      </c>
      <c r="G1190" t="s">
        <v>5382</v>
      </c>
      <c r="H1190" t="s">
        <v>5381</v>
      </c>
      <c r="I1190" t="s">
        <v>2756</v>
      </c>
      <c r="J1190" s="5">
        <v>74374056</v>
      </c>
      <c r="L1190" s="5">
        <v>287389144897461</v>
      </c>
      <c r="M1190" t="s">
        <v>2047</v>
      </c>
      <c r="O1190" s="5">
        <v>4394613154595750</v>
      </c>
    </row>
    <row r="1191" spans="2:15" x14ac:dyDescent="0.3">
      <c r="B1191" t="s">
        <v>5383</v>
      </c>
      <c r="C1191" t="s">
        <v>2048</v>
      </c>
      <c r="D1191" t="s">
        <v>824</v>
      </c>
      <c r="E1191">
        <v>40</v>
      </c>
      <c r="F1191">
        <v>1</v>
      </c>
      <c r="G1191" t="s">
        <v>4940</v>
      </c>
      <c r="H1191" t="s">
        <v>4887</v>
      </c>
      <c r="I1191" t="s">
        <v>2756</v>
      </c>
      <c r="J1191" s="5">
        <v>25796997</v>
      </c>
      <c r="L1191" s="5">
        <v>10039143371582</v>
      </c>
      <c r="M1191" t="s">
        <v>2048</v>
      </c>
      <c r="O1191" s="5">
        <v>1.47985835869071E+16</v>
      </c>
    </row>
    <row r="1192" spans="2:15" x14ac:dyDescent="0.3">
      <c r="B1192" t="s">
        <v>5384</v>
      </c>
      <c r="C1192" t="s">
        <v>2049</v>
      </c>
      <c r="D1192" t="s">
        <v>804</v>
      </c>
      <c r="E1192">
        <v>25</v>
      </c>
      <c r="F1192">
        <v>1</v>
      </c>
      <c r="G1192" t="s">
        <v>5219</v>
      </c>
      <c r="H1192" t="s">
        <v>5385</v>
      </c>
      <c r="I1192" t="s">
        <v>2756</v>
      </c>
      <c r="J1192" s="5">
        <v>63021255</v>
      </c>
      <c r="L1192" s="5">
        <v>432567749023438</v>
      </c>
      <c r="M1192" t="s">
        <v>2049</v>
      </c>
      <c r="O1192" s="5">
        <v>4394613154595750</v>
      </c>
    </row>
    <row r="1193" spans="2:15" x14ac:dyDescent="0.3">
      <c r="B1193" t="s">
        <v>5386</v>
      </c>
      <c r="C1193" t="s">
        <v>2050</v>
      </c>
      <c r="D1193" t="s">
        <v>804</v>
      </c>
      <c r="E1193">
        <v>25</v>
      </c>
      <c r="F1193">
        <v>1</v>
      </c>
      <c r="G1193" t="s">
        <v>5388</v>
      </c>
      <c r="H1193" t="s">
        <v>5387</v>
      </c>
      <c r="I1193" t="s">
        <v>2756</v>
      </c>
      <c r="J1193" s="5">
        <v>8793581</v>
      </c>
      <c r="L1193" s="5">
        <v>246046047210693</v>
      </c>
      <c r="M1193" t="s">
        <v>2050</v>
      </c>
      <c r="O1193" s="5">
        <v>4394613154595750</v>
      </c>
    </row>
    <row r="1194" spans="2:15" x14ac:dyDescent="0.3">
      <c r="B1194" t="s">
        <v>5389</v>
      </c>
      <c r="C1194" t="s">
        <v>2051</v>
      </c>
      <c r="D1194" t="s">
        <v>859</v>
      </c>
      <c r="E1194">
        <v>32</v>
      </c>
      <c r="F1194" t="s">
        <v>2794</v>
      </c>
      <c r="G1194" t="s">
        <v>2778</v>
      </c>
      <c r="H1194" t="s">
        <v>3933</v>
      </c>
      <c r="I1194" t="s">
        <v>2756</v>
      </c>
      <c r="J1194" s="5">
        <v>64520097</v>
      </c>
      <c r="K1194" t="s">
        <v>863</v>
      </c>
      <c r="L1194" s="5">
        <v>604821083450224</v>
      </c>
      <c r="M1194" t="s">
        <v>2051</v>
      </c>
      <c r="O1194" s="5">
        <v>8343616479046430</v>
      </c>
    </row>
    <row r="1195" spans="2:15" x14ac:dyDescent="0.3">
      <c r="B1195" t="s">
        <v>5390</v>
      </c>
      <c r="C1195" t="s">
        <v>2052</v>
      </c>
      <c r="D1195" t="s">
        <v>819</v>
      </c>
      <c r="E1195">
        <v>300</v>
      </c>
      <c r="F1195" t="s">
        <v>2773</v>
      </c>
      <c r="G1195" t="s">
        <v>5245</v>
      </c>
      <c r="H1195" t="s">
        <v>4203</v>
      </c>
      <c r="I1195" t="s">
        <v>2756</v>
      </c>
      <c r="J1195" s="5">
        <v>1.64858727908797E+16</v>
      </c>
      <c r="K1195" t="s">
        <v>820</v>
      </c>
      <c r="L1195" s="5">
        <v>149534704020691</v>
      </c>
      <c r="M1195" t="s">
        <v>2052</v>
      </c>
      <c r="O1195" s="5">
        <v>2.21750563432268E+16</v>
      </c>
    </row>
    <row r="1196" spans="2:15" x14ac:dyDescent="0.3">
      <c r="B1196" t="s">
        <v>5391</v>
      </c>
      <c r="C1196" t="s">
        <v>2053</v>
      </c>
      <c r="D1196" t="s">
        <v>807</v>
      </c>
      <c r="E1196">
        <v>125</v>
      </c>
      <c r="F1196" t="s">
        <v>2773</v>
      </c>
      <c r="G1196" t="s">
        <v>4381</v>
      </c>
      <c r="H1196" t="s">
        <v>5392</v>
      </c>
      <c r="I1196" t="s">
        <v>2756</v>
      </c>
      <c r="J1196" s="5">
        <v>33484047</v>
      </c>
      <c r="K1196" t="s">
        <v>952</v>
      </c>
      <c r="L1196" s="5">
        <v>184628567161559</v>
      </c>
      <c r="M1196" t="s">
        <v>2053</v>
      </c>
      <c r="O1196" s="5">
        <v>2.58366036106112E+16</v>
      </c>
    </row>
    <row r="1197" spans="2:15" x14ac:dyDescent="0.3">
      <c r="B1197" t="s">
        <v>5393</v>
      </c>
      <c r="C1197" t="s">
        <v>2054</v>
      </c>
      <c r="D1197" t="s">
        <v>804</v>
      </c>
      <c r="E1197">
        <v>40</v>
      </c>
      <c r="F1197">
        <v>1</v>
      </c>
      <c r="G1197" t="s">
        <v>3169</v>
      </c>
      <c r="H1197" t="s">
        <v>5394</v>
      </c>
      <c r="I1197" t="s">
        <v>2756</v>
      </c>
      <c r="J1197" s="5">
        <v>31537385</v>
      </c>
      <c r="L1197" s="5">
        <v>136901611328125</v>
      </c>
      <c r="M1197" t="s">
        <v>2054</v>
      </c>
      <c r="O1197" s="5">
        <v>1.47985835869071E+16</v>
      </c>
    </row>
    <row r="1198" spans="2:15" x14ac:dyDescent="0.3">
      <c r="B1198" t="s">
        <v>5395</v>
      </c>
      <c r="C1198" t="s">
        <v>2055</v>
      </c>
      <c r="D1198" t="s">
        <v>804</v>
      </c>
      <c r="E1198">
        <v>25</v>
      </c>
      <c r="F1198">
        <v>1</v>
      </c>
      <c r="G1198" t="e" cm="1">
        <f t="array" ref="G1198">+jaPna0kmtbeYMhL</f>
        <v>#NAME?</v>
      </c>
      <c r="H1198" t="s">
        <v>5396</v>
      </c>
      <c r="I1198" t="s">
        <v>2756</v>
      </c>
      <c r="J1198" s="5">
        <v>10933678</v>
      </c>
      <c r="L1198" s="5">
        <v>24955171585083</v>
      </c>
      <c r="M1198" t="s">
        <v>2055</v>
      </c>
      <c r="O1198" s="5">
        <v>4394613154595750</v>
      </c>
    </row>
    <row r="1199" spans="2:15" x14ac:dyDescent="0.3">
      <c r="B1199" t="s">
        <v>5397</v>
      </c>
      <c r="C1199" t="s">
        <v>2056</v>
      </c>
      <c r="D1199" t="s">
        <v>804</v>
      </c>
      <c r="E1199">
        <v>32</v>
      </c>
      <c r="F1199">
        <v>1</v>
      </c>
      <c r="G1199" t="s">
        <v>4761</v>
      </c>
      <c r="H1199" t="s">
        <v>5398</v>
      </c>
      <c r="I1199" t="s">
        <v>2756</v>
      </c>
      <c r="J1199" s="5">
        <v>58759165</v>
      </c>
      <c r="L1199" s="5">
        <v>538637542724609</v>
      </c>
      <c r="M1199" t="s">
        <v>2056</v>
      </c>
      <c r="O1199" s="5">
        <v>8343616479046430</v>
      </c>
    </row>
    <row r="1200" spans="2:15" x14ac:dyDescent="0.3">
      <c r="B1200" t="s">
        <v>5399</v>
      </c>
      <c r="C1200" t="s">
        <v>2057</v>
      </c>
      <c r="D1200" t="s">
        <v>807</v>
      </c>
      <c r="E1200">
        <v>50</v>
      </c>
      <c r="F1200" t="s">
        <v>5400</v>
      </c>
      <c r="G1200" t="s">
        <v>3090</v>
      </c>
      <c r="H1200" t="s">
        <v>3315</v>
      </c>
      <c r="I1200" t="s">
        <v>2756</v>
      </c>
      <c r="J1200" s="5">
        <v>2832864</v>
      </c>
      <c r="K1200" t="s">
        <v>1069</v>
      </c>
      <c r="L1200" s="5">
        <v>204152099609375</v>
      </c>
      <c r="M1200" t="s">
        <v>2057</v>
      </c>
      <c r="O1200" s="5">
        <v>2611239415570130</v>
      </c>
    </row>
    <row r="1201" spans="2:15" x14ac:dyDescent="0.3">
      <c r="B1201" t="s">
        <v>5401</v>
      </c>
      <c r="C1201" t="s">
        <v>2058</v>
      </c>
      <c r="D1201" t="s">
        <v>807</v>
      </c>
      <c r="E1201">
        <v>150</v>
      </c>
      <c r="F1201" t="s">
        <v>2773</v>
      </c>
      <c r="G1201" t="s">
        <v>4195</v>
      </c>
      <c r="H1201" t="s">
        <v>5402</v>
      </c>
      <c r="I1201" t="s">
        <v>2756</v>
      </c>
      <c r="J1201" s="5">
        <v>12490971</v>
      </c>
      <c r="K1201" t="s">
        <v>815</v>
      </c>
      <c r="L1201" s="5">
        <v>309755783233643</v>
      </c>
      <c r="M1201" t="s">
        <v>2058</v>
      </c>
      <c r="O1201" s="5">
        <v>4.0530788484379904E+16</v>
      </c>
    </row>
    <row r="1202" spans="2:15" x14ac:dyDescent="0.3">
      <c r="B1202" t="s">
        <v>5403</v>
      </c>
      <c r="C1202" t="s">
        <v>2059</v>
      </c>
      <c r="D1202" t="s">
        <v>804</v>
      </c>
      <c r="E1202">
        <v>25</v>
      </c>
      <c r="F1202">
        <v>1</v>
      </c>
      <c r="G1202" t="s">
        <v>5268</v>
      </c>
      <c r="H1202" t="s">
        <v>5404</v>
      </c>
      <c r="I1202" t="s">
        <v>2756</v>
      </c>
      <c r="J1202" s="5">
        <v>19754055</v>
      </c>
      <c r="L1202" s="5">
        <v>298116493225098</v>
      </c>
      <c r="M1202" t="s">
        <v>2059</v>
      </c>
      <c r="O1202" s="5">
        <v>4394613154595750</v>
      </c>
    </row>
    <row r="1203" spans="2:15" x14ac:dyDescent="0.3">
      <c r="B1203" t="s">
        <v>5405</v>
      </c>
      <c r="C1203" t="s">
        <v>2060</v>
      </c>
      <c r="D1203" t="s">
        <v>804</v>
      </c>
      <c r="E1203">
        <v>20</v>
      </c>
      <c r="F1203">
        <v>1</v>
      </c>
      <c r="G1203" t="s">
        <v>3259</v>
      </c>
      <c r="H1203" t="s">
        <v>5406</v>
      </c>
      <c r="I1203" t="s">
        <v>2756</v>
      </c>
      <c r="J1203" s="5">
        <v>67557616</v>
      </c>
      <c r="L1203" s="5">
        <v>242064933776855</v>
      </c>
      <c r="M1203" t="s">
        <v>2060</v>
      </c>
      <c r="O1203" s="5">
        <v>2442449145137490</v>
      </c>
    </row>
    <row r="1204" spans="2:15" x14ac:dyDescent="0.3">
      <c r="B1204" t="s">
        <v>5407</v>
      </c>
      <c r="C1204" t="s">
        <v>2061</v>
      </c>
      <c r="D1204" t="s">
        <v>804</v>
      </c>
      <c r="E1204">
        <v>32</v>
      </c>
      <c r="F1204">
        <v>1</v>
      </c>
      <c r="G1204" t="s">
        <v>5408</v>
      </c>
      <c r="H1204" t="s">
        <v>5279</v>
      </c>
      <c r="I1204" t="s">
        <v>2756</v>
      </c>
      <c r="J1204" s="5">
        <v>7467714182240540</v>
      </c>
      <c r="L1204" s="5">
        <v>800017166137695</v>
      </c>
      <c r="M1204" t="s">
        <v>2061</v>
      </c>
      <c r="O1204" s="5">
        <v>8343616479046430</v>
      </c>
    </row>
    <row r="1205" spans="2:15" x14ac:dyDescent="0.3">
      <c r="B1205" t="s">
        <v>5409</v>
      </c>
      <c r="C1205" t="s">
        <v>2062</v>
      </c>
      <c r="D1205" t="s">
        <v>847</v>
      </c>
      <c r="E1205">
        <v>125</v>
      </c>
      <c r="F1205" t="s">
        <v>2769</v>
      </c>
      <c r="G1205" t="s">
        <v>3762</v>
      </c>
      <c r="H1205" t="s">
        <v>5410</v>
      </c>
      <c r="I1205" t="s">
        <v>2756</v>
      </c>
      <c r="J1205" s="5">
        <v>3.24436351097388E+16</v>
      </c>
      <c r="K1205" t="s">
        <v>959</v>
      </c>
      <c r="L1205" s="5">
        <v>160052403076174</v>
      </c>
      <c r="M1205" t="s">
        <v>2062</v>
      </c>
      <c r="O1205" s="5">
        <v>2.58366036106112E+16</v>
      </c>
    </row>
    <row r="1206" spans="2:15" x14ac:dyDescent="0.3">
      <c r="B1206" t="s">
        <v>5411</v>
      </c>
      <c r="C1206" t="s">
        <v>2063</v>
      </c>
      <c r="D1206" t="s">
        <v>807</v>
      </c>
      <c r="E1206">
        <v>40</v>
      </c>
      <c r="F1206" t="s">
        <v>3154</v>
      </c>
      <c r="G1206" t="s">
        <v>4484</v>
      </c>
      <c r="H1206" t="s">
        <v>3869</v>
      </c>
      <c r="I1206" t="s">
        <v>2756</v>
      </c>
      <c r="J1206" s="5">
        <v>43923</v>
      </c>
      <c r="K1206" t="s">
        <v>1083</v>
      </c>
      <c r="L1206" s="5">
        <v>135072124214144</v>
      </c>
      <c r="M1206" t="s">
        <v>2063</v>
      </c>
      <c r="O1206" s="5">
        <v>1.47985835869071E+16</v>
      </c>
    </row>
    <row r="1207" spans="2:15" x14ac:dyDescent="0.3">
      <c r="B1207" t="s">
        <v>5412</v>
      </c>
      <c r="C1207" t="s">
        <v>2064</v>
      </c>
      <c r="D1207" t="s">
        <v>807</v>
      </c>
      <c r="E1207">
        <v>50</v>
      </c>
      <c r="F1207" t="s">
        <v>2773</v>
      </c>
      <c r="G1207" t="s">
        <v>4162</v>
      </c>
      <c r="H1207" t="s">
        <v>5413</v>
      </c>
      <c r="I1207" t="s">
        <v>2756</v>
      </c>
      <c r="J1207" s="5">
        <v>1142229</v>
      </c>
      <c r="K1207" t="s">
        <v>876</v>
      </c>
      <c r="L1207" s="5">
        <v>235581584053049</v>
      </c>
      <c r="M1207" t="s">
        <v>2064</v>
      </c>
      <c r="O1207" s="5">
        <v>2611239415570130</v>
      </c>
    </row>
    <row r="1208" spans="2:15" x14ac:dyDescent="0.3">
      <c r="B1208" t="s">
        <v>5414</v>
      </c>
      <c r="C1208" t="s">
        <v>2065</v>
      </c>
      <c r="D1208" t="s">
        <v>807</v>
      </c>
      <c r="E1208">
        <v>125</v>
      </c>
      <c r="F1208" t="s">
        <v>2773</v>
      </c>
      <c r="G1208" t="s">
        <v>4402</v>
      </c>
      <c r="H1208" t="s">
        <v>5415</v>
      </c>
      <c r="I1208" t="s">
        <v>2756</v>
      </c>
      <c r="J1208" s="5">
        <v>16530632</v>
      </c>
      <c r="K1208" t="s">
        <v>885</v>
      </c>
      <c r="L1208" s="5">
        <v>205036455104826</v>
      </c>
      <c r="M1208" t="s">
        <v>2065</v>
      </c>
      <c r="O1208" s="5">
        <v>2.58366036106112E+16</v>
      </c>
    </row>
    <row r="1209" spans="2:15" x14ac:dyDescent="0.3">
      <c r="B1209" t="s">
        <v>5416</v>
      </c>
      <c r="C1209" t="s">
        <v>2066</v>
      </c>
      <c r="D1209" t="s">
        <v>837</v>
      </c>
      <c r="E1209">
        <v>32</v>
      </c>
      <c r="F1209" t="s">
        <v>2794</v>
      </c>
      <c r="G1209" t="s">
        <v>4552</v>
      </c>
      <c r="H1209" t="s">
        <v>3210</v>
      </c>
      <c r="I1209" t="s">
        <v>2756</v>
      </c>
      <c r="J1209" s="5">
        <v>13539207</v>
      </c>
      <c r="K1209" t="s">
        <v>838</v>
      </c>
      <c r="L1209" s="5">
        <v>71647176475497</v>
      </c>
      <c r="M1209" t="s">
        <v>2066</v>
      </c>
      <c r="O1209" s="5">
        <v>8343616479046430</v>
      </c>
    </row>
    <row r="1210" spans="2:15" x14ac:dyDescent="0.3">
      <c r="B1210" t="s">
        <v>5417</v>
      </c>
      <c r="C1210" t="s">
        <v>2067</v>
      </c>
      <c r="D1210" t="s">
        <v>807</v>
      </c>
      <c r="E1210">
        <v>32</v>
      </c>
      <c r="F1210" t="s">
        <v>2794</v>
      </c>
      <c r="G1210" t="s">
        <v>5294</v>
      </c>
      <c r="H1210" t="s">
        <v>5225</v>
      </c>
      <c r="I1210" t="s">
        <v>2756</v>
      </c>
      <c r="J1210" s="5">
        <v>18125807</v>
      </c>
      <c r="K1210" t="s">
        <v>1051</v>
      </c>
      <c r="L1210" s="5">
        <v>795360062026884</v>
      </c>
      <c r="M1210" t="s">
        <v>2067</v>
      </c>
      <c r="O1210" s="5">
        <v>8343616479046430</v>
      </c>
    </row>
    <row r="1211" spans="2:15" x14ac:dyDescent="0.3">
      <c r="B1211" t="s">
        <v>5418</v>
      </c>
      <c r="C1211" t="s">
        <v>2068</v>
      </c>
      <c r="D1211" t="s">
        <v>893</v>
      </c>
      <c r="E1211">
        <v>300</v>
      </c>
      <c r="F1211" t="s">
        <v>2773</v>
      </c>
      <c r="G1211" t="s">
        <v>3649</v>
      </c>
      <c r="H1211" t="s">
        <v>3887</v>
      </c>
      <c r="I1211" t="s">
        <v>2756</v>
      </c>
      <c r="J1211" s="5">
        <v>7304987</v>
      </c>
      <c r="K1211" t="s">
        <v>894</v>
      </c>
      <c r="L1211" s="5">
        <v>182826673843765</v>
      </c>
      <c r="M1211" t="s">
        <v>2068</v>
      </c>
      <c r="O1211" s="5">
        <v>2.21750563432268E+16</v>
      </c>
    </row>
    <row r="1212" spans="2:15" x14ac:dyDescent="0.3">
      <c r="B1212" t="s">
        <v>5419</v>
      </c>
      <c r="C1212" t="s">
        <v>2069</v>
      </c>
      <c r="D1212" t="s">
        <v>807</v>
      </c>
      <c r="E1212">
        <v>65</v>
      </c>
      <c r="F1212" t="s">
        <v>2823</v>
      </c>
      <c r="G1212" t="s">
        <v>4477</v>
      </c>
      <c r="H1212" t="s">
        <v>4824</v>
      </c>
      <c r="I1212" t="s">
        <v>2756</v>
      </c>
      <c r="J1212" s="5">
        <v>13455849</v>
      </c>
      <c r="K1212" t="s">
        <v>808</v>
      </c>
      <c r="L1212" s="5">
        <v>499511200733192</v>
      </c>
      <c r="M1212" t="s">
        <v>2069</v>
      </c>
      <c r="O1212" s="5">
        <v>506295486315796</v>
      </c>
    </row>
    <row r="1213" spans="2:15" x14ac:dyDescent="0.3">
      <c r="B1213" t="s">
        <v>5420</v>
      </c>
      <c r="C1213" t="s">
        <v>2070</v>
      </c>
      <c r="D1213" t="s">
        <v>804</v>
      </c>
      <c r="E1213">
        <v>20</v>
      </c>
      <c r="F1213">
        <v>1</v>
      </c>
      <c r="G1213" t="s">
        <v>3830</v>
      </c>
      <c r="H1213" t="s">
        <v>5421</v>
      </c>
      <c r="I1213" t="s">
        <v>2756</v>
      </c>
      <c r="J1213" s="5">
        <v>8781727</v>
      </c>
      <c r="L1213" s="5">
        <v>242037105560303</v>
      </c>
      <c r="M1213" t="s">
        <v>2070</v>
      </c>
      <c r="O1213" s="5">
        <v>2442449145137490</v>
      </c>
    </row>
    <row r="1214" spans="2:15" x14ac:dyDescent="0.3">
      <c r="B1214" t="s">
        <v>5422</v>
      </c>
      <c r="C1214" t="s">
        <v>2071</v>
      </c>
      <c r="D1214" t="s">
        <v>807</v>
      </c>
      <c r="E1214">
        <v>80</v>
      </c>
      <c r="F1214" t="s">
        <v>2823</v>
      </c>
      <c r="G1214" t="s">
        <v>3177</v>
      </c>
      <c r="H1214" t="s">
        <v>3730</v>
      </c>
      <c r="I1214" t="s">
        <v>2756</v>
      </c>
      <c r="J1214" s="5">
        <v>15644997</v>
      </c>
      <c r="K1214" t="s">
        <v>942</v>
      </c>
      <c r="L1214" s="5">
        <v>695877198829665</v>
      </c>
      <c r="M1214" t="s">
        <v>2071</v>
      </c>
      <c r="O1214" s="5">
        <v>8519200479572930</v>
      </c>
    </row>
    <row r="1215" spans="2:15" x14ac:dyDescent="0.3">
      <c r="B1215" t="s">
        <v>5423</v>
      </c>
      <c r="C1215" t="s">
        <v>2072</v>
      </c>
      <c r="D1215" t="s">
        <v>847</v>
      </c>
      <c r="E1215">
        <v>0</v>
      </c>
      <c r="F1215">
        <v>0</v>
      </c>
      <c r="G1215" t="s">
        <v>3098</v>
      </c>
      <c r="H1215" t="s">
        <v>4308</v>
      </c>
      <c r="I1215" t="s">
        <v>2814</v>
      </c>
      <c r="J1215" s="5">
        <v>95289314</v>
      </c>
      <c r="K1215" t="s">
        <v>959</v>
      </c>
      <c r="L1215">
        <v>0</v>
      </c>
      <c r="M1215" t="s">
        <v>2072</v>
      </c>
      <c r="O1215">
        <v>0</v>
      </c>
    </row>
    <row r="1216" spans="2:15" x14ac:dyDescent="0.3">
      <c r="B1216" t="s">
        <v>5424</v>
      </c>
      <c r="C1216" t="s">
        <v>2073</v>
      </c>
      <c r="D1216" t="s">
        <v>804</v>
      </c>
      <c r="E1216">
        <v>25</v>
      </c>
      <c r="F1216">
        <v>1</v>
      </c>
      <c r="G1216" t="s">
        <v>4808</v>
      </c>
      <c r="H1216" t="s">
        <v>5425</v>
      </c>
      <c r="I1216" t="s">
        <v>2756</v>
      </c>
      <c r="J1216" s="5">
        <v>62860208</v>
      </c>
      <c r="L1216" s="5">
        <v>28888744354248</v>
      </c>
      <c r="M1216" t="s">
        <v>2073</v>
      </c>
      <c r="O1216" s="5">
        <v>4394613154595750</v>
      </c>
    </row>
    <row r="1217" spans="2:15" x14ac:dyDescent="0.3">
      <c r="B1217" t="s">
        <v>5426</v>
      </c>
      <c r="C1217" t="e" cm="1">
        <f t="array" ref="C1217">+vWvIBnx9r+Ch4BJ</f>
        <v>#NAME?</v>
      </c>
      <c r="D1217" t="s">
        <v>804</v>
      </c>
      <c r="E1217">
        <v>25</v>
      </c>
      <c r="F1217">
        <v>1</v>
      </c>
      <c r="G1217" t="s">
        <v>4356</v>
      </c>
      <c r="H1217" t="s">
        <v>5427</v>
      </c>
      <c r="I1217" t="s">
        <v>2756</v>
      </c>
      <c r="J1217" s="5">
        <v>4658965</v>
      </c>
      <c r="L1217" s="5">
        <v>415691871643066</v>
      </c>
      <c r="M1217" t="e" cm="1">
        <f t="array" ref="M1217">+vWvIBnx9r+Ch4BJ</f>
        <v>#NAME?</v>
      </c>
      <c r="O1217" s="5">
        <v>4394613154595750</v>
      </c>
    </row>
    <row r="1218" spans="2:15" x14ac:dyDescent="0.3">
      <c r="B1218" t="s">
        <v>5428</v>
      </c>
      <c r="C1218" t="s">
        <v>2075</v>
      </c>
      <c r="D1218" t="s">
        <v>859</v>
      </c>
      <c r="E1218">
        <v>25</v>
      </c>
      <c r="F1218">
        <v>1</v>
      </c>
      <c r="G1218" t="s">
        <v>5303</v>
      </c>
      <c r="H1218" t="s">
        <v>3162</v>
      </c>
      <c r="I1218" t="s">
        <v>2756</v>
      </c>
      <c r="J1218" s="5">
        <v>11367701</v>
      </c>
      <c r="L1218" s="5">
        <v>382966461181641</v>
      </c>
      <c r="M1218" t="s">
        <v>2075</v>
      </c>
      <c r="O1218" s="5">
        <v>4394613154595750</v>
      </c>
    </row>
    <row r="1219" spans="2:15" x14ac:dyDescent="0.3">
      <c r="B1219" t="s">
        <v>5429</v>
      </c>
      <c r="C1219" t="s">
        <v>2076</v>
      </c>
      <c r="D1219" t="s">
        <v>859</v>
      </c>
      <c r="E1219">
        <v>25</v>
      </c>
      <c r="F1219">
        <v>1</v>
      </c>
      <c r="G1219" t="s">
        <v>3481</v>
      </c>
      <c r="H1219" t="s">
        <v>4210</v>
      </c>
      <c r="I1219" t="s">
        <v>2756</v>
      </c>
      <c r="J1219" s="5">
        <v>10912868</v>
      </c>
      <c r="L1219" s="5">
        <v>247831420898438</v>
      </c>
      <c r="M1219" t="s">
        <v>2076</v>
      </c>
      <c r="O1219" s="5">
        <v>4394613154595750</v>
      </c>
    </row>
    <row r="1220" spans="2:15" x14ac:dyDescent="0.3">
      <c r="B1220" t="s">
        <v>5430</v>
      </c>
      <c r="C1220" t="s">
        <v>2077</v>
      </c>
      <c r="D1220" t="s">
        <v>804</v>
      </c>
      <c r="E1220">
        <v>25</v>
      </c>
      <c r="F1220">
        <v>1</v>
      </c>
      <c r="G1220" t="s">
        <v>3019</v>
      </c>
      <c r="H1220" t="s">
        <v>5431</v>
      </c>
      <c r="I1220" t="s">
        <v>2756</v>
      </c>
      <c r="J1220" s="5">
        <v>16038399</v>
      </c>
      <c r="L1220" s="5">
        <v>295494441986084</v>
      </c>
      <c r="M1220" t="s">
        <v>2077</v>
      </c>
      <c r="O1220" s="5">
        <v>4394613154595750</v>
      </c>
    </row>
    <row r="1221" spans="2:15" x14ac:dyDescent="0.3">
      <c r="B1221" t="s">
        <v>5432</v>
      </c>
      <c r="C1221" t="s">
        <v>2078</v>
      </c>
      <c r="D1221" t="s">
        <v>824</v>
      </c>
      <c r="E1221">
        <v>100</v>
      </c>
      <c r="F1221">
        <v>1</v>
      </c>
      <c r="G1221" t="s">
        <v>3052</v>
      </c>
      <c r="H1221" t="s">
        <v>3545</v>
      </c>
      <c r="I1221" t="s">
        <v>2756</v>
      </c>
      <c r="J1221" s="5">
        <v>55012516</v>
      </c>
      <c r="L1221" s="5">
        <v>144393188476562</v>
      </c>
      <c r="M1221" t="s">
        <v>2078</v>
      </c>
      <c r="O1221" s="5">
        <v>1.48568088588033E+16</v>
      </c>
    </row>
    <row r="1222" spans="2:15" x14ac:dyDescent="0.3">
      <c r="B1222" t="s">
        <v>5433</v>
      </c>
      <c r="C1222" t="s">
        <v>2079</v>
      </c>
      <c r="D1222" t="s">
        <v>804</v>
      </c>
      <c r="E1222">
        <v>20</v>
      </c>
      <c r="F1222">
        <v>1</v>
      </c>
      <c r="G1222" t="s">
        <v>3973</v>
      </c>
      <c r="H1222" t="s">
        <v>5434</v>
      </c>
      <c r="I1222" t="s">
        <v>2756</v>
      </c>
      <c r="J1222" s="5">
        <v>53931055</v>
      </c>
      <c r="L1222" s="5">
        <v>241999778747559</v>
      </c>
      <c r="M1222" t="s">
        <v>2079</v>
      </c>
      <c r="O1222" s="5">
        <v>2442449145137490</v>
      </c>
    </row>
    <row r="1223" spans="2:15" x14ac:dyDescent="0.3">
      <c r="B1223" t="s">
        <v>5435</v>
      </c>
      <c r="C1223" t="s">
        <v>2080</v>
      </c>
      <c r="D1223" t="s">
        <v>807</v>
      </c>
      <c r="E1223">
        <v>65</v>
      </c>
      <c r="F1223" t="s">
        <v>2773</v>
      </c>
      <c r="G1223" t="s">
        <v>3485</v>
      </c>
      <c r="H1223" t="s">
        <v>3703</v>
      </c>
      <c r="I1223" t="s">
        <v>2756</v>
      </c>
      <c r="J1223" s="5">
        <v>3361386</v>
      </c>
      <c r="K1223" t="s">
        <v>1069</v>
      </c>
      <c r="L1223" s="5">
        <v>346453043136597</v>
      </c>
      <c r="M1223" t="s">
        <v>2080</v>
      </c>
      <c r="O1223" s="5">
        <v>506295486315796</v>
      </c>
    </row>
    <row r="1224" spans="2:15" x14ac:dyDescent="0.3">
      <c r="B1224" t="s">
        <v>5436</v>
      </c>
      <c r="C1224" t="s">
        <v>2081</v>
      </c>
      <c r="D1224" t="s">
        <v>804</v>
      </c>
      <c r="E1224">
        <v>25</v>
      </c>
      <c r="F1224">
        <v>1</v>
      </c>
      <c r="G1224" t="s">
        <v>2985</v>
      </c>
      <c r="H1224" t="s">
        <v>5437</v>
      </c>
      <c r="I1224" t="s">
        <v>2756</v>
      </c>
      <c r="J1224" s="5">
        <v>57423663</v>
      </c>
      <c r="L1224" s="5">
        <v>401654357910156</v>
      </c>
      <c r="M1224" t="s">
        <v>2081</v>
      </c>
      <c r="O1224" s="5">
        <v>4394613154595750</v>
      </c>
    </row>
    <row r="1225" spans="2:15" x14ac:dyDescent="0.3">
      <c r="B1225" t="s">
        <v>5438</v>
      </c>
      <c r="C1225" t="s">
        <v>2082</v>
      </c>
      <c r="D1225" t="s">
        <v>824</v>
      </c>
      <c r="E1225">
        <v>32</v>
      </c>
      <c r="F1225">
        <v>1</v>
      </c>
      <c r="G1225" t="s">
        <v>5170</v>
      </c>
      <c r="H1225" t="s">
        <v>4513</v>
      </c>
      <c r="I1225" t="s">
        <v>2756</v>
      </c>
      <c r="J1225" s="5">
        <v>8588802</v>
      </c>
      <c r="L1225" s="5">
        <v>573579139709473</v>
      </c>
      <c r="M1225" t="s">
        <v>2082</v>
      </c>
      <c r="O1225" s="5">
        <v>8343616479046430</v>
      </c>
    </row>
    <row r="1226" spans="2:15" x14ac:dyDescent="0.3">
      <c r="B1226" t="s">
        <v>5439</v>
      </c>
      <c r="C1226" t="s">
        <v>2083</v>
      </c>
      <c r="D1226" t="s">
        <v>837</v>
      </c>
      <c r="E1226">
        <v>40</v>
      </c>
      <c r="F1226" t="s">
        <v>2860</v>
      </c>
      <c r="G1226" t="s">
        <v>3210</v>
      </c>
      <c r="H1226" t="s">
        <v>5257</v>
      </c>
      <c r="I1226" t="s">
        <v>2756</v>
      </c>
      <c r="J1226" s="5">
        <v>76800613</v>
      </c>
      <c r="K1226" t="s">
        <v>838</v>
      </c>
      <c r="L1226" s="5">
        <v>954182052612305</v>
      </c>
      <c r="M1226" t="s">
        <v>2083</v>
      </c>
      <c r="O1226" s="5">
        <v>1.47985835869071E+16</v>
      </c>
    </row>
    <row r="1227" spans="2:15" x14ac:dyDescent="0.3">
      <c r="B1227" t="s">
        <v>5440</v>
      </c>
      <c r="C1227" t="s">
        <v>2084</v>
      </c>
      <c r="D1227" t="s">
        <v>807</v>
      </c>
      <c r="E1227">
        <v>125</v>
      </c>
      <c r="F1227" t="s">
        <v>2773</v>
      </c>
      <c r="G1227" t="s">
        <v>3281</v>
      </c>
      <c r="H1227" t="s">
        <v>4529</v>
      </c>
      <c r="I1227" t="s">
        <v>2756</v>
      </c>
      <c r="J1227" s="5">
        <v>27377375</v>
      </c>
      <c r="K1227" t="s">
        <v>952</v>
      </c>
      <c r="L1227" s="5">
        <v>188996432559966</v>
      </c>
      <c r="M1227" t="s">
        <v>2084</v>
      </c>
      <c r="O1227" s="5">
        <v>2.58366036106112E+16</v>
      </c>
    </row>
    <row r="1228" spans="2:15" x14ac:dyDescent="0.3">
      <c r="B1228" t="s">
        <v>5441</v>
      </c>
      <c r="C1228" t="e" cm="1">
        <f t="array" ref="C1228">+W/ievWqcLPWXFzm</f>
        <v>#NAME?</v>
      </c>
      <c r="D1228" t="s">
        <v>804</v>
      </c>
      <c r="E1228">
        <v>32</v>
      </c>
      <c r="F1228">
        <v>1</v>
      </c>
      <c r="G1228" t="s">
        <v>3721</v>
      </c>
      <c r="H1228" t="s">
        <v>5442</v>
      </c>
      <c r="I1228" t="s">
        <v>2756</v>
      </c>
      <c r="J1228" s="5">
        <v>24243755</v>
      </c>
      <c r="L1228" s="5">
        <v>477955551147461</v>
      </c>
      <c r="M1228" t="e" cm="1">
        <f t="array" ref="M1228">+W/ievWqcLPWXFzm</f>
        <v>#NAME?</v>
      </c>
      <c r="O1228" s="5">
        <v>8343616479046430</v>
      </c>
    </row>
    <row r="1229" spans="2:15" x14ac:dyDescent="0.3">
      <c r="B1229" t="s">
        <v>5443</v>
      </c>
      <c r="C1229" t="s">
        <v>2086</v>
      </c>
      <c r="D1229" t="s">
        <v>824</v>
      </c>
      <c r="E1229">
        <v>32</v>
      </c>
      <c r="F1229">
        <v>1</v>
      </c>
      <c r="G1229" t="s">
        <v>3022</v>
      </c>
      <c r="H1229" t="s">
        <v>3266</v>
      </c>
      <c r="I1229" t="s">
        <v>2756</v>
      </c>
      <c r="J1229" s="5">
        <v>7233226</v>
      </c>
      <c r="L1229" s="5">
        <v>444229202270508</v>
      </c>
      <c r="M1229" t="s">
        <v>2086</v>
      </c>
      <c r="O1229" s="5">
        <v>8343616479046430</v>
      </c>
    </row>
    <row r="1230" spans="2:15" x14ac:dyDescent="0.3">
      <c r="B1230" t="s">
        <v>5444</v>
      </c>
      <c r="C1230" t="s">
        <v>2087</v>
      </c>
      <c r="D1230" t="s">
        <v>804</v>
      </c>
      <c r="E1230">
        <v>25</v>
      </c>
      <c r="F1230">
        <v>1</v>
      </c>
      <c r="G1230" t="s">
        <v>4022</v>
      </c>
      <c r="H1230" t="s">
        <v>5445</v>
      </c>
      <c r="I1230" t="s">
        <v>2756</v>
      </c>
      <c r="J1230" s="5">
        <v>9518265</v>
      </c>
      <c r="L1230" s="5">
        <v>319271125793457</v>
      </c>
      <c r="M1230" t="s">
        <v>2087</v>
      </c>
      <c r="O1230" s="5">
        <v>4394613154595750</v>
      </c>
    </row>
    <row r="1231" spans="2:15" x14ac:dyDescent="0.3">
      <c r="B1231" t="s">
        <v>5446</v>
      </c>
      <c r="C1231" t="s">
        <v>2088</v>
      </c>
      <c r="D1231" t="s">
        <v>804</v>
      </c>
      <c r="E1231">
        <v>25</v>
      </c>
      <c r="F1231">
        <v>1</v>
      </c>
      <c r="G1231" t="s">
        <v>5344</v>
      </c>
      <c r="H1231" t="s">
        <v>5447</v>
      </c>
      <c r="I1231" t="s">
        <v>2756</v>
      </c>
      <c r="J1231" s="5">
        <v>49559684</v>
      </c>
      <c r="L1231" s="5">
        <v>24880334854126</v>
      </c>
      <c r="M1231" t="s">
        <v>2088</v>
      </c>
      <c r="O1231" s="5">
        <v>4394613154595750</v>
      </c>
    </row>
    <row r="1232" spans="2:15" x14ac:dyDescent="0.3">
      <c r="B1232" t="s">
        <v>5448</v>
      </c>
      <c r="C1232" t="s">
        <v>2089</v>
      </c>
      <c r="D1232" t="s">
        <v>807</v>
      </c>
      <c r="E1232">
        <v>50</v>
      </c>
      <c r="F1232" t="s">
        <v>2905</v>
      </c>
      <c r="G1232" t="s">
        <v>3247</v>
      </c>
      <c r="H1232" t="s">
        <v>5344</v>
      </c>
      <c r="I1232" t="s">
        <v>2756</v>
      </c>
      <c r="J1232" s="5">
        <v>6388352</v>
      </c>
      <c r="K1232" t="s">
        <v>1013</v>
      </c>
      <c r="L1232" s="5">
        <v>207199323749519</v>
      </c>
      <c r="M1232" t="s">
        <v>2089</v>
      </c>
      <c r="O1232" s="5">
        <v>2611239415570130</v>
      </c>
    </row>
    <row r="1233" spans="2:15" x14ac:dyDescent="0.3">
      <c r="B1233" t="s">
        <v>5449</v>
      </c>
      <c r="C1233" t="s">
        <v>2090</v>
      </c>
      <c r="D1233" t="s">
        <v>807</v>
      </c>
      <c r="E1233">
        <v>32</v>
      </c>
      <c r="F1233" t="s">
        <v>2860</v>
      </c>
      <c r="G1233" t="s">
        <v>4213</v>
      </c>
      <c r="H1233" t="s">
        <v>4731</v>
      </c>
      <c r="I1233" t="s">
        <v>2756</v>
      </c>
      <c r="J1233" s="5">
        <v>899577</v>
      </c>
      <c r="K1233" t="s">
        <v>815</v>
      </c>
      <c r="L1233" s="5">
        <v>818891701698303</v>
      </c>
      <c r="M1233" t="s">
        <v>2090</v>
      </c>
      <c r="O1233" s="5">
        <v>8343616479046430</v>
      </c>
    </row>
    <row r="1234" spans="2:15" x14ac:dyDescent="0.3">
      <c r="B1234" t="s">
        <v>5450</v>
      </c>
      <c r="C1234" t="s">
        <v>2091</v>
      </c>
      <c r="D1234" t="s">
        <v>807</v>
      </c>
      <c r="E1234">
        <v>125</v>
      </c>
      <c r="F1234" t="s">
        <v>2823</v>
      </c>
      <c r="G1234" t="s">
        <v>5451</v>
      </c>
      <c r="H1234" t="s">
        <v>4778</v>
      </c>
      <c r="I1234" t="s">
        <v>2756</v>
      </c>
      <c r="J1234" s="5">
        <v>15884514</v>
      </c>
      <c r="K1234" t="s">
        <v>885</v>
      </c>
      <c r="L1234" s="5">
        <v>169462225336075</v>
      </c>
      <c r="M1234" t="s">
        <v>2091</v>
      </c>
      <c r="O1234" s="5">
        <v>2.58366036106112E+16</v>
      </c>
    </row>
    <row r="1235" spans="2:15" x14ac:dyDescent="0.3">
      <c r="B1235" t="s">
        <v>5452</v>
      </c>
      <c r="C1235" t="s">
        <v>2092</v>
      </c>
      <c r="D1235" t="s">
        <v>807</v>
      </c>
      <c r="E1235">
        <v>40</v>
      </c>
      <c r="F1235" t="s">
        <v>3372</v>
      </c>
      <c r="G1235" t="s">
        <v>5453</v>
      </c>
      <c r="H1235" t="s">
        <v>2771</v>
      </c>
      <c r="I1235" t="s">
        <v>2756</v>
      </c>
      <c r="J1235" s="5">
        <v>15529876</v>
      </c>
      <c r="K1235" t="s">
        <v>813</v>
      </c>
      <c r="L1235" s="5">
        <v>86006845664978</v>
      </c>
      <c r="M1235" t="s">
        <v>2092</v>
      </c>
      <c r="O1235" s="5">
        <v>1.47985835869071E+16</v>
      </c>
    </row>
    <row r="1236" spans="2:15" x14ac:dyDescent="0.3">
      <c r="B1236" t="s">
        <v>5454</v>
      </c>
      <c r="C1236" t="s">
        <v>2093</v>
      </c>
      <c r="D1236" t="s">
        <v>804</v>
      </c>
      <c r="E1236">
        <v>25</v>
      </c>
      <c r="F1236">
        <v>1</v>
      </c>
      <c r="G1236" t="s">
        <v>5089</v>
      </c>
      <c r="H1236" t="s">
        <v>5455</v>
      </c>
      <c r="I1236" t="s">
        <v>2756</v>
      </c>
      <c r="J1236" s="5">
        <v>8166434</v>
      </c>
      <c r="L1236" s="5">
        <v>284812088012695</v>
      </c>
      <c r="M1236" t="s">
        <v>2093</v>
      </c>
      <c r="O1236" s="5">
        <v>4394613154595750</v>
      </c>
    </row>
    <row r="1237" spans="2:15" x14ac:dyDescent="0.3">
      <c r="B1237" t="s">
        <v>5456</v>
      </c>
      <c r="C1237" t="s">
        <v>2094</v>
      </c>
      <c r="D1237" t="s">
        <v>807</v>
      </c>
      <c r="E1237">
        <v>32</v>
      </c>
      <c r="F1237" t="s">
        <v>2860</v>
      </c>
      <c r="G1237" t="s">
        <v>2964</v>
      </c>
      <c r="H1237" t="s">
        <v>4554</v>
      </c>
      <c r="I1237" t="s">
        <v>2756</v>
      </c>
      <c r="J1237" s="5">
        <v>25345356</v>
      </c>
      <c r="K1237" t="s">
        <v>808</v>
      </c>
      <c r="L1237" s="5">
        <v>756409163475037</v>
      </c>
      <c r="M1237" t="s">
        <v>2094</v>
      </c>
      <c r="O1237" s="5">
        <v>8343616479046430</v>
      </c>
    </row>
    <row r="1238" spans="2:15" x14ac:dyDescent="0.3">
      <c r="B1238" t="s">
        <v>5457</v>
      </c>
      <c r="C1238" t="s">
        <v>2095</v>
      </c>
      <c r="D1238" t="s">
        <v>804</v>
      </c>
      <c r="E1238">
        <v>25</v>
      </c>
      <c r="F1238">
        <v>1</v>
      </c>
      <c r="G1238" t="s">
        <v>4273</v>
      </c>
      <c r="H1238" t="s">
        <v>5458</v>
      </c>
      <c r="I1238" t="s">
        <v>2756</v>
      </c>
      <c r="J1238" s="5">
        <v>53779697</v>
      </c>
      <c r="L1238" s="5">
        <v>2986083984375</v>
      </c>
      <c r="M1238" t="s">
        <v>2095</v>
      </c>
      <c r="O1238" s="5">
        <v>4394613154595750</v>
      </c>
    </row>
    <row r="1239" spans="2:15" x14ac:dyDescent="0.3">
      <c r="B1239" t="s">
        <v>5459</v>
      </c>
      <c r="C1239" t="s">
        <v>2096</v>
      </c>
      <c r="D1239" t="s">
        <v>804</v>
      </c>
      <c r="E1239">
        <v>100</v>
      </c>
      <c r="F1239">
        <v>1</v>
      </c>
      <c r="G1239" t="s">
        <v>3056</v>
      </c>
      <c r="H1239" t="s">
        <v>5460</v>
      </c>
      <c r="I1239" t="s">
        <v>2756</v>
      </c>
      <c r="J1239" s="5">
        <v>74521756</v>
      </c>
      <c r="L1239" s="5">
        <v>113258081054688</v>
      </c>
      <c r="M1239" t="s">
        <v>2096</v>
      </c>
      <c r="O1239" s="5">
        <v>1.48568088588033E+16</v>
      </c>
    </row>
    <row r="1240" spans="2:15" x14ac:dyDescent="0.3">
      <c r="B1240" t="s">
        <v>5461</v>
      </c>
      <c r="C1240" t="s">
        <v>2097</v>
      </c>
      <c r="D1240" t="s">
        <v>807</v>
      </c>
      <c r="E1240">
        <v>40</v>
      </c>
      <c r="F1240" t="s">
        <v>3372</v>
      </c>
      <c r="G1240" t="s">
        <v>5462</v>
      </c>
      <c r="H1240" t="s">
        <v>2787</v>
      </c>
      <c r="I1240" t="s">
        <v>2756</v>
      </c>
      <c r="J1240" s="5">
        <v>17264076</v>
      </c>
      <c r="K1240" t="s">
        <v>876</v>
      </c>
      <c r="L1240" s="5">
        <v>887829692840576</v>
      </c>
      <c r="M1240" t="s">
        <v>2097</v>
      </c>
      <c r="O1240" s="5">
        <v>1.47985835869071E+16</v>
      </c>
    </row>
    <row r="1241" spans="2:15" x14ac:dyDescent="0.3">
      <c r="B1241" t="s">
        <v>5463</v>
      </c>
      <c r="C1241" t="s">
        <v>2098</v>
      </c>
      <c r="D1241" t="s">
        <v>804</v>
      </c>
      <c r="E1241">
        <v>32</v>
      </c>
      <c r="F1241">
        <v>1</v>
      </c>
      <c r="G1241" t="s">
        <v>4775</v>
      </c>
      <c r="H1241" t="s">
        <v>5464</v>
      </c>
      <c r="I1241" t="s">
        <v>2756</v>
      </c>
      <c r="J1241" s="5">
        <v>7462515</v>
      </c>
      <c r="L1241" s="5">
        <v>65285400390625</v>
      </c>
      <c r="M1241" t="s">
        <v>2098</v>
      </c>
      <c r="O1241" s="5">
        <v>8343616479046430</v>
      </c>
    </row>
    <row r="1242" spans="2:15" x14ac:dyDescent="0.3">
      <c r="B1242" t="s">
        <v>5465</v>
      </c>
      <c r="C1242" t="s">
        <v>2099</v>
      </c>
      <c r="D1242" t="s">
        <v>837</v>
      </c>
      <c r="E1242">
        <v>65</v>
      </c>
      <c r="F1242" t="s">
        <v>2905</v>
      </c>
      <c r="G1242" t="s">
        <v>3149</v>
      </c>
      <c r="H1242" t="s">
        <v>4872</v>
      </c>
      <c r="I1242" t="s">
        <v>2756</v>
      </c>
      <c r="J1242" s="5">
        <v>73081384</v>
      </c>
      <c r="K1242" t="s">
        <v>838</v>
      </c>
      <c r="L1242" s="5">
        <v>336637923145317</v>
      </c>
      <c r="M1242" t="s">
        <v>2099</v>
      </c>
      <c r="O1242" s="5">
        <v>506295486315796</v>
      </c>
    </row>
    <row r="1243" spans="2:15" x14ac:dyDescent="0.3">
      <c r="B1243" t="s">
        <v>5466</v>
      </c>
      <c r="C1243" t="s">
        <v>2100</v>
      </c>
      <c r="D1243" t="s">
        <v>807</v>
      </c>
      <c r="E1243">
        <v>100</v>
      </c>
      <c r="F1243" t="s">
        <v>2823</v>
      </c>
      <c r="G1243" t="s">
        <v>3362</v>
      </c>
      <c r="H1243" t="s">
        <v>4237</v>
      </c>
      <c r="I1243" t="s">
        <v>2756</v>
      </c>
      <c r="J1243" s="5">
        <v>102697935</v>
      </c>
      <c r="K1243" t="s">
        <v>876</v>
      </c>
      <c r="L1243" s="5">
        <v>108348364740371</v>
      </c>
      <c r="M1243" t="s">
        <v>2100</v>
      </c>
      <c r="O1243" s="5">
        <v>1.48568088588033E+16</v>
      </c>
    </row>
    <row r="1244" spans="2:15" x14ac:dyDescent="0.3">
      <c r="B1244" t="s">
        <v>5467</v>
      </c>
      <c r="C1244" t="s">
        <v>2101</v>
      </c>
      <c r="D1244" t="s">
        <v>807</v>
      </c>
      <c r="E1244">
        <v>32</v>
      </c>
      <c r="F1244" t="s">
        <v>2794</v>
      </c>
      <c r="G1244" t="s">
        <v>4598</v>
      </c>
      <c r="H1244" t="s">
        <v>3569</v>
      </c>
      <c r="I1244" t="s">
        <v>2756</v>
      </c>
      <c r="J1244" s="5">
        <v>19619778</v>
      </c>
      <c r="K1244" t="s">
        <v>1083</v>
      </c>
      <c r="L1244" s="5">
        <v>455101879119757</v>
      </c>
      <c r="M1244" t="s">
        <v>2101</v>
      </c>
      <c r="O1244" s="5">
        <v>8343616479046430</v>
      </c>
    </row>
    <row r="1245" spans="2:15" x14ac:dyDescent="0.3">
      <c r="B1245" t="s">
        <v>5468</v>
      </c>
      <c r="C1245" t="s">
        <v>2102</v>
      </c>
      <c r="D1245" t="s">
        <v>804</v>
      </c>
      <c r="E1245">
        <v>25</v>
      </c>
      <c r="F1245">
        <v>1</v>
      </c>
      <c r="G1245" t="s">
        <v>4897</v>
      </c>
      <c r="H1245" t="s">
        <v>5469</v>
      </c>
      <c r="I1245" t="s">
        <v>2756</v>
      </c>
      <c r="J1245" s="5">
        <v>6999217</v>
      </c>
      <c r="L1245" s="5">
        <v>307527256011963</v>
      </c>
      <c r="M1245" t="s">
        <v>2102</v>
      </c>
      <c r="O1245" s="5">
        <v>4394613154595750</v>
      </c>
    </row>
    <row r="1246" spans="2:15" x14ac:dyDescent="0.3">
      <c r="B1246" t="s">
        <v>5470</v>
      </c>
      <c r="C1246" t="s">
        <v>2103</v>
      </c>
      <c r="D1246" t="s">
        <v>804</v>
      </c>
      <c r="E1246">
        <v>25</v>
      </c>
      <c r="F1246">
        <v>1</v>
      </c>
      <c r="G1246" t="s">
        <v>5472</v>
      </c>
      <c r="H1246" t="s">
        <v>5471</v>
      </c>
      <c r="I1246" t="s">
        <v>2756</v>
      </c>
      <c r="J1246" s="5">
        <v>73323765</v>
      </c>
      <c r="L1246" s="5">
        <v>306096286773682</v>
      </c>
      <c r="M1246" t="s">
        <v>2103</v>
      </c>
      <c r="O1246" s="5">
        <v>4394613154595750</v>
      </c>
    </row>
    <row r="1247" spans="2:15" x14ac:dyDescent="0.3">
      <c r="B1247" t="s">
        <v>5473</v>
      </c>
      <c r="C1247" t="s">
        <v>2104</v>
      </c>
      <c r="D1247" t="s">
        <v>804</v>
      </c>
      <c r="E1247">
        <v>25</v>
      </c>
      <c r="F1247">
        <v>1</v>
      </c>
      <c r="G1247" t="s">
        <v>4299</v>
      </c>
      <c r="H1247" t="s">
        <v>5474</v>
      </c>
      <c r="I1247" t="s">
        <v>2756</v>
      </c>
      <c r="J1247" s="5">
        <v>2060265</v>
      </c>
      <c r="L1247" s="5">
        <v>364018402099609</v>
      </c>
      <c r="M1247" t="s">
        <v>2104</v>
      </c>
      <c r="O1247" s="5">
        <v>4394613154595750</v>
      </c>
    </row>
    <row r="1248" spans="2:15" x14ac:dyDescent="0.3">
      <c r="B1248" t="s">
        <v>5475</v>
      </c>
      <c r="C1248" t="s">
        <v>2105</v>
      </c>
      <c r="D1248" t="s">
        <v>819</v>
      </c>
      <c r="E1248">
        <v>300</v>
      </c>
      <c r="F1248" t="s">
        <v>2773</v>
      </c>
      <c r="G1248" t="s">
        <v>4576</v>
      </c>
      <c r="H1248" t="s">
        <v>3009</v>
      </c>
      <c r="I1248" t="s">
        <v>2756</v>
      </c>
      <c r="J1248" s="5">
        <v>2138176</v>
      </c>
      <c r="K1248" t="s">
        <v>820</v>
      </c>
      <c r="L1248" s="5">
        <v>168757720567703</v>
      </c>
      <c r="M1248" t="s">
        <v>2105</v>
      </c>
      <c r="O1248" s="5">
        <v>2.21750563432268E+16</v>
      </c>
    </row>
    <row r="1249" spans="2:15" x14ac:dyDescent="0.3">
      <c r="B1249" t="s">
        <v>5476</v>
      </c>
      <c r="C1249" t="s">
        <v>2106</v>
      </c>
      <c r="D1249" t="s">
        <v>807</v>
      </c>
      <c r="E1249">
        <v>200</v>
      </c>
      <c r="F1249" t="s">
        <v>2773</v>
      </c>
      <c r="G1249" t="s">
        <v>2922</v>
      </c>
      <c r="H1249" t="s">
        <v>3180</v>
      </c>
      <c r="I1249" t="s">
        <v>2756</v>
      </c>
      <c r="J1249" s="5">
        <v>38831508</v>
      </c>
      <c r="K1249" t="s">
        <v>815</v>
      </c>
      <c r="L1249" s="5">
        <v>425672731193542</v>
      </c>
      <c r="M1249" t="s">
        <v>2106</v>
      </c>
      <c r="O1249" s="5">
        <v>8223548985685890</v>
      </c>
    </row>
    <row r="1250" spans="2:15" x14ac:dyDescent="0.3">
      <c r="B1250" t="s">
        <v>5477</v>
      </c>
      <c r="C1250" t="s">
        <v>2107</v>
      </c>
      <c r="D1250" t="s">
        <v>804</v>
      </c>
      <c r="E1250">
        <v>20</v>
      </c>
      <c r="F1250">
        <v>1</v>
      </c>
      <c r="G1250" t="s">
        <v>5038</v>
      </c>
      <c r="H1250" t="s">
        <v>5478</v>
      </c>
      <c r="I1250" t="s">
        <v>2756</v>
      </c>
      <c r="J1250" s="5">
        <v>74850926</v>
      </c>
      <c r="L1250" s="5">
        <v>241278038024902</v>
      </c>
      <c r="M1250" t="s">
        <v>2107</v>
      </c>
      <c r="O1250" s="5">
        <v>2442449145137490</v>
      </c>
    </row>
    <row r="1251" spans="2:15" x14ac:dyDescent="0.3">
      <c r="B1251" t="s">
        <v>5479</v>
      </c>
      <c r="C1251" t="s">
        <v>2108</v>
      </c>
      <c r="D1251" t="s">
        <v>807</v>
      </c>
      <c r="E1251">
        <v>65</v>
      </c>
      <c r="F1251" t="s">
        <v>2759</v>
      </c>
      <c r="G1251" t="s">
        <v>3816</v>
      </c>
      <c r="H1251" t="s">
        <v>2781</v>
      </c>
      <c r="I1251" t="s">
        <v>2756</v>
      </c>
      <c r="J1251" t="s">
        <v>5480</v>
      </c>
      <c r="K1251" t="s">
        <v>808</v>
      </c>
      <c r="L1251" s="5">
        <v>359242088623054</v>
      </c>
      <c r="M1251" t="s">
        <v>2108</v>
      </c>
      <c r="O1251" s="5">
        <v>506295486315796</v>
      </c>
    </row>
    <row r="1252" spans="2:15" x14ac:dyDescent="0.3">
      <c r="B1252" t="s">
        <v>5481</v>
      </c>
      <c r="C1252" t="s">
        <v>2109</v>
      </c>
      <c r="D1252" t="s">
        <v>819</v>
      </c>
      <c r="E1252">
        <v>65</v>
      </c>
      <c r="F1252" t="s">
        <v>2853</v>
      </c>
      <c r="G1252" t="s">
        <v>3397</v>
      </c>
      <c r="H1252" t="s">
        <v>5482</v>
      </c>
      <c r="I1252" t="s">
        <v>2756</v>
      </c>
      <c r="J1252" s="5">
        <v>9246898</v>
      </c>
      <c r="K1252" t="s">
        <v>1071</v>
      </c>
      <c r="L1252" s="5">
        <v>466534286155715</v>
      </c>
      <c r="M1252" t="s">
        <v>2109</v>
      </c>
      <c r="O1252" s="5">
        <v>506295486315796</v>
      </c>
    </row>
    <row r="1253" spans="2:15" x14ac:dyDescent="0.3">
      <c r="B1253" t="s">
        <v>5483</v>
      </c>
      <c r="C1253" t="s">
        <v>2110</v>
      </c>
      <c r="D1253" t="s">
        <v>804</v>
      </c>
      <c r="E1253">
        <v>25</v>
      </c>
      <c r="F1253">
        <v>1</v>
      </c>
      <c r="G1253" t="s">
        <v>3800</v>
      </c>
      <c r="H1253" t="s">
        <v>5484</v>
      </c>
      <c r="I1253" t="s">
        <v>2756</v>
      </c>
      <c r="J1253" s="5">
        <v>10627544</v>
      </c>
      <c r="L1253" s="5">
        <v>254460849761963</v>
      </c>
      <c r="M1253" t="s">
        <v>2110</v>
      </c>
      <c r="O1253" s="5">
        <v>4394613154595750</v>
      </c>
    </row>
    <row r="1254" spans="2:15" x14ac:dyDescent="0.3">
      <c r="B1254" t="s">
        <v>5485</v>
      </c>
      <c r="C1254" t="s">
        <v>2111</v>
      </c>
      <c r="D1254" t="s">
        <v>804</v>
      </c>
      <c r="E1254">
        <v>25</v>
      </c>
      <c r="F1254">
        <v>1</v>
      </c>
      <c r="G1254" t="s">
        <v>5413</v>
      </c>
      <c r="H1254" t="s">
        <v>5486</v>
      </c>
      <c r="I1254" t="s">
        <v>2756</v>
      </c>
      <c r="J1254" s="5">
        <v>637174</v>
      </c>
      <c r="L1254" s="5">
        <v>297660083770752</v>
      </c>
      <c r="M1254" t="s">
        <v>2111</v>
      </c>
      <c r="O1254" s="5">
        <v>4394613154595750</v>
      </c>
    </row>
    <row r="1255" spans="2:15" x14ac:dyDescent="0.3">
      <c r="B1255" t="s">
        <v>5487</v>
      </c>
      <c r="C1255" t="s">
        <v>2112</v>
      </c>
      <c r="D1255" t="s">
        <v>807</v>
      </c>
      <c r="E1255">
        <v>65</v>
      </c>
      <c r="F1255" t="s">
        <v>2773</v>
      </c>
      <c r="G1255" t="s">
        <v>4632</v>
      </c>
      <c r="H1255" t="s">
        <v>3842</v>
      </c>
      <c r="I1255" t="s">
        <v>2756</v>
      </c>
      <c r="J1255" s="5">
        <v>16049898</v>
      </c>
      <c r="K1255" t="s">
        <v>1069</v>
      </c>
      <c r="L1255" s="5">
        <v>310603108367941</v>
      </c>
      <c r="M1255" t="s">
        <v>2112</v>
      </c>
      <c r="O1255" s="5">
        <v>506295486315796</v>
      </c>
    </row>
    <row r="1256" spans="2:15" x14ac:dyDescent="0.3">
      <c r="B1256" t="s">
        <v>5488</v>
      </c>
      <c r="C1256" t="s">
        <v>2113</v>
      </c>
      <c r="D1256" t="s">
        <v>804</v>
      </c>
      <c r="E1256">
        <v>25</v>
      </c>
      <c r="F1256">
        <v>1</v>
      </c>
      <c r="G1256" t="s">
        <v>3730</v>
      </c>
      <c r="H1256" t="s">
        <v>5489</v>
      </c>
      <c r="I1256" t="s">
        <v>2756</v>
      </c>
      <c r="J1256" s="5">
        <v>55588226</v>
      </c>
      <c r="L1256" s="5">
        <v>303722801208496</v>
      </c>
      <c r="M1256" t="s">
        <v>2113</v>
      </c>
      <c r="O1256" s="5">
        <v>4394613154595750</v>
      </c>
    </row>
    <row r="1257" spans="2:15" x14ac:dyDescent="0.3">
      <c r="B1257" t="s">
        <v>5490</v>
      </c>
      <c r="C1257" t="s">
        <v>2114</v>
      </c>
      <c r="D1257" t="s">
        <v>804</v>
      </c>
      <c r="E1257">
        <v>0</v>
      </c>
      <c r="F1257">
        <v>0</v>
      </c>
      <c r="G1257" t="s">
        <v>5058</v>
      </c>
      <c r="H1257" t="s">
        <v>5491</v>
      </c>
      <c r="I1257" t="s">
        <v>2814</v>
      </c>
      <c r="J1257" s="5">
        <v>12654228</v>
      </c>
      <c r="L1257">
        <v>0</v>
      </c>
      <c r="M1257" t="s">
        <v>2114</v>
      </c>
      <c r="O1257">
        <v>0</v>
      </c>
    </row>
    <row r="1258" spans="2:15" x14ac:dyDescent="0.3">
      <c r="B1258" t="s">
        <v>5492</v>
      </c>
      <c r="C1258" t="s">
        <v>2115</v>
      </c>
      <c r="D1258" t="s">
        <v>807</v>
      </c>
      <c r="E1258">
        <v>50</v>
      </c>
      <c r="F1258" t="s">
        <v>2853</v>
      </c>
      <c r="G1258" t="s">
        <v>3329</v>
      </c>
      <c r="H1258" t="s">
        <v>3623</v>
      </c>
      <c r="I1258" t="s">
        <v>2756</v>
      </c>
      <c r="J1258" s="5">
        <v>15421317</v>
      </c>
      <c r="K1258" t="s">
        <v>942</v>
      </c>
      <c r="L1258" s="5">
        <v>193816911621077</v>
      </c>
      <c r="M1258" t="s">
        <v>2115</v>
      </c>
      <c r="O1258" s="5">
        <v>2611239415570130</v>
      </c>
    </row>
    <row r="1259" spans="2:15" x14ac:dyDescent="0.3">
      <c r="B1259" t="s">
        <v>5493</v>
      </c>
      <c r="C1259" t="s">
        <v>2116</v>
      </c>
      <c r="D1259" t="s">
        <v>807</v>
      </c>
      <c r="E1259">
        <v>25</v>
      </c>
      <c r="F1259">
        <v>1</v>
      </c>
      <c r="G1259" t="s">
        <v>2827</v>
      </c>
      <c r="H1259" t="s">
        <v>3050</v>
      </c>
      <c r="I1259" t="s">
        <v>2756</v>
      </c>
      <c r="J1259" s="5">
        <v>14408405</v>
      </c>
      <c r="K1259" t="s">
        <v>841</v>
      </c>
      <c r="L1259" s="5">
        <v>284731540679932</v>
      </c>
      <c r="M1259" t="s">
        <v>2116</v>
      </c>
      <c r="O1259" s="5">
        <v>4394613154595750</v>
      </c>
    </row>
    <row r="1260" spans="2:15" x14ac:dyDescent="0.3">
      <c r="B1260" t="s">
        <v>5494</v>
      </c>
      <c r="C1260" t="s">
        <v>2117</v>
      </c>
      <c r="D1260" t="s">
        <v>804</v>
      </c>
      <c r="E1260">
        <v>32</v>
      </c>
      <c r="F1260">
        <v>1</v>
      </c>
      <c r="G1260" t="s">
        <v>4834</v>
      </c>
      <c r="H1260" t="s">
        <v>5495</v>
      </c>
      <c r="I1260" t="s">
        <v>2756</v>
      </c>
      <c r="J1260" s="5">
        <v>11176927</v>
      </c>
      <c r="L1260" s="5">
        <v>662779388427734</v>
      </c>
      <c r="M1260" t="s">
        <v>2117</v>
      </c>
      <c r="O1260" s="5">
        <v>8343616479046430</v>
      </c>
    </row>
    <row r="1261" spans="2:15" x14ac:dyDescent="0.3">
      <c r="B1261" t="s">
        <v>5496</v>
      </c>
      <c r="C1261" t="s">
        <v>2118</v>
      </c>
      <c r="D1261" t="s">
        <v>807</v>
      </c>
      <c r="E1261">
        <v>50</v>
      </c>
      <c r="F1261" t="s">
        <v>2773</v>
      </c>
      <c r="G1261" t="s">
        <v>3315</v>
      </c>
      <c r="H1261" t="s">
        <v>3031</v>
      </c>
      <c r="I1261" t="s">
        <v>2756</v>
      </c>
      <c r="J1261" s="5">
        <v>7789768</v>
      </c>
      <c r="K1261" t="s">
        <v>1069</v>
      </c>
      <c r="L1261" s="5">
        <v>218991612586975</v>
      </c>
      <c r="M1261" t="s">
        <v>2118</v>
      </c>
      <c r="O1261" s="5">
        <v>2611239415570130</v>
      </c>
    </row>
    <row r="1262" spans="2:15" x14ac:dyDescent="0.3">
      <c r="B1262" t="s">
        <v>5497</v>
      </c>
      <c r="C1262" t="s">
        <v>2119</v>
      </c>
      <c r="D1262" t="s">
        <v>804</v>
      </c>
      <c r="E1262">
        <v>40</v>
      </c>
      <c r="F1262">
        <v>1</v>
      </c>
      <c r="G1262" t="e" cm="1">
        <f t="array" ref="G1262">+pxH0UkVWutLNInt</f>
        <v>#NAME?</v>
      </c>
      <c r="H1262" t="s">
        <v>5498</v>
      </c>
      <c r="I1262" t="s">
        <v>2756</v>
      </c>
      <c r="J1262" s="5">
        <v>5473659</v>
      </c>
      <c r="L1262" s="5">
        <v>856702499389648</v>
      </c>
      <c r="M1262" t="s">
        <v>2119</v>
      </c>
      <c r="O1262" s="5">
        <v>1.47985835869071E+16</v>
      </c>
    </row>
    <row r="1263" spans="2:15" x14ac:dyDescent="0.3">
      <c r="B1263" t="s">
        <v>5499</v>
      </c>
      <c r="C1263" t="s">
        <v>2120</v>
      </c>
      <c r="D1263" t="s">
        <v>804</v>
      </c>
      <c r="E1263">
        <v>25</v>
      </c>
      <c r="F1263">
        <v>1</v>
      </c>
      <c r="G1263" t="s">
        <v>3737</v>
      </c>
      <c r="H1263" t="s">
        <v>5500</v>
      </c>
      <c r="I1263" t="s">
        <v>2756</v>
      </c>
      <c r="J1263" s="5">
        <v>64135156</v>
      </c>
      <c r="L1263" s="5">
        <v>296518115997314</v>
      </c>
      <c r="M1263" t="s">
        <v>2120</v>
      </c>
      <c r="O1263" s="5">
        <v>4394613154595750</v>
      </c>
    </row>
    <row r="1264" spans="2:15" x14ac:dyDescent="0.3">
      <c r="B1264" t="s">
        <v>5501</v>
      </c>
      <c r="C1264" t="s">
        <v>2121</v>
      </c>
      <c r="D1264" t="s">
        <v>893</v>
      </c>
      <c r="E1264">
        <v>0</v>
      </c>
      <c r="F1264">
        <v>0</v>
      </c>
      <c r="G1264" t="s">
        <v>4152</v>
      </c>
      <c r="H1264" t="s">
        <v>5336</v>
      </c>
      <c r="I1264" t="s">
        <v>2814</v>
      </c>
      <c r="J1264" s="5">
        <v>127102995</v>
      </c>
      <c r="K1264" t="s">
        <v>894</v>
      </c>
      <c r="L1264">
        <v>0</v>
      </c>
      <c r="M1264" t="s">
        <v>2121</v>
      </c>
      <c r="O1264">
        <v>0</v>
      </c>
    </row>
    <row r="1265" spans="2:15" x14ac:dyDescent="0.3">
      <c r="B1265" t="s">
        <v>5502</v>
      </c>
      <c r="C1265" t="s">
        <v>2122</v>
      </c>
      <c r="D1265" t="s">
        <v>804</v>
      </c>
      <c r="E1265">
        <v>32</v>
      </c>
      <c r="F1265">
        <v>1</v>
      </c>
      <c r="G1265" t="s">
        <v>3700</v>
      </c>
      <c r="H1265" t="s">
        <v>5503</v>
      </c>
      <c r="I1265" t="s">
        <v>2756</v>
      </c>
      <c r="J1265" s="5">
        <v>68513207</v>
      </c>
      <c r="L1265" s="5">
        <v>721886596679688</v>
      </c>
      <c r="M1265" t="s">
        <v>2122</v>
      </c>
      <c r="O1265" s="5">
        <v>8343616479046430</v>
      </c>
    </row>
    <row r="1266" spans="2:15" x14ac:dyDescent="0.3">
      <c r="B1266" t="s">
        <v>5504</v>
      </c>
      <c r="C1266" t="s">
        <v>2123</v>
      </c>
      <c r="D1266" t="s">
        <v>824</v>
      </c>
      <c r="E1266">
        <v>125</v>
      </c>
      <c r="F1266" t="s">
        <v>2860</v>
      </c>
      <c r="G1266" t="s">
        <v>3586</v>
      </c>
      <c r="H1266" t="s">
        <v>3470</v>
      </c>
      <c r="I1266" t="s">
        <v>2756</v>
      </c>
      <c r="J1266" s="5">
        <v>67272804</v>
      </c>
      <c r="L1266" s="5">
        <v>14874094619751</v>
      </c>
      <c r="M1266" t="s">
        <v>2123</v>
      </c>
      <c r="O1266" s="5">
        <v>2.58366036106112E+16</v>
      </c>
    </row>
    <row r="1267" spans="2:15" x14ac:dyDescent="0.3">
      <c r="B1267" t="s">
        <v>5505</v>
      </c>
      <c r="C1267" t="s">
        <v>2124</v>
      </c>
      <c r="D1267" t="s">
        <v>804</v>
      </c>
      <c r="E1267">
        <v>25</v>
      </c>
      <c r="F1267">
        <v>1</v>
      </c>
      <c r="G1267" t="s">
        <v>3132</v>
      </c>
      <c r="H1267" t="s">
        <v>5506</v>
      </c>
      <c r="I1267" t="s">
        <v>2756</v>
      </c>
      <c r="J1267" s="5">
        <v>67253666</v>
      </c>
      <c r="L1267" s="5">
        <v>289983615875244</v>
      </c>
      <c r="M1267" t="s">
        <v>2124</v>
      </c>
      <c r="O1267" s="5">
        <v>4394613154595750</v>
      </c>
    </row>
    <row r="1268" spans="2:15" x14ac:dyDescent="0.3">
      <c r="B1268" t="s">
        <v>5507</v>
      </c>
      <c r="C1268" t="s">
        <v>2125</v>
      </c>
      <c r="D1268" t="s">
        <v>807</v>
      </c>
      <c r="E1268">
        <v>80</v>
      </c>
      <c r="F1268" t="s">
        <v>2759</v>
      </c>
      <c r="G1268" t="s">
        <v>2811</v>
      </c>
      <c r="H1268" t="s">
        <v>5035</v>
      </c>
      <c r="I1268" t="s">
        <v>2756</v>
      </c>
      <c r="J1268" s="5">
        <v>46673174</v>
      </c>
      <c r="K1268" t="s">
        <v>822</v>
      </c>
      <c r="L1268" s="5">
        <v>584668958740234</v>
      </c>
      <c r="M1268" t="s">
        <v>2125</v>
      </c>
      <c r="O1268" s="5">
        <v>8519200479572930</v>
      </c>
    </row>
    <row r="1269" spans="2:15" x14ac:dyDescent="0.3">
      <c r="B1269" t="s">
        <v>5508</v>
      </c>
      <c r="C1269" t="s">
        <v>2126</v>
      </c>
      <c r="D1269" t="s">
        <v>893</v>
      </c>
      <c r="E1269">
        <v>0</v>
      </c>
      <c r="F1269">
        <v>0</v>
      </c>
      <c r="G1269" t="s">
        <v>4308</v>
      </c>
      <c r="H1269" t="s">
        <v>4152</v>
      </c>
      <c r="I1269" t="s">
        <v>2814</v>
      </c>
      <c r="J1269" s="5">
        <v>56172108</v>
      </c>
      <c r="K1269" t="s">
        <v>894</v>
      </c>
      <c r="L1269">
        <v>0</v>
      </c>
      <c r="M1269" t="s">
        <v>2126</v>
      </c>
      <c r="O1269">
        <v>0</v>
      </c>
    </row>
    <row r="1270" spans="2:15" x14ac:dyDescent="0.3">
      <c r="B1270" t="s">
        <v>5509</v>
      </c>
      <c r="C1270" t="s">
        <v>2127</v>
      </c>
      <c r="D1270" t="s">
        <v>819</v>
      </c>
      <c r="E1270">
        <v>250</v>
      </c>
      <c r="F1270" t="s">
        <v>2773</v>
      </c>
      <c r="G1270" t="s">
        <v>3114</v>
      </c>
      <c r="H1270" t="s">
        <v>5510</v>
      </c>
      <c r="I1270" t="s">
        <v>2756</v>
      </c>
      <c r="J1270" s="5">
        <v>950771993085521</v>
      </c>
      <c r="K1270" t="s">
        <v>820</v>
      </c>
      <c r="L1270" s="5">
        <v>127945244438553</v>
      </c>
      <c r="M1270" t="s">
        <v>2127</v>
      </c>
      <c r="O1270" s="5">
        <v>1.42052430337836E+16</v>
      </c>
    </row>
    <row r="1271" spans="2:15" x14ac:dyDescent="0.3">
      <c r="B1271" t="s">
        <v>5511</v>
      </c>
      <c r="C1271" t="s">
        <v>2128</v>
      </c>
      <c r="D1271" t="s">
        <v>804</v>
      </c>
      <c r="E1271">
        <v>25</v>
      </c>
      <c r="F1271">
        <v>1</v>
      </c>
      <c r="G1271" t="s">
        <v>3189</v>
      </c>
      <c r="H1271" t="s">
        <v>5512</v>
      </c>
      <c r="I1271" t="s">
        <v>2756</v>
      </c>
      <c r="J1271" s="5">
        <v>69760227</v>
      </c>
      <c r="L1271" s="5">
        <v>247464656829834</v>
      </c>
      <c r="M1271" t="s">
        <v>2128</v>
      </c>
      <c r="O1271" s="5">
        <v>4394613154595750</v>
      </c>
    </row>
    <row r="1272" spans="2:15" x14ac:dyDescent="0.3">
      <c r="B1272" t="s">
        <v>5513</v>
      </c>
      <c r="C1272" t="s">
        <v>2129</v>
      </c>
      <c r="D1272" t="s">
        <v>807</v>
      </c>
      <c r="E1272">
        <v>65</v>
      </c>
      <c r="F1272" t="s">
        <v>2759</v>
      </c>
      <c r="G1272" t="s">
        <v>5037</v>
      </c>
      <c r="H1272" t="s">
        <v>5514</v>
      </c>
      <c r="I1272" t="s">
        <v>2756</v>
      </c>
      <c r="J1272" s="5">
        <v>25057783</v>
      </c>
      <c r="K1272" t="s">
        <v>808</v>
      </c>
      <c r="L1272" s="5">
        <v>430191181640606</v>
      </c>
      <c r="M1272" t="s">
        <v>2129</v>
      </c>
      <c r="O1272" s="5">
        <v>506295486315796</v>
      </c>
    </row>
    <row r="1273" spans="2:15" x14ac:dyDescent="0.3">
      <c r="B1273" t="s">
        <v>5515</v>
      </c>
      <c r="C1273" t="s">
        <v>2130</v>
      </c>
      <c r="D1273" t="s">
        <v>804</v>
      </c>
      <c r="E1273">
        <v>20</v>
      </c>
      <c r="F1273">
        <v>1</v>
      </c>
      <c r="G1273" t="s">
        <v>3548</v>
      </c>
      <c r="H1273" t="s">
        <v>5516</v>
      </c>
      <c r="I1273" t="s">
        <v>2756</v>
      </c>
      <c r="J1273" s="5">
        <v>7629734</v>
      </c>
      <c r="L1273" s="5">
        <v>241385364532471</v>
      </c>
      <c r="M1273" t="s">
        <v>2130</v>
      </c>
      <c r="O1273" s="5">
        <v>2442449145137490</v>
      </c>
    </row>
    <row r="1274" spans="2:15" x14ac:dyDescent="0.3">
      <c r="B1274" t="s">
        <v>5517</v>
      </c>
      <c r="C1274" t="s">
        <v>2131</v>
      </c>
      <c r="D1274" t="s">
        <v>804</v>
      </c>
      <c r="E1274">
        <v>25</v>
      </c>
      <c r="F1274">
        <v>1</v>
      </c>
      <c r="G1274" t="s">
        <v>5152</v>
      </c>
      <c r="H1274" t="s">
        <v>5518</v>
      </c>
      <c r="I1274" t="s">
        <v>2756</v>
      </c>
      <c r="J1274" s="5">
        <v>12090595</v>
      </c>
      <c r="L1274" s="5">
        <v>326976661682129</v>
      </c>
      <c r="M1274" t="s">
        <v>2131</v>
      </c>
      <c r="O1274" s="5">
        <v>4394613154595750</v>
      </c>
    </row>
    <row r="1275" spans="2:15" x14ac:dyDescent="0.3">
      <c r="B1275" t="s">
        <v>5519</v>
      </c>
      <c r="C1275" t="s">
        <v>2132</v>
      </c>
      <c r="D1275" t="s">
        <v>804</v>
      </c>
      <c r="E1275">
        <v>25</v>
      </c>
      <c r="F1275">
        <v>1</v>
      </c>
      <c r="G1275" t="s">
        <v>3188</v>
      </c>
      <c r="H1275" t="s">
        <v>5520</v>
      </c>
      <c r="I1275" t="s">
        <v>2756</v>
      </c>
      <c r="J1275" s="5">
        <v>69649687</v>
      </c>
      <c r="L1275" s="5">
        <v>314474105834961</v>
      </c>
      <c r="M1275" t="s">
        <v>2132</v>
      </c>
      <c r="O1275" s="5">
        <v>4394613154595750</v>
      </c>
    </row>
    <row r="1276" spans="2:15" x14ac:dyDescent="0.3">
      <c r="B1276" t="s">
        <v>5521</v>
      </c>
      <c r="C1276" t="s">
        <v>2133</v>
      </c>
      <c r="D1276" t="s">
        <v>807</v>
      </c>
      <c r="E1276">
        <v>32</v>
      </c>
      <c r="F1276" t="s">
        <v>2794</v>
      </c>
      <c r="G1276" t="s">
        <v>3123</v>
      </c>
      <c r="H1276" t="s">
        <v>3500</v>
      </c>
      <c r="I1276" t="s">
        <v>2756</v>
      </c>
      <c r="J1276" s="5">
        <v>15280188</v>
      </c>
      <c r="K1276" t="s">
        <v>827</v>
      </c>
      <c r="L1276" s="5">
        <v>477987722397083</v>
      </c>
      <c r="M1276" t="s">
        <v>2133</v>
      </c>
      <c r="O1276" s="5">
        <v>8343616479046430</v>
      </c>
    </row>
    <row r="1277" spans="2:15" x14ac:dyDescent="0.3">
      <c r="B1277" t="s">
        <v>5522</v>
      </c>
      <c r="C1277" t="s">
        <v>2134</v>
      </c>
      <c r="D1277" t="s">
        <v>824</v>
      </c>
      <c r="E1277">
        <v>40</v>
      </c>
      <c r="F1277" t="s">
        <v>2860</v>
      </c>
      <c r="G1277" t="s">
        <v>5524</v>
      </c>
      <c r="H1277" t="s">
        <v>5523</v>
      </c>
      <c r="I1277" t="s">
        <v>2756</v>
      </c>
      <c r="J1277" s="5">
        <v>10709985</v>
      </c>
      <c r="L1277" s="5">
        <v>118641590595245</v>
      </c>
      <c r="M1277" t="s">
        <v>2134</v>
      </c>
      <c r="O1277" s="5">
        <v>1.47985835869071E+16</v>
      </c>
    </row>
    <row r="1278" spans="2:15" x14ac:dyDescent="0.3">
      <c r="B1278" t="s">
        <v>5525</v>
      </c>
      <c r="C1278" t="s">
        <v>2135</v>
      </c>
      <c r="D1278" t="s">
        <v>804</v>
      </c>
      <c r="E1278">
        <v>25</v>
      </c>
      <c r="F1278">
        <v>1</v>
      </c>
      <c r="G1278" t="s">
        <v>4185</v>
      </c>
      <c r="H1278" t="s">
        <v>5526</v>
      </c>
      <c r="I1278" t="s">
        <v>2756</v>
      </c>
      <c r="J1278" s="5">
        <v>8532629</v>
      </c>
      <c r="L1278" s="5">
        <v>328167724609375</v>
      </c>
      <c r="M1278" t="s">
        <v>2135</v>
      </c>
      <c r="O1278" s="5">
        <v>4394613154595750</v>
      </c>
    </row>
    <row r="1279" spans="2:15" x14ac:dyDescent="0.3">
      <c r="B1279" t="s">
        <v>5527</v>
      </c>
      <c r="C1279" t="s">
        <v>2136</v>
      </c>
      <c r="D1279" t="s">
        <v>804</v>
      </c>
      <c r="E1279">
        <v>25</v>
      </c>
      <c r="F1279">
        <v>1</v>
      </c>
      <c r="G1279" t="s">
        <v>3605</v>
      </c>
      <c r="H1279" t="s">
        <v>5528</v>
      </c>
      <c r="I1279" t="s">
        <v>2756</v>
      </c>
      <c r="J1279" s="5">
        <v>994049</v>
      </c>
      <c r="L1279" s="5">
        <v>438429222106934</v>
      </c>
      <c r="M1279" t="s">
        <v>2136</v>
      </c>
      <c r="O1279" s="5">
        <v>4394613154595750</v>
      </c>
    </row>
    <row r="1280" spans="2:15" x14ac:dyDescent="0.3">
      <c r="B1280" t="s">
        <v>5529</v>
      </c>
      <c r="C1280" t="s">
        <v>2137</v>
      </c>
      <c r="D1280" t="s">
        <v>804</v>
      </c>
      <c r="E1280">
        <v>25</v>
      </c>
      <c r="F1280">
        <v>1</v>
      </c>
      <c r="G1280" t="s">
        <v>3085</v>
      </c>
      <c r="H1280" t="s">
        <v>5530</v>
      </c>
      <c r="I1280" t="s">
        <v>2756</v>
      </c>
      <c r="J1280" s="5">
        <v>39622924</v>
      </c>
      <c r="L1280" s="5">
        <v>325822372436523</v>
      </c>
      <c r="M1280" t="s">
        <v>2137</v>
      </c>
      <c r="O1280" s="5">
        <v>4394613154595750</v>
      </c>
    </row>
    <row r="1281" spans="2:15" x14ac:dyDescent="0.3">
      <c r="B1281" t="s">
        <v>5531</v>
      </c>
      <c r="C1281" t="s">
        <v>2138</v>
      </c>
      <c r="D1281" t="s">
        <v>824</v>
      </c>
      <c r="E1281">
        <v>32</v>
      </c>
      <c r="F1281">
        <v>1</v>
      </c>
      <c r="G1281" t="s">
        <v>4422</v>
      </c>
      <c r="H1281" t="s">
        <v>3397</v>
      </c>
      <c r="I1281" t="s">
        <v>2756</v>
      </c>
      <c r="J1281" s="5">
        <v>37613224</v>
      </c>
      <c r="L1281" s="5">
        <v>482405242919922</v>
      </c>
      <c r="M1281" t="s">
        <v>2138</v>
      </c>
      <c r="O1281" s="5">
        <v>8343616479046430</v>
      </c>
    </row>
    <row r="1282" spans="2:15" x14ac:dyDescent="0.3">
      <c r="B1282" t="s">
        <v>5532</v>
      </c>
      <c r="C1282" t="s">
        <v>2139</v>
      </c>
      <c r="D1282" t="s">
        <v>807</v>
      </c>
      <c r="E1282">
        <v>80</v>
      </c>
      <c r="F1282" t="s">
        <v>2823</v>
      </c>
      <c r="G1282" t="s">
        <v>4758</v>
      </c>
      <c r="H1282" t="s">
        <v>4252</v>
      </c>
      <c r="I1282" t="s">
        <v>2756</v>
      </c>
      <c r="J1282" s="5">
        <v>11094543</v>
      </c>
      <c r="K1282" t="s">
        <v>942</v>
      </c>
      <c r="L1282" s="5">
        <v>584090551242814</v>
      </c>
      <c r="M1282" t="s">
        <v>2139</v>
      </c>
      <c r="O1282" s="5">
        <v>8519200479572930</v>
      </c>
    </row>
    <row r="1283" spans="2:15" x14ac:dyDescent="0.3">
      <c r="B1283" t="s">
        <v>5533</v>
      </c>
      <c r="C1283" t="s">
        <v>2140</v>
      </c>
      <c r="D1283" t="s">
        <v>807</v>
      </c>
      <c r="E1283">
        <v>40</v>
      </c>
      <c r="F1283" t="s">
        <v>2947</v>
      </c>
      <c r="G1283" t="s">
        <v>3443</v>
      </c>
      <c r="H1283" t="s">
        <v>3503</v>
      </c>
      <c r="I1283" t="s">
        <v>2756</v>
      </c>
      <c r="J1283" s="5">
        <v>4158347</v>
      </c>
      <c r="K1283" t="s">
        <v>841</v>
      </c>
      <c r="L1283" s="5">
        <v>118657147903461</v>
      </c>
      <c r="M1283" t="s">
        <v>2140</v>
      </c>
      <c r="O1283" s="5">
        <v>1.47985835869071E+16</v>
      </c>
    </row>
    <row r="1284" spans="2:15" x14ac:dyDescent="0.3">
      <c r="B1284" t="s">
        <v>5534</v>
      </c>
      <c r="C1284" t="s">
        <v>2141</v>
      </c>
      <c r="D1284" t="s">
        <v>804</v>
      </c>
      <c r="E1284">
        <v>20</v>
      </c>
      <c r="F1284">
        <v>1</v>
      </c>
      <c r="G1284" t="s">
        <v>4166</v>
      </c>
      <c r="H1284" t="s">
        <v>5535</v>
      </c>
      <c r="I1284" t="s">
        <v>2756</v>
      </c>
      <c r="J1284" s="5">
        <v>1057313</v>
      </c>
      <c r="L1284" s="5">
        <v>242005500793457</v>
      </c>
      <c r="M1284" t="s">
        <v>2141</v>
      </c>
      <c r="O1284" s="5">
        <v>2442449145137490</v>
      </c>
    </row>
    <row r="1285" spans="2:15" x14ac:dyDescent="0.3">
      <c r="B1285" t="s">
        <v>5536</v>
      </c>
      <c r="C1285" t="s">
        <v>2142</v>
      </c>
      <c r="D1285" t="s">
        <v>837</v>
      </c>
      <c r="E1285">
        <v>200</v>
      </c>
      <c r="F1285" t="s">
        <v>2773</v>
      </c>
      <c r="G1285" t="s">
        <v>5219</v>
      </c>
      <c r="H1285" t="s">
        <v>4799</v>
      </c>
      <c r="I1285" t="s">
        <v>2756</v>
      </c>
      <c r="J1285" s="5">
        <v>3009178</v>
      </c>
      <c r="K1285" t="s">
        <v>838</v>
      </c>
      <c r="L1285" s="5">
        <v>408588783317566</v>
      </c>
      <c r="M1285" t="s">
        <v>2142</v>
      </c>
      <c r="O1285" s="5">
        <v>8223548985685890</v>
      </c>
    </row>
    <row r="1286" spans="2:15" x14ac:dyDescent="0.3">
      <c r="B1286" t="s">
        <v>5537</v>
      </c>
      <c r="C1286" t="s">
        <v>2143</v>
      </c>
      <c r="D1286" t="s">
        <v>804</v>
      </c>
      <c r="E1286">
        <v>40</v>
      </c>
      <c r="F1286">
        <v>1</v>
      </c>
      <c r="G1286" t="s">
        <v>3598</v>
      </c>
      <c r="H1286" t="s">
        <v>5538</v>
      </c>
      <c r="I1286" t="s">
        <v>2756</v>
      </c>
      <c r="J1286" s="5">
        <v>26885128</v>
      </c>
      <c r="L1286" s="5">
        <v>864101181030273</v>
      </c>
      <c r="M1286" t="s">
        <v>2143</v>
      </c>
      <c r="O1286" s="5">
        <v>1.47985835869071E+16</v>
      </c>
    </row>
    <row r="1287" spans="2:15" x14ac:dyDescent="0.3">
      <c r="B1287" t="s">
        <v>5539</v>
      </c>
      <c r="C1287" t="s">
        <v>2144</v>
      </c>
      <c r="D1287" t="s">
        <v>807</v>
      </c>
      <c r="E1287">
        <v>65</v>
      </c>
      <c r="F1287" t="s">
        <v>3154</v>
      </c>
      <c r="G1287" t="s">
        <v>3074</v>
      </c>
      <c r="H1287" t="s">
        <v>2805</v>
      </c>
      <c r="I1287" t="s">
        <v>2756</v>
      </c>
      <c r="J1287" s="5">
        <v>10485538</v>
      </c>
      <c r="K1287" t="s">
        <v>822</v>
      </c>
      <c r="L1287" s="5">
        <v>305057170581818</v>
      </c>
      <c r="M1287" t="s">
        <v>2144</v>
      </c>
      <c r="O1287" s="5">
        <v>506295486315796</v>
      </c>
    </row>
    <row r="1288" spans="2:15" x14ac:dyDescent="0.3">
      <c r="B1288" t="s">
        <v>5540</v>
      </c>
      <c r="C1288" t="s">
        <v>2145</v>
      </c>
      <c r="D1288" t="s">
        <v>819</v>
      </c>
      <c r="E1288">
        <v>250</v>
      </c>
      <c r="F1288" t="s">
        <v>2773</v>
      </c>
      <c r="G1288" t="s">
        <v>5510</v>
      </c>
      <c r="H1288" t="s">
        <v>3071</v>
      </c>
      <c r="I1288" t="s">
        <v>2756</v>
      </c>
      <c r="J1288" t="s">
        <v>5541</v>
      </c>
      <c r="K1288" t="s">
        <v>820</v>
      </c>
      <c r="L1288" s="5">
        <v>128203261658859</v>
      </c>
      <c r="M1288" t="s">
        <v>2145</v>
      </c>
      <c r="O1288" s="5">
        <v>1.42052430337836E+16</v>
      </c>
    </row>
    <row r="1289" spans="2:15" x14ac:dyDescent="0.3">
      <c r="B1289" t="s">
        <v>5542</v>
      </c>
      <c r="C1289" t="s">
        <v>2146</v>
      </c>
      <c r="D1289" t="s">
        <v>824</v>
      </c>
      <c r="E1289">
        <v>0</v>
      </c>
      <c r="F1289">
        <v>0</v>
      </c>
      <c r="G1289" t="s">
        <v>3762</v>
      </c>
      <c r="H1289" t="s">
        <v>3639</v>
      </c>
      <c r="I1289" t="s">
        <v>2814</v>
      </c>
      <c r="J1289" s="5">
        <v>36459503</v>
      </c>
      <c r="L1289">
        <v>0</v>
      </c>
      <c r="M1289" t="s">
        <v>2146</v>
      </c>
      <c r="O1289">
        <v>0</v>
      </c>
    </row>
    <row r="1290" spans="2:15" x14ac:dyDescent="0.3">
      <c r="B1290" t="s">
        <v>5543</v>
      </c>
      <c r="C1290" t="s">
        <v>2147</v>
      </c>
      <c r="D1290" t="s">
        <v>804</v>
      </c>
      <c r="E1290">
        <v>25</v>
      </c>
      <c r="F1290">
        <v>1</v>
      </c>
      <c r="G1290" t="s">
        <v>4213</v>
      </c>
      <c r="H1290" t="s">
        <v>5544</v>
      </c>
      <c r="I1290" t="s">
        <v>2756</v>
      </c>
      <c r="J1290" s="5">
        <v>14292982</v>
      </c>
      <c r="L1290" s="5">
        <v>291777458190918</v>
      </c>
      <c r="M1290" t="s">
        <v>2147</v>
      </c>
      <c r="O1290" s="5">
        <v>4394613154595750</v>
      </c>
    </row>
    <row r="1291" spans="2:15" x14ac:dyDescent="0.3">
      <c r="B1291" t="s">
        <v>5545</v>
      </c>
      <c r="C1291" t="s">
        <v>2148</v>
      </c>
      <c r="D1291" t="s">
        <v>804</v>
      </c>
      <c r="E1291">
        <v>25</v>
      </c>
      <c r="F1291">
        <v>1</v>
      </c>
      <c r="G1291" t="s">
        <v>3942</v>
      </c>
      <c r="H1291" t="s">
        <v>5546</v>
      </c>
      <c r="I1291" t="s">
        <v>2756</v>
      </c>
      <c r="J1291" s="5">
        <v>7074363</v>
      </c>
      <c r="L1291" s="5">
        <v>296124095916748</v>
      </c>
      <c r="M1291" t="s">
        <v>2148</v>
      </c>
      <c r="O1291" s="5">
        <v>4394613154595750</v>
      </c>
    </row>
    <row r="1292" spans="2:15" x14ac:dyDescent="0.3">
      <c r="B1292" t="s">
        <v>5547</v>
      </c>
      <c r="C1292" t="s">
        <v>2149</v>
      </c>
      <c r="D1292" t="s">
        <v>804</v>
      </c>
      <c r="E1292">
        <v>25</v>
      </c>
      <c r="F1292">
        <v>1</v>
      </c>
      <c r="G1292" t="s">
        <v>4164</v>
      </c>
      <c r="H1292" t="s">
        <v>5548</v>
      </c>
      <c r="I1292" t="s">
        <v>2756</v>
      </c>
      <c r="J1292" s="5">
        <v>640799</v>
      </c>
      <c r="L1292" s="5">
        <v>285431613922119</v>
      </c>
      <c r="M1292" t="s">
        <v>2149</v>
      </c>
      <c r="O1292" s="5">
        <v>4394613154595750</v>
      </c>
    </row>
    <row r="1293" spans="2:15" x14ac:dyDescent="0.3">
      <c r="B1293" t="s">
        <v>5549</v>
      </c>
      <c r="C1293" t="s">
        <v>2150</v>
      </c>
      <c r="D1293" t="s">
        <v>804</v>
      </c>
      <c r="E1293">
        <v>25</v>
      </c>
      <c r="F1293">
        <v>1</v>
      </c>
      <c r="G1293" t="s">
        <v>4559</v>
      </c>
      <c r="H1293" t="s">
        <v>5550</v>
      </c>
      <c r="I1293" t="s">
        <v>2756</v>
      </c>
      <c r="J1293" s="5">
        <v>39321637</v>
      </c>
      <c r="L1293" s="5">
        <v>297821025848389</v>
      </c>
      <c r="M1293" t="s">
        <v>2150</v>
      </c>
      <c r="O1293" s="5">
        <v>4394613154595750</v>
      </c>
    </row>
    <row r="1294" spans="2:15" x14ac:dyDescent="0.3">
      <c r="B1294" t="s">
        <v>5551</v>
      </c>
      <c r="C1294" t="s">
        <v>2151</v>
      </c>
      <c r="D1294" t="s">
        <v>824</v>
      </c>
      <c r="E1294">
        <v>100</v>
      </c>
      <c r="F1294" t="s">
        <v>5552</v>
      </c>
      <c r="G1294" t="s">
        <v>3056</v>
      </c>
      <c r="H1294" t="s">
        <v>3587</v>
      </c>
      <c r="I1294" t="s">
        <v>2756</v>
      </c>
      <c r="J1294" t="s">
        <v>5553</v>
      </c>
      <c r="L1294" s="5">
        <v>113258081054688</v>
      </c>
      <c r="M1294" t="s">
        <v>2151</v>
      </c>
      <c r="O1294" s="5">
        <v>1.48568088588033E+16</v>
      </c>
    </row>
    <row r="1295" spans="2:15" x14ac:dyDescent="0.3">
      <c r="B1295" t="s">
        <v>5554</v>
      </c>
      <c r="C1295" t="s">
        <v>2152</v>
      </c>
      <c r="D1295" t="s">
        <v>893</v>
      </c>
      <c r="E1295">
        <v>300</v>
      </c>
      <c r="F1295" t="s">
        <v>2773</v>
      </c>
      <c r="G1295" t="s">
        <v>4051</v>
      </c>
      <c r="H1295" t="e" cm="1">
        <f t="array" ref="H1295">+pxH0UkVWutLNInt</f>
        <v>#NAME?</v>
      </c>
      <c r="I1295" t="s">
        <v>2756</v>
      </c>
      <c r="J1295" s="5">
        <v>14612829</v>
      </c>
      <c r="K1295" t="s">
        <v>894</v>
      </c>
      <c r="L1295" s="5">
        <v>1706865965168</v>
      </c>
      <c r="M1295" t="s">
        <v>2152</v>
      </c>
      <c r="O1295" s="5">
        <v>2.21750563432268E+16</v>
      </c>
    </row>
    <row r="1296" spans="2:15" x14ac:dyDescent="0.3">
      <c r="B1296" t="s">
        <v>5555</v>
      </c>
      <c r="C1296" t="s">
        <v>2153</v>
      </c>
      <c r="D1296" t="s">
        <v>804</v>
      </c>
      <c r="E1296">
        <v>25</v>
      </c>
      <c r="F1296">
        <v>1</v>
      </c>
      <c r="G1296" t="s">
        <v>4404</v>
      </c>
      <c r="H1296" t="s">
        <v>5556</v>
      </c>
      <c r="I1296" t="s">
        <v>2756</v>
      </c>
      <c r="J1296" s="5">
        <v>29959378</v>
      </c>
      <c r="L1296" s="5">
        <v>304088592529297</v>
      </c>
      <c r="M1296" t="s">
        <v>2153</v>
      </c>
      <c r="O1296" s="5">
        <v>4394613154595750</v>
      </c>
    </row>
    <row r="1297" spans="2:15" x14ac:dyDescent="0.3">
      <c r="B1297" t="s">
        <v>5557</v>
      </c>
      <c r="C1297" t="s">
        <v>2154</v>
      </c>
      <c r="D1297" t="s">
        <v>804</v>
      </c>
      <c r="E1297">
        <v>25</v>
      </c>
      <c r="F1297">
        <v>1</v>
      </c>
      <c r="G1297" t="s">
        <v>2874</v>
      </c>
      <c r="H1297" t="s">
        <v>5558</v>
      </c>
      <c r="I1297" t="s">
        <v>2756</v>
      </c>
      <c r="J1297" s="5">
        <v>46478314</v>
      </c>
      <c r="L1297" s="5">
        <v>318037395477295</v>
      </c>
      <c r="M1297" t="s">
        <v>2154</v>
      </c>
      <c r="O1297" s="5">
        <v>4394613154595750</v>
      </c>
    </row>
    <row r="1298" spans="2:15" x14ac:dyDescent="0.3">
      <c r="B1298" t="s">
        <v>5559</v>
      </c>
      <c r="C1298" t="s">
        <v>2155</v>
      </c>
      <c r="D1298" t="s">
        <v>807</v>
      </c>
      <c r="E1298">
        <v>150</v>
      </c>
      <c r="F1298" t="s">
        <v>2773</v>
      </c>
      <c r="G1298" t="s">
        <v>4723</v>
      </c>
      <c r="H1298" t="s">
        <v>4322</v>
      </c>
      <c r="I1298" t="s">
        <v>2756</v>
      </c>
      <c r="J1298" t="s">
        <v>5560</v>
      </c>
      <c r="K1298" t="s">
        <v>815</v>
      </c>
      <c r="L1298" s="5">
        <v>332600852710724</v>
      </c>
      <c r="M1298" t="s">
        <v>2155</v>
      </c>
      <c r="O1298" s="5">
        <v>4.0530788484379904E+16</v>
      </c>
    </row>
    <row r="1299" spans="2:15" x14ac:dyDescent="0.3">
      <c r="B1299" t="s">
        <v>5561</v>
      </c>
      <c r="C1299" t="s">
        <v>2156</v>
      </c>
      <c r="D1299" t="s">
        <v>807</v>
      </c>
      <c r="E1299">
        <v>40</v>
      </c>
      <c r="F1299" t="s">
        <v>3372</v>
      </c>
      <c r="G1299" t="s">
        <v>4335</v>
      </c>
      <c r="H1299" t="s">
        <v>4171</v>
      </c>
      <c r="I1299" t="s">
        <v>2756</v>
      </c>
      <c r="J1299" s="5">
        <v>66309624</v>
      </c>
      <c r="K1299" t="s">
        <v>1013</v>
      </c>
      <c r="L1299" s="5">
        <v>889060735702515</v>
      </c>
      <c r="M1299" t="s">
        <v>2156</v>
      </c>
      <c r="O1299" s="5">
        <v>1.47985835869071E+16</v>
      </c>
    </row>
    <row r="1300" spans="2:15" x14ac:dyDescent="0.3">
      <c r="B1300" t="s">
        <v>5562</v>
      </c>
      <c r="C1300" t="s">
        <v>2157</v>
      </c>
      <c r="D1300" t="s">
        <v>807</v>
      </c>
      <c r="E1300">
        <v>250</v>
      </c>
      <c r="F1300" t="s">
        <v>2773</v>
      </c>
      <c r="G1300" t="s">
        <v>3234</v>
      </c>
      <c r="H1300" t="s">
        <v>5028</v>
      </c>
      <c r="I1300" t="s">
        <v>2756</v>
      </c>
      <c r="J1300" s="5">
        <v>2263963</v>
      </c>
      <c r="K1300" t="s">
        <v>838</v>
      </c>
      <c r="L1300" s="5">
        <v>913622527370453</v>
      </c>
      <c r="M1300" t="s">
        <v>2157</v>
      </c>
      <c r="O1300" s="5">
        <v>1.42052430337836E+16</v>
      </c>
    </row>
    <row r="1301" spans="2:15" x14ac:dyDescent="0.3">
      <c r="B1301" t="s">
        <v>5563</v>
      </c>
      <c r="C1301" t="s">
        <v>2158</v>
      </c>
      <c r="D1301" t="s">
        <v>804</v>
      </c>
      <c r="E1301">
        <v>20</v>
      </c>
      <c r="F1301">
        <v>1</v>
      </c>
      <c r="G1301" t="s">
        <v>5037</v>
      </c>
      <c r="H1301" t="s">
        <v>5564</v>
      </c>
      <c r="I1301" t="s">
        <v>2756</v>
      </c>
      <c r="J1301" s="5">
        <v>7694166</v>
      </c>
      <c r="L1301" s="5">
        <v>241276016235352</v>
      </c>
      <c r="M1301" t="s">
        <v>2158</v>
      </c>
      <c r="O1301" s="5">
        <v>2442449145137490</v>
      </c>
    </row>
    <row r="1302" spans="2:15" x14ac:dyDescent="0.3">
      <c r="B1302" t="s">
        <v>5565</v>
      </c>
      <c r="C1302" t="s">
        <v>2159</v>
      </c>
      <c r="D1302" t="s">
        <v>804</v>
      </c>
      <c r="E1302">
        <v>25</v>
      </c>
      <c r="F1302">
        <v>1</v>
      </c>
      <c r="G1302" t="s">
        <v>5567</v>
      </c>
      <c r="H1302" t="s">
        <v>5566</v>
      </c>
      <c r="I1302" t="s">
        <v>2756</v>
      </c>
      <c r="J1302" s="5">
        <v>5252024</v>
      </c>
      <c r="L1302" s="5">
        <v>338350486755371</v>
      </c>
      <c r="M1302" t="s">
        <v>2159</v>
      </c>
      <c r="O1302" s="5">
        <v>4394613154595750</v>
      </c>
    </row>
    <row r="1303" spans="2:15" x14ac:dyDescent="0.3">
      <c r="B1303" t="s">
        <v>5568</v>
      </c>
      <c r="C1303" t="s">
        <v>2160</v>
      </c>
      <c r="D1303" t="s">
        <v>847</v>
      </c>
      <c r="E1303">
        <v>25</v>
      </c>
      <c r="F1303">
        <v>1</v>
      </c>
      <c r="G1303" t="s">
        <v>2962</v>
      </c>
      <c r="H1303" t="s">
        <v>4884</v>
      </c>
      <c r="I1303" t="s">
        <v>2756</v>
      </c>
      <c r="J1303" s="5">
        <v>35187855</v>
      </c>
      <c r="K1303" t="s">
        <v>900</v>
      </c>
      <c r="L1303" s="5">
        <v>337564811706543</v>
      </c>
      <c r="M1303" t="s">
        <v>2160</v>
      </c>
      <c r="O1303" s="5">
        <v>4394613154595750</v>
      </c>
    </row>
    <row r="1304" spans="2:15" x14ac:dyDescent="0.3">
      <c r="B1304" t="s">
        <v>5569</v>
      </c>
      <c r="C1304" t="s">
        <v>2161</v>
      </c>
      <c r="D1304" t="s">
        <v>804</v>
      </c>
      <c r="E1304">
        <v>32</v>
      </c>
      <c r="F1304">
        <v>1</v>
      </c>
      <c r="G1304" t="s">
        <v>2789</v>
      </c>
      <c r="H1304" t="s">
        <v>5570</v>
      </c>
      <c r="I1304" t="s">
        <v>2756</v>
      </c>
      <c r="J1304" s="5">
        <v>31807418</v>
      </c>
      <c r="L1304" s="5">
        <v>570842704772949</v>
      </c>
      <c r="M1304" t="s">
        <v>2161</v>
      </c>
      <c r="O1304" s="5">
        <v>8343616479046430</v>
      </c>
    </row>
    <row r="1305" spans="2:15" x14ac:dyDescent="0.3">
      <c r="B1305" t="s">
        <v>5571</v>
      </c>
      <c r="C1305" t="s">
        <v>2162</v>
      </c>
      <c r="D1305" t="s">
        <v>807</v>
      </c>
      <c r="E1305">
        <v>65</v>
      </c>
      <c r="F1305" t="s">
        <v>2905</v>
      </c>
      <c r="G1305" t="s">
        <v>3343</v>
      </c>
      <c r="H1305" t="s">
        <v>3948</v>
      </c>
      <c r="I1305" t="s">
        <v>2756</v>
      </c>
      <c r="J1305" s="5">
        <v>9862114</v>
      </c>
      <c r="K1305" t="s">
        <v>822</v>
      </c>
      <c r="L1305" s="5">
        <v>34960188407898</v>
      </c>
      <c r="M1305" t="s">
        <v>2162</v>
      </c>
      <c r="O1305" s="5">
        <v>506295486315796</v>
      </c>
    </row>
    <row r="1306" spans="2:15" x14ac:dyDescent="0.3">
      <c r="B1306" t="s">
        <v>5572</v>
      </c>
      <c r="C1306" t="s">
        <v>2163</v>
      </c>
      <c r="D1306" t="s">
        <v>804</v>
      </c>
      <c r="E1306">
        <v>25</v>
      </c>
      <c r="F1306">
        <v>1</v>
      </c>
      <c r="G1306" t="s">
        <v>5574</v>
      </c>
      <c r="H1306" t="s">
        <v>5573</v>
      </c>
      <c r="I1306" t="s">
        <v>2756</v>
      </c>
      <c r="J1306" s="5">
        <v>54285083</v>
      </c>
      <c r="L1306" s="5">
        <v>410479583740234</v>
      </c>
      <c r="M1306" t="s">
        <v>2163</v>
      </c>
      <c r="O1306" s="5">
        <v>4394613154595750</v>
      </c>
    </row>
    <row r="1307" spans="2:15" x14ac:dyDescent="0.3">
      <c r="B1307" t="s">
        <v>5575</v>
      </c>
      <c r="C1307" t="s">
        <v>2164</v>
      </c>
      <c r="D1307" t="s">
        <v>819</v>
      </c>
      <c r="E1307">
        <v>32</v>
      </c>
      <c r="F1307">
        <v>1</v>
      </c>
      <c r="G1307" t="s">
        <v>3814</v>
      </c>
      <c r="H1307" t="s">
        <v>4502</v>
      </c>
      <c r="I1307" t="s">
        <v>2756</v>
      </c>
      <c r="J1307" s="5">
        <v>43616985</v>
      </c>
      <c r="K1307" t="s">
        <v>820</v>
      </c>
      <c r="L1307" s="5">
        <v>544040946960449</v>
      </c>
      <c r="M1307" t="s">
        <v>2164</v>
      </c>
      <c r="O1307" s="5">
        <v>8343616479046430</v>
      </c>
    </row>
    <row r="1308" spans="2:15" x14ac:dyDescent="0.3">
      <c r="B1308" t="s">
        <v>5576</v>
      </c>
      <c r="C1308" t="s">
        <v>2165</v>
      </c>
      <c r="D1308" t="s">
        <v>804</v>
      </c>
      <c r="E1308">
        <v>25</v>
      </c>
      <c r="F1308">
        <v>1</v>
      </c>
      <c r="G1308" t="s">
        <v>4141</v>
      </c>
      <c r="H1308" t="s">
        <v>5577</v>
      </c>
      <c r="I1308" t="s">
        <v>2756</v>
      </c>
      <c r="J1308" s="5">
        <v>8305669</v>
      </c>
      <c r="L1308" s="5">
        <v>303222942352295</v>
      </c>
      <c r="M1308" t="s">
        <v>2165</v>
      </c>
      <c r="O1308" s="5">
        <v>4394613154595750</v>
      </c>
    </row>
    <row r="1309" spans="2:15" x14ac:dyDescent="0.3">
      <c r="B1309" t="s">
        <v>5578</v>
      </c>
      <c r="C1309" t="s">
        <v>2166</v>
      </c>
      <c r="D1309" t="s">
        <v>804</v>
      </c>
      <c r="E1309">
        <v>25</v>
      </c>
      <c r="F1309">
        <v>1</v>
      </c>
      <c r="G1309" t="s">
        <v>5580</v>
      </c>
      <c r="H1309" t="s">
        <v>5579</v>
      </c>
      <c r="I1309" t="s">
        <v>2756</v>
      </c>
      <c r="J1309" s="5">
        <v>72388315</v>
      </c>
      <c r="L1309" s="5">
        <v>296192607879639</v>
      </c>
      <c r="M1309" t="s">
        <v>2166</v>
      </c>
      <c r="O1309" s="5">
        <v>4394613154595750</v>
      </c>
    </row>
    <row r="1310" spans="2:15" x14ac:dyDescent="0.3">
      <c r="B1310" t="s">
        <v>5581</v>
      </c>
      <c r="C1310" t="s">
        <v>2167</v>
      </c>
      <c r="D1310" t="s">
        <v>804</v>
      </c>
      <c r="E1310">
        <v>25</v>
      </c>
      <c r="F1310">
        <v>1</v>
      </c>
      <c r="G1310" t="s">
        <v>4598</v>
      </c>
      <c r="H1310" t="s">
        <v>5582</v>
      </c>
      <c r="I1310" t="s">
        <v>2756</v>
      </c>
      <c r="J1310" s="5">
        <v>51454153</v>
      </c>
      <c r="L1310" s="5">
        <v>280536346435547</v>
      </c>
      <c r="M1310" t="s">
        <v>2167</v>
      </c>
      <c r="O1310" s="5">
        <v>4394613154595750</v>
      </c>
    </row>
    <row r="1311" spans="2:15" x14ac:dyDescent="0.3">
      <c r="B1311" t="s">
        <v>5583</v>
      </c>
      <c r="C1311" t="s">
        <v>2168</v>
      </c>
      <c r="D1311" t="s">
        <v>819</v>
      </c>
      <c r="E1311">
        <v>0</v>
      </c>
      <c r="F1311">
        <v>0</v>
      </c>
      <c r="G1311" t="s">
        <v>4373</v>
      </c>
      <c r="H1311" t="s">
        <v>2815</v>
      </c>
      <c r="I1311" t="s">
        <v>2814</v>
      </c>
      <c r="J1311" s="5">
        <v>13338261</v>
      </c>
      <c r="K1311" t="s">
        <v>874</v>
      </c>
      <c r="L1311">
        <v>0</v>
      </c>
      <c r="M1311" t="s">
        <v>2168</v>
      </c>
      <c r="O1311">
        <v>0</v>
      </c>
    </row>
    <row r="1312" spans="2:15" x14ac:dyDescent="0.3">
      <c r="B1312" t="s">
        <v>5584</v>
      </c>
      <c r="C1312" t="s">
        <v>2169</v>
      </c>
      <c r="D1312" t="s">
        <v>837</v>
      </c>
      <c r="E1312">
        <v>150</v>
      </c>
      <c r="F1312" t="s">
        <v>2773</v>
      </c>
      <c r="G1312" t="s">
        <v>4478</v>
      </c>
      <c r="H1312" t="s">
        <v>4058</v>
      </c>
      <c r="I1312" t="s">
        <v>2756</v>
      </c>
      <c r="J1312" s="5">
        <v>16328876</v>
      </c>
      <c r="K1312" t="s">
        <v>838</v>
      </c>
      <c r="L1312" s="5">
        <v>360047546772001</v>
      </c>
      <c r="M1312" t="s">
        <v>2169</v>
      </c>
      <c r="O1312" s="5">
        <v>4.0530788484379904E+16</v>
      </c>
    </row>
    <row r="1313" spans="2:15" x14ac:dyDescent="0.3">
      <c r="B1313" t="s">
        <v>5585</v>
      </c>
      <c r="C1313" t="s">
        <v>2170</v>
      </c>
      <c r="D1313" t="s">
        <v>804</v>
      </c>
      <c r="E1313">
        <v>25</v>
      </c>
      <c r="F1313">
        <v>1</v>
      </c>
      <c r="G1313" t="s">
        <v>3708</v>
      </c>
      <c r="H1313" t="s">
        <v>5586</v>
      </c>
      <c r="I1313" t="s">
        <v>2756</v>
      </c>
      <c r="J1313" s="5">
        <v>64410796</v>
      </c>
      <c r="L1313" s="5">
        <v>330454330444336</v>
      </c>
      <c r="M1313" t="s">
        <v>2170</v>
      </c>
      <c r="O1313" s="5">
        <v>4394613154595750</v>
      </c>
    </row>
    <row r="1314" spans="2:15" x14ac:dyDescent="0.3">
      <c r="B1314" t="s">
        <v>5587</v>
      </c>
      <c r="C1314" t="s">
        <v>2171</v>
      </c>
      <c r="D1314" t="s">
        <v>804</v>
      </c>
      <c r="E1314">
        <v>25</v>
      </c>
      <c r="F1314">
        <v>1</v>
      </c>
      <c r="G1314" t="s">
        <v>4120</v>
      </c>
      <c r="H1314" t="s">
        <v>5588</v>
      </c>
      <c r="I1314" t="s">
        <v>2756</v>
      </c>
      <c r="J1314" s="5">
        <v>48913445</v>
      </c>
      <c r="L1314" s="5">
        <v>426379051208496</v>
      </c>
      <c r="M1314" t="s">
        <v>2171</v>
      </c>
      <c r="O1314" s="5">
        <v>4394613154595750</v>
      </c>
    </row>
    <row r="1315" spans="2:15" x14ac:dyDescent="0.3">
      <c r="B1315" t="s">
        <v>5589</v>
      </c>
      <c r="C1315" t="s">
        <v>2172</v>
      </c>
      <c r="D1315" t="s">
        <v>804</v>
      </c>
      <c r="E1315">
        <v>25</v>
      </c>
      <c r="F1315">
        <v>1</v>
      </c>
      <c r="G1315" t="s">
        <v>4431</v>
      </c>
      <c r="H1315" t="s">
        <v>5590</v>
      </c>
      <c r="I1315" t="s">
        <v>2756</v>
      </c>
      <c r="J1315" s="5">
        <v>8977021</v>
      </c>
      <c r="L1315" s="5">
        <v>307150173187256</v>
      </c>
      <c r="M1315" t="s">
        <v>2172</v>
      </c>
      <c r="O1315" s="5">
        <v>4394613154595750</v>
      </c>
    </row>
    <row r="1316" spans="2:15" x14ac:dyDescent="0.3">
      <c r="B1316" t="s">
        <v>5591</v>
      </c>
      <c r="C1316" t="s">
        <v>2173</v>
      </c>
      <c r="D1316" t="s">
        <v>807</v>
      </c>
      <c r="E1316">
        <v>125</v>
      </c>
      <c r="F1316" t="s">
        <v>2823</v>
      </c>
      <c r="G1316" t="s">
        <v>4793</v>
      </c>
      <c r="H1316" t="s">
        <v>3861</v>
      </c>
      <c r="I1316" t="s">
        <v>2756</v>
      </c>
      <c r="J1316" s="5">
        <v>11221164</v>
      </c>
      <c r="K1316" t="s">
        <v>885</v>
      </c>
      <c r="L1316" s="5">
        <v>172927327835083</v>
      </c>
      <c r="M1316" t="s">
        <v>2173</v>
      </c>
      <c r="O1316" s="5">
        <v>2.58366036106112E+16</v>
      </c>
    </row>
    <row r="1317" spans="2:15" x14ac:dyDescent="0.3">
      <c r="B1317" t="s">
        <v>5592</v>
      </c>
      <c r="C1317" t="s">
        <v>2174</v>
      </c>
      <c r="D1317" t="s">
        <v>804</v>
      </c>
      <c r="E1317">
        <v>20</v>
      </c>
      <c r="F1317">
        <v>1</v>
      </c>
      <c r="G1317" t="s">
        <v>3778</v>
      </c>
      <c r="H1317" t="s">
        <v>5593</v>
      </c>
      <c r="I1317" t="s">
        <v>2756</v>
      </c>
      <c r="J1317" s="5">
        <v>77748666</v>
      </c>
      <c r="L1317" s="5">
        <v>241516819000244</v>
      </c>
      <c r="M1317" t="s">
        <v>2174</v>
      </c>
      <c r="O1317" s="5">
        <v>2442449145137490</v>
      </c>
    </row>
    <row r="1318" spans="2:15" x14ac:dyDescent="0.3">
      <c r="B1318" t="s">
        <v>5594</v>
      </c>
      <c r="C1318" t="s">
        <v>2175</v>
      </c>
      <c r="D1318" t="s">
        <v>859</v>
      </c>
      <c r="E1318">
        <v>0</v>
      </c>
      <c r="F1318">
        <v>0</v>
      </c>
      <c r="G1318" t="s">
        <v>4075</v>
      </c>
      <c r="H1318" t="s">
        <v>2865</v>
      </c>
      <c r="I1318" t="s">
        <v>2814</v>
      </c>
      <c r="J1318" s="5">
        <v>15174944</v>
      </c>
      <c r="L1318">
        <v>0</v>
      </c>
      <c r="M1318" t="s">
        <v>2175</v>
      </c>
      <c r="O1318">
        <v>0</v>
      </c>
    </row>
    <row r="1319" spans="2:15" x14ac:dyDescent="0.3">
      <c r="B1319" t="s">
        <v>5595</v>
      </c>
      <c r="C1319" t="s">
        <v>2176</v>
      </c>
      <c r="D1319" t="s">
        <v>807</v>
      </c>
      <c r="E1319">
        <v>250</v>
      </c>
      <c r="F1319" t="s">
        <v>2773</v>
      </c>
      <c r="G1319" t="s">
        <v>3125</v>
      </c>
      <c r="H1319" t="s">
        <v>3446</v>
      </c>
      <c r="I1319" t="s">
        <v>2756</v>
      </c>
      <c r="J1319" s="5">
        <v>2363677</v>
      </c>
      <c r="K1319" t="s">
        <v>838</v>
      </c>
      <c r="L1319" s="5">
        <v>980999800704956</v>
      </c>
      <c r="M1319" t="s">
        <v>2176</v>
      </c>
      <c r="O1319" s="5">
        <v>1.42052430337836E+16</v>
      </c>
    </row>
    <row r="1320" spans="2:15" x14ac:dyDescent="0.3">
      <c r="B1320" t="s">
        <v>5596</v>
      </c>
      <c r="C1320" t="e" cm="1">
        <f t="array" ref="C1320">+zJY5IE/+TaMsoM0</f>
        <v>#NAME?</v>
      </c>
      <c r="D1320" t="s">
        <v>807</v>
      </c>
      <c r="E1320">
        <v>50</v>
      </c>
      <c r="F1320" t="s">
        <v>3372</v>
      </c>
      <c r="G1320" t="s">
        <v>3725</v>
      </c>
      <c r="H1320" t="s">
        <v>3428</v>
      </c>
      <c r="I1320" t="s">
        <v>2756</v>
      </c>
      <c r="J1320" s="5">
        <v>40491557</v>
      </c>
      <c r="K1320" t="s">
        <v>1083</v>
      </c>
      <c r="L1320" s="5">
        <v>224398560523987</v>
      </c>
      <c r="M1320" t="e" cm="1">
        <f t="array" ref="M1320">+zJY5IE/+TaMsoM0</f>
        <v>#NAME?</v>
      </c>
      <c r="O1320" s="5">
        <v>2611239415570130</v>
      </c>
    </row>
    <row r="1321" spans="2:15" x14ac:dyDescent="0.3">
      <c r="B1321" t="s">
        <v>5597</v>
      </c>
      <c r="C1321" t="s">
        <v>2178</v>
      </c>
      <c r="D1321" t="s">
        <v>804</v>
      </c>
      <c r="E1321">
        <v>25</v>
      </c>
      <c r="F1321">
        <v>1</v>
      </c>
      <c r="G1321" t="s">
        <v>3909</v>
      </c>
      <c r="H1321" t="s">
        <v>5598</v>
      </c>
      <c r="I1321" t="s">
        <v>2756</v>
      </c>
      <c r="J1321" s="5">
        <v>18681849</v>
      </c>
      <c r="L1321" s="5">
        <v>286567096710205</v>
      </c>
      <c r="M1321" t="s">
        <v>2178</v>
      </c>
      <c r="O1321" s="5">
        <v>4394613154595750</v>
      </c>
    </row>
    <row r="1322" spans="2:15" x14ac:dyDescent="0.3">
      <c r="B1322" t="s">
        <v>5599</v>
      </c>
      <c r="C1322" t="s">
        <v>2179</v>
      </c>
      <c r="D1322" t="s">
        <v>824</v>
      </c>
      <c r="E1322">
        <v>40</v>
      </c>
      <c r="F1322" t="s">
        <v>2769</v>
      </c>
      <c r="G1322" t="s">
        <v>4868</v>
      </c>
      <c r="H1322" t="s">
        <v>2940</v>
      </c>
      <c r="I1322" t="s">
        <v>2756</v>
      </c>
      <c r="J1322" s="5">
        <v>2096449</v>
      </c>
      <c r="K1322" t="s">
        <v>1121</v>
      </c>
      <c r="L1322" s="5">
        <v>848225129699567</v>
      </c>
      <c r="M1322" t="s">
        <v>2179</v>
      </c>
      <c r="O1322" s="5">
        <v>1.47985835869071E+16</v>
      </c>
    </row>
    <row r="1323" spans="2:15" x14ac:dyDescent="0.3">
      <c r="B1323" t="s">
        <v>5600</v>
      </c>
      <c r="C1323" t="s">
        <v>2180</v>
      </c>
      <c r="D1323" t="s">
        <v>807</v>
      </c>
      <c r="E1323">
        <v>200</v>
      </c>
      <c r="F1323" t="s">
        <v>2773</v>
      </c>
      <c r="G1323" t="s">
        <v>4917</v>
      </c>
      <c r="H1323" t="s">
        <v>3791</v>
      </c>
      <c r="I1323" t="s">
        <v>2756</v>
      </c>
      <c r="J1323" s="5">
        <v>8964737</v>
      </c>
      <c r="K1323" t="s">
        <v>815</v>
      </c>
      <c r="L1323" s="5">
        <v>467855683189392</v>
      </c>
      <c r="M1323" t="s">
        <v>2180</v>
      </c>
      <c r="O1323" s="5">
        <v>8223548985685890</v>
      </c>
    </row>
    <row r="1324" spans="2:15" x14ac:dyDescent="0.3">
      <c r="B1324" t="s">
        <v>5601</v>
      </c>
      <c r="C1324" t="s">
        <v>2181</v>
      </c>
      <c r="D1324" t="s">
        <v>837</v>
      </c>
      <c r="E1324">
        <v>65</v>
      </c>
      <c r="F1324" t="s">
        <v>2905</v>
      </c>
      <c r="G1324" t="s">
        <v>4345</v>
      </c>
      <c r="H1324" t="s">
        <v>3425</v>
      </c>
      <c r="I1324" t="s">
        <v>2756</v>
      </c>
      <c r="J1324" s="5">
        <v>14922019</v>
      </c>
      <c r="K1324" t="s">
        <v>815</v>
      </c>
      <c r="L1324" s="5">
        <v>452116900730121</v>
      </c>
      <c r="M1324" t="s">
        <v>2181</v>
      </c>
      <c r="O1324" s="5">
        <v>506295486315796</v>
      </c>
    </row>
    <row r="1325" spans="2:15" x14ac:dyDescent="0.3">
      <c r="B1325" t="s">
        <v>5602</v>
      </c>
      <c r="C1325" t="s">
        <v>2182</v>
      </c>
      <c r="D1325" t="s">
        <v>804</v>
      </c>
      <c r="E1325">
        <v>25</v>
      </c>
      <c r="F1325">
        <v>1</v>
      </c>
      <c r="G1325" t="s">
        <v>4765</v>
      </c>
      <c r="H1325" t="s">
        <v>5603</v>
      </c>
      <c r="I1325" t="s">
        <v>2756</v>
      </c>
      <c r="J1325" s="5">
        <v>70979943</v>
      </c>
      <c r="L1325" s="5">
        <v>308599700927734</v>
      </c>
      <c r="M1325" t="s">
        <v>2182</v>
      </c>
      <c r="O1325" s="5">
        <v>4394613154595750</v>
      </c>
    </row>
    <row r="1326" spans="2:15" x14ac:dyDescent="0.3">
      <c r="B1326" t="s">
        <v>5604</v>
      </c>
      <c r="C1326" t="s">
        <v>2183</v>
      </c>
      <c r="D1326" t="s">
        <v>824</v>
      </c>
      <c r="E1326">
        <v>40</v>
      </c>
      <c r="F1326" t="s">
        <v>3372</v>
      </c>
      <c r="G1326" t="s">
        <v>3037</v>
      </c>
      <c r="H1326" t="s">
        <v>5183</v>
      </c>
      <c r="I1326" t="s">
        <v>2756</v>
      </c>
      <c r="J1326" s="5">
        <v>2593627</v>
      </c>
      <c r="L1326" s="5">
        <v>122872167396534</v>
      </c>
      <c r="M1326" t="s">
        <v>2183</v>
      </c>
      <c r="O1326" s="5">
        <v>1.47985835869071E+16</v>
      </c>
    </row>
    <row r="1327" spans="2:15" x14ac:dyDescent="0.3">
      <c r="B1327" t="s">
        <v>5605</v>
      </c>
      <c r="C1327" t="s">
        <v>2184</v>
      </c>
      <c r="D1327" t="s">
        <v>807</v>
      </c>
      <c r="E1327">
        <v>125</v>
      </c>
      <c r="F1327" t="s">
        <v>2823</v>
      </c>
      <c r="G1327" t="s">
        <v>3861</v>
      </c>
      <c r="H1327" t="s">
        <v>5451</v>
      </c>
      <c r="I1327" t="s">
        <v>2756</v>
      </c>
      <c r="J1327" s="5">
        <v>37690525</v>
      </c>
      <c r="K1327" t="s">
        <v>885</v>
      </c>
      <c r="L1327" s="5">
        <v>171193206596375</v>
      </c>
      <c r="M1327" t="s">
        <v>2184</v>
      </c>
      <c r="O1327" s="5">
        <v>2.58366036106112E+16</v>
      </c>
    </row>
    <row r="1328" spans="2:15" x14ac:dyDescent="0.3">
      <c r="B1328" t="s">
        <v>5606</v>
      </c>
      <c r="C1328" t="s">
        <v>2185</v>
      </c>
      <c r="D1328" t="s">
        <v>804</v>
      </c>
      <c r="E1328">
        <v>25</v>
      </c>
      <c r="F1328">
        <v>1</v>
      </c>
      <c r="G1328" t="s">
        <v>2903</v>
      </c>
      <c r="H1328" t="s">
        <v>5607</v>
      </c>
      <c r="I1328" t="s">
        <v>2756</v>
      </c>
      <c r="J1328" s="5">
        <v>20087135</v>
      </c>
      <c r="L1328" s="5">
        <v>333161239624023</v>
      </c>
      <c r="M1328" t="s">
        <v>2185</v>
      </c>
      <c r="O1328" s="5">
        <v>4394613154595750</v>
      </c>
    </row>
    <row r="1329" spans="2:15" x14ac:dyDescent="0.3">
      <c r="B1329" t="s">
        <v>5608</v>
      </c>
      <c r="C1329" t="s">
        <v>2186</v>
      </c>
      <c r="D1329" t="s">
        <v>804</v>
      </c>
      <c r="E1329">
        <v>25</v>
      </c>
      <c r="F1329">
        <v>1</v>
      </c>
      <c r="G1329" t="s">
        <v>5230</v>
      </c>
      <c r="H1329" t="s">
        <v>5609</v>
      </c>
      <c r="I1329" t="s">
        <v>2756</v>
      </c>
      <c r="J1329" s="5">
        <v>7773172</v>
      </c>
      <c r="L1329" s="5">
        <v>346665344238281</v>
      </c>
      <c r="M1329" t="s">
        <v>2186</v>
      </c>
      <c r="O1329" s="5">
        <v>4394613154595750</v>
      </c>
    </row>
    <row r="1330" spans="2:15" x14ac:dyDescent="0.3">
      <c r="B1330" t="s">
        <v>5610</v>
      </c>
      <c r="C1330" t="s">
        <v>2187</v>
      </c>
      <c r="D1330" t="s">
        <v>847</v>
      </c>
      <c r="E1330">
        <v>0</v>
      </c>
      <c r="F1330">
        <v>0</v>
      </c>
      <c r="G1330" t="s">
        <v>4884</v>
      </c>
      <c r="H1330" t="s">
        <v>4078</v>
      </c>
      <c r="I1330" t="s">
        <v>2814</v>
      </c>
      <c r="J1330" s="5">
        <v>6984454</v>
      </c>
      <c r="K1330" t="s">
        <v>900</v>
      </c>
      <c r="L1330">
        <v>0</v>
      </c>
      <c r="M1330" t="s">
        <v>2187</v>
      </c>
      <c r="O1330">
        <v>0</v>
      </c>
    </row>
    <row r="1331" spans="2:15" x14ac:dyDescent="0.3">
      <c r="B1331" t="s">
        <v>5611</v>
      </c>
      <c r="C1331" t="s">
        <v>2188</v>
      </c>
      <c r="D1331" t="s">
        <v>804</v>
      </c>
      <c r="E1331">
        <v>25</v>
      </c>
      <c r="F1331">
        <v>1</v>
      </c>
      <c r="G1331" t="s">
        <v>4736</v>
      </c>
      <c r="H1331" t="s">
        <v>5612</v>
      </c>
      <c r="I1331" t="s">
        <v>2756</v>
      </c>
      <c r="J1331" s="5">
        <v>18335336</v>
      </c>
      <c r="L1331" s="5">
        <v>373387565612793</v>
      </c>
      <c r="M1331" t="s">
        <v>2188</v>
      </c>
      <c r="O1331" s="5">
        <v>4394613154595750</v>
      </c>
    </row>
    <row r="1332" spans="2:15" x14ac:dyDescent="0.3">
      <c r="B1332" t="s">
        <v>5613</v>
      </c>
      <c r="C1332" t="s">
        <v>2189</v>
      </c>
      <c r="D1332" t="s">
        <v>804</v>
      </c>
      <c r="E1332">
        <v>25</v>
      </c>
      <c r="F1332">
        <v>1</v>
      </c>
      <c r="G1332" t="s">
        <v>4913</v>
      </c>
      <c r="H1332" t="s">
        <v>5614</v>
      </c>
      <c r="I1332" t="s">
        <v>2756</v>
      </c>
      <c r="J1332" s="5">
        <v>65355906</v>
      </c>
      <c r="L1332" s="5">
        <v>295485954284668</v>
      </c>
      <c r="M1332" t="s">
        <v>2189</v>
      </c>
      <c r="O1332" s="5">
        <v>4394613154595750</v>
      </c>
    </row>
    <row r="1333" spans="2:15" x14ac:dyDescent="0.3">
      <c r="B1333" t="s">
        <v>5615</v>
      </c>
      <c r="C1333" t="s">
        <v>2190</v>
      </c>
      <c r="D1333" t="s">
        <v>804</v>
      </c>
      <c r="E1333">
        <v>25</v>
      </c>
      <c r="F1333">
        <v>1</v>
      </c>
      <c r="G1333" t="s">
        <v>3695</v>
      </c>
      <c r="H1333" t="s">
        <v>5616</v>
      </c>
      <c r="I1333" t="s">
        <v>2756</v>
      </c>
      <c r="J1333" s="5">
        <v>835684</v>
      </c>
      <c r="L1333" s="5">
        <v>426764335632324</v>
      </c>
      <c r="M1333" t="s">
        <v>2190</v>
      </c>
      <c r="O1333" s="5">
        <v>4394613154595750</v>
      </c>
    </row>
    <row r="1334" spans="2:15" x14ac:dyDescent="0.3">
      <c r="B1334" t="s">
        <v>5617</v>
      </c>
      <c r="C1334" t="s">
        <v>2191</v>
      </c>
      <c r="D1334" t="s">
        <v>804</v>
      </c>
      <c r="E1334">
        <v>50</v>
      </c>
      <c r="F1334">
        <v>1</v>
      </c>
      <c r="G1334" t="s">
        <v>3425</v>
      </c>
      <c r="H1334" t="s">
        <v>5618</v>
      </c>
      <c r="I1334" t="s">
        <v>2756</v>
      </c>
      <c r="J1334" s="5">
        <v>15613227</v>
      </c>
      <c r="L1334" s="5">
        <v>170499755859375</v>
      </c>
      <c r="M1334" t="s">
        <v>2191</v>
      </c>
      <c r="O1334" s="5">
        <v>2611239415570130</v>
      </c>
    </row>
    <row r="1335" spans="2:15" x14ac:dyDescent="0.3">
      <c r="B1335" t="s">
        <v>5619</v>
      </c>
      <c r="C1335" t="s">
        <v>2192</v>
      </c>
      <c r="D1335" t="s">
        <v>807</v>
      </c>
      <c r="E1335">
        <v>80</v>
      </c>
      <c r="F1335" t="s">
        <v>2823</v>
      </c>
      <c r="G1335" t="s">
        <v>4228</v>
      </c>
      <c r="H1335" t="s">
        <v>3063</v>
      </c>
      <c r="I1335" t="s">
        <v>2756</v>
      </c>
      <c r="J1335" s="5">
        <v>11608224</v>
      </c>
      <c r="K1335" t="s">
        <v>942</v>
      </c>
      <c r="L1335" s="5">
        <v>527865240612009</v>
      </c>
      <c r="M1335" t="s">
        <v>2192</v>
      </c>
      <c r="O1335" s="5">
        <v>8519200479572930</v>
      </c>
    </row>
    <row r="1336" spans="2:15" x14ac:dyDescent="0.3">
      <c r="B1336" t="s">
        <v>5620</v>
      </c>
      <c r="C1336" t="s">
        <v>2193</v>
      </c>
      <c r="D1336" t="s">
        <v>804</v>
      </c>
      <c r="E1336">
        <v>40</v>
      </c>
      <c r="F1336">
        <v>1</v>
      </c>
      <c r="G1336" t="s">
        <v>4256</v>
      </c>
      <c r="H1336" t="s">
        <v>5621</v>
      </c>
      <c r="I1336" t="s">
        <v>2756</v>
      </c>
      <c r="J1336" s="5">
        <v>6544275</v>
      </c>
      <c r="L1336" s="5">
        <v>123816268920898</v>
      </c>
      <c r="M1336" t="s">
        <v>2193</v>
      </c>
      <c r="O1336" s="5">
        <v>1.47985835869071E+16</v>
      </c>
    </row>
    <row r="1337" spans="2:15" x14ac:dyDescent="0.3">
      <c r="B1337" t="s">
        <v>5622</v>
      </c>
      <c r="C1337" t="s">
        <v>2194</v>
      </c>
      <c r="D1337" t="s">
        <v>804</v>
      </c>
      <c r="E1337">
        <v>20</v>
      </c>
      <c r="F1337">
        <v>1</v>
      </c>
      <c r="G1337" t="s">
        <v>3248</v>
      </c>
      <c r="H1337" t="s">
        <v>5623</v>
      </c>
      <c r="I1337" t="s">
        <v>2756</v>
      </c>
      <c r="J1337" s="5">
        <v>46269913</v>
      </c>
      <c r="L1337" s="5">
        <v>24200984954834</v>
      </c>
      <c r="M1337" t="s">
        <v>2194</v>
      </c>
      <c r="O1337" s="5">
        <v>2442449145137490</v>
      </c>
    </row>
    <row r="1338" spans="2:15" x14ac:dyDescent="0.3">
      <c r="B1338" t="s">
        <v>5624</v>
      </c>
      <c r="C1338" t="s">
        <v>2195</v>
      </c>
      <c r="D1338" t="s">
        <v>804</v>
      </c>
      <c r="E1338">
        <v>25</v>
      </c>
      <c r="F1338">
        <v>1</v>
      </c>
      <c r="G1338" t="s">
        <v>5626</v>
      </c>
      <c r="H1338" t="s">
        <v>5625</v>
      </c>
      <c r="I1338" t="s">
        <v>2756</v>
      </c>
      <c r="J1338" s="5">
        <v>5410639</v>
      </c>
      <c r="L1338" s="5">
        <v>289514198303223</v>
      </c>
      <c r="M1338" t="s">
        <v>2195</v>
      </c>
      <c r="O1338" s="5">
        <v>4394613154595750</v>
      </c>
    </row>
    <row r="1339" spans="2:15" x14ac:dyDescent="0.3">
      <c r="B1339" t="s">
        <v>5627</v>
      </c>
      <c r="C1339" t="s">
        <v>2196</v>
      </c>
      <c r="D1339" t="s">
        <v>804</v>
      </c>
      <c r="E1339">
        <v>25</v>
      </c>
      <c r="F1339">
        <v>1</v>
      </c>
      <c r="G1339" t="s">
        <v>5628</v>
      </c>
      <c r="H1339" t="s">
        <v>4546</v>
      </c>
      <c r="I1339" t="s">
        <v>2756</v>
      </c>
      <c r="J1339" s="5">
        <v>1.22781774249921E+16</v>
      </c>
      <c r="L1339" s="5">
        <v>284483623504639</v>
      </c>
      <c r="M1339" t="s">
        <v>2196</v>
      </c>
      <c r="O1339" s="5">
        <v>4394613154595750</v>
      </c>
    </row>
    <row r="1340" spans="2:15" x14ac:dyDescent="0.3">
      <c r="B1340" t="s">
        <v>5629</v>
      </c>
      <c r="C1340" t="s">
        <v>2197</v>
      </c>
      <c r="D1340" t="s">
        <v>807</v>
      </c>
      <c r="E1340">
        <v>50</v>
      </c>
      <c r="F1340" t="s">
        <v>3154</v>
      </c>
      <c r="G1340" t="s">
        <v>3604</v>
      </c>
      <c r="H1340" t="s">
        <v>2813</v>
      </c>
      <c r="I1340" t="s">
        <v>2756</v>
      </c>
      <c r="J1340" s="5">
        <v>12640762</v>
      </c>
      <c r="K1340" t="s">
        <v>822</v>
      </c>
      <c r="L1340" s="5">
        <v>153769798603083</v>
      </c>
      <c r="M1340" t="s">
        <v>2197</v>
      </c>
      <c r="O1340" s="5">
        <v>2611239415570130</v>
      </c>
    </row>
    <row r="1341" spans="2:15" x14ac:dyDescent="0.3">
      <c r="B1341" t="s">
        <v>5630</v>
      </c>
      <c r="C1341" t="s">
        <v>2198</v>
      </c>
      <c r="D1341" t="s">
        <v>807</v>
      </c>
      <c r="E1341">
        <v>50</v>
      </c>
      <c r="F1341" t="s">
        <v>2853</v>
      </c>
      <c r="G1341" t="s">
        <v>4475</v>
      </c>
      <c r="H1341" t="s">
        <v>5631</v>
      </c>
      <c r="I1341" t="s">
        <v>2756</v>
      </c>
      <c r="J1341" t="s">
        <v>5632</v>
      </c>
      <c r="K1341" t="s">
        <v>841</v>
      </c>
      <c r="L1341" s="5">
        <v>172603666076669</v>
      </c>
      <c r="M1341" t="s">
        <v>2198</v>
      </c>
      <c r="O1341" s="5">
        <v>2611239415570130</v>
      </c>
    </row>
    <row r="1342" spans="2:15" x14ac:dyDescent="0.3">
      <c r="B1342" t="s">
        <v>5633</v>
      </c>
      <c r="C1342" t="s">
        <v>2199</v>
      </c>
      <c r="D1342" t="s">
        <v>824</v>
      </c>
      <c r="E1342">
        <v>125</v>
      </c>
      <c r="F1342" t="s">
        <v>2773</v>
      </c>
      <c r="G1342" t="s">
        <v>3066</v>
      </c>
      <c r="H1342" t="s">
        <v>4179</v>
      </c>
      <c r="I1342" t="s">
        <v>2756</v>
      </c>
      <c r="J1342" s="5">
        <v>10702512</v>
      </c>
      <c r="K1342" t="s">
        <v>1065</v>
      </c>
      <c r="L1342" s="5">
        <v>168213640731812</v>
      </c>
      <c r="M1342" t="s">
        <v>2199</v>
      </c>
      <c r="O1342" s="5">
        <v>2.58366036106112E+16</v>
      </c>
    </row>
    <row r="1343" spans="2:15" x14ac:dyDescent="0.3">
      <c r="B1343" t="s">
        <v>5634</v>
      </c>
      <c r="C1343" t="s">
        <v>2200</v>
      </c>
      <c r="D1343" t="s">
        <v>804</v>
      </c>
      <c r="E1343">
        <v>25</v>
      </c>
      <c r="F1343">
        <v>1</v>
      </c>
      <c r="G1343" t="s">
        <v>3156</v>
      </c>
      <c r="H1343" t="s">
        <v>5635</v>
      </c>
      <c r="I1343" t="s">
        <v>2756</v>
      </c>
      <c r="J1343" s="5">
        <v>61408625</v>
      </c>
      <c r="L1343" s="5">
        <v>315608692169189</v>
      </c>
      <c r="M1343" t="s">
        <v>2200</v>
      </c>
      <c r="O1343" s="5">
        <v>4394613154595750</v>
      </c>
    </row>
    <row r="1344" spans="2:15" x14ac:dyDescent="0.3">
      <c r="B1344" t="s">
        <v>5636</v>
      </c>
      <c r="C1344" t="s">
        <v>2201</v>
      </c>
      <c r="D1344" t="s">
        <v>804</v>
      </c>
      <c r="E1344">
        <v>25</v>
      </c>
      <c r="F1344">
        <v>1</v>
      </c>
      <c r="G1344" t="s">
        <v>5121</v>
      </c>
      <c r="H1344" t="s">
        <v>5637</v>
      </c>
      <c r="I1344" t="s">
        <v>2756</v>
      </c>
      <c r="J1344" s="5">
        <v>19071915</v>
      </c>
      <c r="L1344" s="5">
        <v>335876197814941</v>
      </c>
      <c r="M1344" t="s">
        <v>2201</v>
      </c>
      <c r="O1344" s="5">
        <v>4394613154595750</v>
      </c>
    </row>
    <row r="1345" spans="2:15" x14ac:dyDescent="0.3">
      <c r="B1345" t="s">
        <v>5638</v>
      </c>
      <c r="C1345" t="s">
        <v>2202</v>
      </c>
      <c r="D1345" t="s">
        <v>804</v>
      </c>
      <c r="E1345">
        <v>25</v>
      </c>
      <c r="F1345">
        <v>1</v>
      </c>
      <c r="G1345" t="s">
        <v>2796</v>
      </c>
      <c r="H1345" t="s">
        <v>5639</v>
      </c>
      <c r="I1345" t="s">
        <v>2756</v>
      </c>
      <c r="J1345" s="5">
        <v>7658392</v>
      </c>
      <c r="L1345" s="5">
        <v>302462120056152</v>
      </c>
      <c r="M1345" t="s">
        <v>2202</v>
      </c>
      <c r="O1345" s="5">
        <v>4394613154595750</v>
      </c>
    </row>
    <row r="1346" spans="2:15" x14ac:dyDescent="0.3">
      <c r="B1346" t="s">
        <v>5640</v>
      </c>
      <c r="C1346" t="s">
        <v>2203</v>
      </c>
      <c r="D1346" t="s">
        <v>804</v>
      </c>
      <c r="E1346">
        <v>25</v>
      </c>
      <c r="F1346">
        <v>1</v>
      </c>
      <c r="G1346" t="s">
        <v>5367</v>
      </c>
      <c r="H1346" t="s">
        <v>5641</v>
      </c>
      <c r="I1346" t="s">
        <v>2756</v>
      </c>
      <c r="J1346" s="5">
        <v>4891087</v>
      </c>
      <c r="L1346" s="5">
        <v>348269538879395</v>
      </c>
      <c r="M1346" t="s">
        <v>2203</v>
      </c>
      <c r="O1346" s="5">
        <v>4394613154595750</v>
      </c>
    </row>
    <row r="1347" spans="2:15" x14ac:dyDescent="0.3">
      <c r="B1347" t="s">
        <v>5642</v>
      </c>
      <c r="C1347" t="s">
        <v>2204</v>
      </c>
      <c r="D1347" t="s">
        <v>819</v>
      </c>
      <c r="E1347">
        <v>40</v>
      </c>
      <c r="F1347" t="s">
        <v>2860</v>
      </c>
      <c r="G1347" t="s">
        <v>4727</v>
      </c>
      <c r="H1347" t="s">
        <v>4802</v>
      </c>
      <c r="I1347" t="s">
        <v>2756</v>
      </c>
      <c r="J1347" s="5">
        <v>4006995</v>
      </c>
      <c r="K1347" t="s">
        <v>820</v>
      </c>
      <c r="L1347" s="5">
        <v>137483402252197</v>
      </c>
      <c r="M1347" t="s">
        <v>2204</v>
      </c>
      <c r="O1347" s="5">
        <v>1.47985835869071E+16</v>
      </c>
    </row>
    <row r="1348" spans="2:15" x14ac:dyDescent="0.3">
      <c r="B1348" t="s">
        <v>5643</v>
      </c>
      <c r="C1348" t="s">
        <v>2205</v>
      </c>
      <c r="D1348" t="s">
        <v>807</v>
      </c>
      <c r="E1348">
        <v>200</v>
      </c>
      <c r="F1348" t="s">
        <v>2773</v>
      </c>
      <c r="G1348" t="s">
        <v>3228</v>
      </c>
      <c r="H1348" t="s">
        <v>2889</v>
      </c>
      <c r="I1348" t="s">
        <v>2756</v>
      </c>
      <c r="J1348" s="5">
        <v>35426166</v>
      </c>
      <c r="K1348" t="s">
        <v>815</v>
      </c>
      <c r="L1348" s="5">
        <v>449805833499908</v>
      </c>
      <c r="M1348" t="s">
        <v>2205</v>
      </c>
      <c r="O1348" s="5">
        <v>8223548985685890</v>
      </c>
    </row>
    <row r="1349" spans="2:15" x14ac:dyDescent="0.3">
      <c r="B1349" t="s">
        <v>5644</v>
      </c>
      <c r="C1349" t="s">
        <v>2206</v>
      </c>
      <c r="D1349" t="s">
        <v>804</v>
      </c>
      <c r="E1349">
        <v>25</v>
      </c>
      <c r="F1349">
        <v>1</v>
      </c>
      <c r="G1349" t="s">
        <v>2774</v>
      </c>
      <c r="H1349" t="s">
        <v>5645</v>
      </c>
      <c r="I1349" t="s">
        <v>2756</v>
      </c>
      <c r="J1349" s="5">
        <v>7234954</v>
      </c>
      <c r="L1349" s="5">
        <v>362618446350098</v>
      </c>
      <c r="M1349" t="s">
        <v>2206</v>
      </c>
      <c r="O1349" s="5">
        <v>4394613154595750</v>
      </c>
    </row>
    <row r="1350" spans="2:15" x14ac:dyDescent="0.3">
      <c r="B1350" t="s">
        <v>5646</v>
      </c>
      <c r="C1350" t="s">
        <v>2207</v>
      </c>
      <c r="D1350" t="s">
        <v>804</v>
      </c>
      <c r="E1350">
        <v>25</v>
      </c>
      <c r="F1350">
        <v>1</v>
      </c>
      <c r="G1350" t="s">
        <v>2942</v>
      </c>
      <c r="H1350" t="s">
        <v>5647</v>
      </c>
      <c r="I1350" t="s">
        <v>2756</v>
      </c>
      <c r="J1350" s="5">
        <v>77418623</v>
      </c>
      <c r="L1350" s="5">
        <v>328077354431152</v>
      </c>
      <c r="M1350" t="s">
        <v>2207</v>
      </c>
      <c r="O1350" s="5">
        <v>4394613154595750</v>
      </c>
    </row>
    <row r="1351" spans="2:15" x14ac:dyDescent="0.3">
      <c r="B1351" t="s">
        <v>5648</v>
      </c>
      <c r="C1351" t="s">
        <v>2208</v>
      </c>
      <c r="D1351" t="s">
        <v>859</v>
      </c>
      <c r="E1351">
        <v>50</v>
      </c>
      <c r="F1351" t="s">
        <v>3154</v>
      </c>
      <c r="G1351" t="s">
        <v>4197</v>
      </c>
      <c r="H1351" t="s">
        <v>3631</v>
      </c>
      <c r="I1351" t="s">
        <v>2756</v>
      </c>
      <c r="J1351" s="5">
        <v>17922997</v>
      </c>
      <c r="L1351" s="5">
        <v>178236638565063</v>
      </c>
      <c r="M1351" t="s">
        <v>2208</v>
      </c>
      <c r="O1351" s="5">
        <v>2611239415570130</v>
      </c>
    </row>
    <row r="1352" spans="2:15" x14ac:dyDescent="0.3">
      <c r="B1352" t="s">
        <v>5649</v>
      </c>
      <c r="C1352" t="s">
        <v>2209</v>
      </c>
      <c r="D1352" t="s">
        <v>804</v>
      </c>
      <c r="E1352">
        <v>25</v>
      </c>
      <c r="F1352">
        <v>1</v>
      </c>
      <c r="G1352" t="s">
        <v>4189</v>
      </c>
      <c r="H1352" t="s">
        <v>5650</v>
      </c>
      <c r="I1352" t="s">
        <v>2756</v>
      </c>
      <c r="J1352" s="5">
        <v>6409007</v>
      </c>
      <c r="L1352" s="5">
        <v>290879955291748</v>
      </c>
      <c r="M1352" t="s">
        <v>2209</v>
      </c>
      <c r="O1352" s="5">
        <v>4394613154595750</v>
      </c>
    </row>
    <row r="1353" spans="2:15" x14ac:dyDescent="0.3">
      <c r="B1353" t="s">
        <v>5651</v>
      </c>
      <c r="C1353" t="s">
        <v>2210</v>
      </c>
      <c r="D1353" t="s">
        <v>837</v>
      </c>
      <c r="E1353">
        <v>65</v>
      </c>
      <c r="F1353" t="s">
        <v>2853</v>
      </c>
      <c r="G1353" t="s">
        <v>3672</v>
      </c>
      <c r="H1353" t="s">
        <v>4086</v>
      </c>
      <c r="I1353" t="s">
        <v>2756</v>
      </c>
      <c r="J1353" s="5">
        <v>44041076</v>
      </c>
      <c r="K1353" t="s">
        <v>815</v>
      </c>
      <c r="L1353" s="5">
        <v>26986768913269</v>
      </c>
      <c r="M1353" t="s">
        <v>2210</v>
      </c>
      <c r="O1353" s="5">
        <v>506295486315796</v>
      </c>
    </row>
    <row r="1354" spans="2:15" x14ac:dyDescent="0.3">
      <c r="B1354" t="s">
        <v>5652</v>
      </c>
      <c r="C1354" t="s">
        <v>2211</v>
      </c>
      <c r="D1354" t="s">
        <v>804</v>
      </c>
      <c r="E1354">
        <v>25</v>
      </c>
      <c r="F1354">
        <v>1</v>
      </c>
      <c r="G1354" t="s">
        <v>4489</v>
      </c>
      <c r="H1354" t="s">
        <v>5653</v>
      </c>
      <c r="I1354" t="s">
        <v>2756</v>
      </c>
      <c r="J1354" s="5">
        <v>58981614</v>
      </c>
      <c r="L1354" s="5">
        <v>41828067779541</v>
      </c>
      <c r="M1354" t="s">
        <v>2211</v>
      </c>
      <c r="O1354" s="5">
        <v>4394613154595750</v>
      </c>
    </row>
    <row r="1355" spans="2:15" x14ac:dyDescent="0.3">
      <c r="B1355" t="s">
        <v>5654</v>
      </c>
      <c r="C1355" t="s">
        <v>2212</v>
      </c>
      <c r="D1355" t="s">
        <v>954</v>
      </c>
      <c r="E1355">
        <v>25</v>
      </c>
      <c r="F1355">
        <v>1</v>
      </c>
      <c r="G1355" t="s">
        <v>5655</v>
      </c>
      <c r="H1355" t="s">
        <v>3962</v>
      </c>
      <c r="I1355" t="s">
        <v>2756</v>
      </c>
      <c r="J1355" s="5">
        <v>6697991</v>
      </c>
      <c r="L1355" s="5">
        <v>289409999847412</v>
      </c>
      <c r="M1355" t="s">
        <v>2212</v>
      </c>
      <c r="O1355" s="5">
        <v>4394613154595750</v>
      </c>
    </row>
    <row r="1356" spans="2:15" x14ac:dyDescent="0.3">
      <c r="B1356" t="s">
        <v>5656</v>
      </c>
      <c r="C1356" t="s">
        <v>2213</v>
      </c>
      <c r="D1356" t="s">
        <v>804</v>
      </c>
      <c r="E1356">
        <v>32</v>
      </c>
      <c r="F1356">
        <v>1</v>
      </c>
      <c r="G1356" t="s">
        <v>5657</v>
      </c>
      <c r="H1356" t="s">
        <v>3172</v>
      </c>
      <c r="I1356" t="s">
        <v>2756</v>
      </c>
      <c r="J1356" s="5">
        <v>1150099273319800</v>
      </c>
      <c r="L1356" s="5">
        <v>601565246582031</v>
      </c>
      <c r="M1356" t="s">
        <v>2213</v>
      </c>
      <c r="O1356" s="5">
        <v>8343616479046430</v>
      </c>
    </row>
    <row r="1357" spans="2:15" x14ac:dyDescent="0.3">
      <c r="B1357" t="s">
        <v>5658</v>
      </c>
      <c r="C1357" t="s">
        <v>2214</v>
      </c>
      <c r="D1357" t="s">
        <v>804</v>
      </c>
      <c r="E1357">
        <v>25</v>
      </c>
      <c r="F1357">
        <v>1</v>
      </c>
      <c r="G1357" t="s">
        <v>3774</v>
      </c>
      <c r="H1357" t="s">
        <v>5659</v>
      </c>
      <c r="I1357" t="s">
        <v>2756</v>
      </c>
      <c r="J1357" s="5">
        <v>356542</v>
      </c>
      <c r="L1357" s="5">
        <v>296822185516357</v>
      </c>
      <c r="M1357" t="s">
        <v>2214</v>
      </c>
      <c r="O1357" s="5">
        <v>4394613154595750</v>
      </c>
    </row>
    <row r="1358" spans="2:15" x14ac:dyDescent="0.3">
      <c r="B1358" t="s">
        <v>5660</v>
      </c>
      <c r="C1358" t="s">
        <v>2215</v>
      </c>
      <c r="D1358" t="s">
        <v>807</v>
      </c>
      <c r="E1358">
        <v>100</v>
      </c>
      <c r="F1358" t="s">
        <v>2773</v>
      </c>
      <c r="G1358" t="s">
        <v>3531</v>
      </c>
      <c r="H1358" t="s">
        <v>5392</v>
      </c>
      <c r="I1358" t="s">
        <v>2756</v>
      </c>
      <c r="J1358" s="5">
        <v>65921335</v>
      </c>
      <c r="K1358" t="s">
        <v>876</v>
      </c>
      <c r="L1358" s="5">
        <v>138894209358214</v>
      </c>
      <c r="M1358" t="s">
        <v>2215</v>
      </c>
      <c r="O1358" s="5">
        <v>1.48568088588033E+16</v>
      </c>
    </row>
    <row r="1359" spans="2:15" x14ac:dyDescent="0.3">
      <c r="B1359" t="s">
        <v>5661</v>
      </c>
      <c r="C1359" t="s">
        <v>2216</v>
      </c>
      <c r="D1359" t="s">
        <v>807</v>
      </c>
      <c r="E1359">
        <v>40</v>
      </c>
      <c r="F1359" t="s">
        <v>2860</v>
      </c>
      <c r="G1359" t="s">
        <v>4628</v>
      </c>
      <c r="H1359" t="s">
        <v>5102</v>
      </c>
      <c r="I1359" t="s">
        <v>2756</v>
      </c>
      <c r="J1359" s="5">
        <v>11889373</v>
      </c>
      <c r="K1359" t="s">
        <v>1310</v>
      </c>
      <c r="L1359" s="5">
        <v>118641590595245</v>
      </c>
      <c r="M1359" t="s">
        <v>2216</v>
      </c>
      <c r="O1359" s="5">
        <v>1.47985835869071E+16</v>
      </c>
    </row>
    <row r="1360" spans="2:15" x14ac:dyDescent="0.3">
      <c r="B1360" t="s">
        <v>5662</v>
      </c>
      <c r="C1360" t="s">
        <v>2217</v>
      </c>
      <c r="D1360" t="s">
        <v>804</v>
      </c>
      <c r="E1360">
        <v>32</v>
      </c>
      <c r="F1360">
        <v>1</v>
      </c>
      <c r="G1360" t="s">
        <v>3074</v>
      </c>
      <c r="H1360" t="s">
        <v>5663</v>
      </c>
      <c r="I1360" t="s">
        <v>2756</v>
      </c>
      <c r="J1360" s="5">
        <v>11596643</v>
      </c>
      <c r="L1360" s="5">
        <v>547505073547363</v>
      </c>
      <c r="M1360" t="s">
        <v>2217</v>
      </c>
      <c r="O1360" s="5">
        <v>8343616479046430</v>
      </c>
    </row>
    <row r="1361" spans="2:15" x14ac:dyDescent="0.3">
      <c r="B1361" t="s">
        <v>5664</v>
      </c>
      <c r="C1361" t="s">
        <v>2218</v>
      </c>
      <c r="D1361" t="s">
        <v>804</v>
      </c>
      <c r="E1361">
        <v>32</v>
      </c>
      <c r="F1361">
        <v>1</v>
      </c>
      <c r="G1361" t="s">
        <v>4313</v>
      </c>
      <c r="H1361" t="s">
        <v>5665</v>
      </c>
      <c r="I1361" t="s">
        <v>2756</v>
      </c>
      <c r="J1361" s="5">
        <v>6867392</v>
      </c>
      <c r="L1361" s="5">
        <v>749209365844727</v>
      </c>
      <c r="M1361" t="s">
        <v>2218</v>
      </c>
      <c r="O1361" s="5">
        <v>8343616479046430</v>
      </c>
    </row>
    <row r="1362" spans="2:15" x14ac:dyDescent="0.3">
      <c r="B1362" t="s">
        <v>5666</v>
      </c>
      <c r="C1362" t="s">
        <v>2219</v>
      </c>
      <c r="D1362" t="s">
        <v>807</v>
      </c>
      <c r="E1362">
        <v>50</v>
      </c>
      <c r="F1362" t="s">
        <v>2905</v>
      </c>
      <c r="G1362" t="s">
        <v>4756</v>
      </c>
      <c r="H1362" t="s">
        <v>3738</v>
      </c>
      <c r="I1362" t="s">
        <v>2756</v>
      </c>
      <c r="J1362" s="5">
        <v>11489041</v>
      </c>
      <c r="K1362" t="s">
        <v>808</v>
      </c>
      <c r="L1362" s="5">
        <v>222298144054424</v>
      </c>
      <c r="M1362" t="s">
        <v>2219</v>
      </c>
      <c r="O1362" s="5">
        <v>2611239415570130</v>
      </c>
    </row>
    <row r="1363" spans="2:15" x14ac:dyDescent="0.3">
      <c r="B1363" t="s">
        <v>5667</v>
      </c>
      <c r="C1363" t="s">
        <v>2220</v>
      </c>
      <c r="D1363" t="s">
        <v>804</v>
      </c>
      <c r="E1363">
        <v>25</v>
      </c>
      <c r="F1363">
        <v>1</v>
      </c>
      <c r="G1363" t="s">
        <v>4943</v>
      </c>
      <c r="H1363" t="s">
        <v>5668</v>
      </c>
      <c r="I1363" t="s">
        <v>2756</v>
      </c>
      <c r="J1363" s="5">
        <v>8158495</v>
      </c>
      <c r="L1363" s="5">
        <v>281029949188232</v>
      </c>
      <c r="M1363" t="s">
        <v>2220</v>
      </c>
      <c r="O1363" s="5">
        <v>4394613154595750</v>
      </c>
    </row>
    <row r="1364" spans="2:15" x14ac:dyDescent="0.3">
      <c r="B1364" t="s">
        <v>5669</v>
      </c>
      <c r="C1364" t="s">
        <v>2221</v>
      </c>
      <c r="D1364" t="s">
        <v>807</v>
      </c>
      <c r="E1364">
        <v>40</v>
      </c>
      <c r="F1364" t="s">
        <v>3372</v>
      </c>
      <c r="G1364" t="s">
        <v>3978</v>
      </c>
      <c r="H1364" t="s">
        <v>3043</v>
      </c>
      <c r="I1364" t="s">
        <v>2756</v>
      </c>
      <c r="J1364" s="5">
        <v>23094479</v>
      </c>
      <c r="K1364" t="s">
        <v>822</v>
      </c>
      <c r="L1364" s="5">
        <v>115864535713219</v>
      </c>
      <c r="M1364" t="s">
        <v>2221</v>
      </c>
      <c r="O1364" s="5">
        <v>1.47985835869071E+16</v>
      </c>
    </row>
    <row r="1365" spans="2:15" x14ac:dyDescent="0.3">
      <c r="B1365" t="s">
        <v>5670</v>
      </c>
      <c r="C1365" t="s">
        <v>2222</v>
      </c>
      <c r="D1365" t="s">
        <v>804</v>
      </c>
      <c r="E1365">
        <v>25</v>
      </c>
      <c r="F1365">
        <v>1</v>
      </c>
      <c r="G1365" t="s">
        <v>4850</v>
      </c>
      <c r="H1365" t="s">
        <v>5671</v>
      </c>
      <c r="I1365" t="s">
        <v>2756</v>
      </c>
      <c r="J1365" s="5">
        <v>31136544</v>
      </c>
      <c r="L1365" s="5">
        <v>296996269226074</v>
      </c>
      <c r="M1365" t="s">
        <v>2222</v>
      </c>
      <c r="O1365" s="5">
        <v>4394613154595750</v>
      </c>
    </row>
    <row r="1366" spans="2:15" x14ac:dyDescent="0.3">
      <c r="B1366" t="s">
        <v>5672</v>
      </c>
      <c r="C1366" t="s">
        <v>2223</v>
      </c>
      <c r="D1366" t="s">
        <v>807</v>
      </c>
      <c r="E1366">
        <v>65</v>
      </c>
      <c r="F1366" t="s">
        <v>2759</v>
      </c>
      <c r="G1366" t="s">
        <v>4839</v>
      </c>
      <c r="H1366" t="s">
        <v>3788</v>
      </c>
      <c r="I1366" t="s">
        <v>2756</v>
      </c>
      <c r="J1366" s="5">
        <v>6941999</v>
      </c>
      <c r="K1366" t="s">
        <v>876</v>
      </c>
      <c r="L1366" s="5">
        <v>453813590087891</v>
      </c>
      <c r="M1366" t="s">
        <v>2223</v>
      </c>
      <c r="O1366" s="5">
        <v>506295486315796</v>
      </c>
    </row>
    <row r="1367" spans="2:15" x14ac:dyDescent="0.3">
      <c r="B1367" t="s">
        <v>5673</v>
      </c>
      <c r="C1367" t="s">
        <v>2224</v>
      </c>
      <c r="D1367" t="s">
        <v>824</v>
      </c>
      <c r="E1367">
        <v>32</v>
      </c>
      <c r="F1367">
        <v>1</v>
      </c>
      <c r="G1367" t="s">
        <v>3265</v>
      </c>
      <c r="H1367" t="s">
        <v>4160</v>
      </c>
      <c r="I1367" t="s">
        <v>2756</v>
      </c>
      <c r="J1367" s="5">
        <v>23469458</v>
      </c>
      <c r="L1367" s="5">
        <v>444229202270508</v>
      </c>
      <c r="M1367" t="s">
        <v>2224</v>
      </c>
      <c r="O1367" s="5">
        <v>8343616479046430</v>
      </c>
    </row>
    <row r="1368" spans="2:15" x14ac:dyDescent="0.3">
      <c r="B1368" t="s">
        <v>5674</v>
      </c>
      <c r="C1368" t="s">
        <v>2225</v>
      </c>
      <c r="D1368" t="s">
        <v>804</v>
      </c>
      <c r="E1368">
        <v>25</v>
      </c>
      <c r="F1368">
        <v>1</v>
      </c>
      <c r="G1368" t="s">
        <v>3087</v>
      </c>
      <c r="H1368" t="s">
        <v>5675</v>
      </c>
      <c r="I1368" t="s">
        <v>2756</v>
      </c>
      <c r="J1368" s="5">
        <v>22287458</v>
      </c>
      <c r="L1368" s="5">
        <v>282973785400391</v>
      </c>
      <c r="M1368" t="s">
        <v>2225</v>
      </c>
      <c r="O1368" s="5">
        <v>4394613154595750</v>
      </c>
    </row>
    <row r="1369" spans="2:15" x14ac:dyDescent="0.3">
      <c r="B1369" t="s">
        <v>5676</v>
      </c>
      <c r="C1369" t="s">
        <v>2226</v>
      </c>
      <c r="D1369" t="s">
        <v>807</v>
      </c>
      <c r="E1369">
        <v>40</v>
      </c>
      <c r="F1369" t="s">
        <v>2794</v>
      </c>
      <c r="G1369" t="s">
        <v>3682</v>
      </c>
      <c r="H1369" t="s">
        <v>3898</v>
      </c>
      <c r="I1369" t="s">
        <v>2756</v>
      </c>
      <c r="J1369" s="5">
        <v>15128051</v>
      </c>
      <c r="K1369" t="s">
        <v>822</v>
      </c>
      <c r="L1369" s="5">
        <v>972861743545509</v>
      </c>
      <c r="M1369" t="s">
        <v>2226</v>
      </c>
      <c r="O1369" s="5">
        <v>1.47985835869071E+16</v>
      </c>
    </row>
    <row r="1370" spans="2:15" x14ac:dyDescent="0.3">
      <c r="B1370" t="s">
        <v>5677</v>
      </c>
      <c r="C1370" t="s">
        <v>2227</v>
      </c>
      <c r="D1370" t="s">
        <v>824</v>
      </c>
      <c r="E1370">
        <v>0</v>
      </c>
      <c r="F1370">
        <v>0</v>
      </c>
      <c r="G1370" t="s">
        <v>5057</v>
      </c>
      <c r="H1370" t="s">
        <v>3544</v>
      </c>
      <c r="I1370" t="s">
        <v>2814</v>
      </c>
      <c r="J1370" s="5">
        <v>16086937</v>
      </c>
      <c r="L1370">
        <v>0</v>
      </c>
      <c r="M1370" t="s">
        <v>2227</v>
      </c>
      <c r="O1370">
        <v>0</v>
      </c>
    </row>
    <row r="1371" spans="2:15" x14ac:dyDescent="0.3">
      <c r="B1371" t="s">
        <v>5678</v>
      </c>
      <c r="C1371" t="s">
        <v>2228</v>
      </c>
      <c r="D1371" t="s">
        <v>807</v>
      </c>
      <c r="E1371">
        <v>80</v>
      </c>
      <c r="F1371" t="s">
        <v>2823</v>
      </c>
      <c r="G1371" t="s">
        <v>3850</v>
      </c>
      <c r="H1371" t="e" cm="1">
        <f t="array" ref="H1371">+vOffSC4VWmfco14</f>
        <v>#NAME?</v>
      </c>
      <c r="I1371" t="s">
        <v>2756</v>
      </c>
      <c r="J1371" s="5">
        <v>15874468</v>
      </c>
      <c r="K1371" t="s">
        <v>834</v>
      </c>
      <c r="L1371" s="5">
        <v>793739602489472</v>
      </c>
      <c r="M1371" t="s">
        <v>2228</v>
      </c>
      <c r="O1371" s="5">
        <v>8519200479572930</v>
      </c>
    </row>
    <row r="1372" spans="2:15" x14ac:dyDescent="0.3">
      <c r="B1372" t="s">
        <v>5679</v>
      </c>
      <c r="C1372" t="s">
        <v>2229</v>
      </c>
      <c r="D1372" t="s">
        <v>1086</v>
      </c>
      <c r="E1372">
        <v>0</v>
      </c>
      <c r="F1372">
        <v>0</v>
      </c>
      <c r="G1372" t="s">
        <v>4396</v>
      </c>
      <c r="H1372" t="s">
        <v>4520</v>
      </c>
      <c r="I1372" t="s">
        <v>2814</v>
      </c>
      <c r="J1372" s="5">
        <v>15667175</v>
      </c>
      <c r="L1372">
        <v>0</v>
      </c>
      <c r="M1372" t="s">
        <v>2229</v>
      </c>
      <c r="O1372">
        <v>0</v>
      </c>
    </row>
    <row r="1373" spans="2:15" x14ac:dyDescent="0.3">
      <c r="B1373" t="s">
        <v>5680</v>
      </c>
      <c r="C1373" t="s">
        <v>2230</v>
      </c>
      <c r="D1373" t="s">
        <v>804</v>
      </c>
      <c r="E1373">
        <v>25</v>
      </c>
      <c r="F1373">
        <v>1</v>
      </c>
      <c r="G1373" t="s">
        <v>2918</v>
      </c>
      <c r="H1373" t="s">
        <v>5681</v>
      </c>
      <c r="I1373" t="s">
        <v>2756</v>
      </c>
      <c r="J1373" s="5">
        <v>28836176</v>
      </c>
      <c r="L1373" s="5">
        <v>343723106384277</v>
      </c>
      <c r="M1373" t="s">
        <v>2230</v>
      </c>
      <c r="O1373" s="5">
        <v>4394613154595750</v>
      </c>
    </row>
    <row r="1374" spans="2:15" x14ac:dyDescent="0.3">
      <c r="B1374" t="s">
        <v>5682</v>
      </c>
      <c r="C1374" t="s">
        <v>2231</v>
      </c>
      <c r="D1374" t="s">
        <v>824</v>
      </c>
      <c r="E1374">
        <v>32</v>
      </c>
      <c r="F1374" t="s">
        <v>2794</v>
      </c>
      <c r="G1374" t="s">
        <v>3675</v>
      </c>
      <c r="H1374" t="s">
        <v>4176</v>
      </c>
      <c r="I1374" t="s">
        <v>2756</v>
      </c>
      <c r="J1374" s="5">
        <v>11465896</v>
      </c>
      <c r="L1374" s="5">
        <v>64961852302542</v>
      </c>
      <c r="M1374" t="s">
        <v>2231</v>
      </c>
      <c r="O1374" s="5">
        <v>8343616479046430</v>
      </c>
    </row>
    <row r="1375" spans="2:15" x14ac:dyDescent="0.3">
      <c r="B1375" t="s">
        <v>5683</v>
      </c>
      <c r="C1375" t="s">
        <v>2232</v>
      </c>
      <c r="D1375" t="s">
        <v>804</v>
      </c>
      <c r="E1375">
        <v>25</v>
      </c>
      <c r="F1375">
        <v>1</v>
      </c>
      <c r="G1375" t="s">
        <v>5035</v>
      </c>
      <c r="H1375" t="s">
        <v>5684</v>
      </c>
      <c r="I1375" t="s">
        <v>2756</v>
      </c>
      <c r="J1375" s="5">
        <v>4345518</v>
      </c>
      <c r="L1375" s="5">
        <v>253489151000977</v>
      </c>
      <c r="M1375" t="s">
        <v>2232</v>
      </c>
      <c r="O1375" s="5">
        <v>4394613154595750</v>
      </c>
    </row>
    <row r="1376" spans="2:15" x14ac:dyDescent="0.3">
      <c r="B1376" t="s">
        <v>5685</v>
      </c>
      <c r="C1376" t="s">
        <v>2233</v>
      </c>
      <c r="D1376" t="s">
        <v>804</v>
      </c>
      <c r="E1376">
        <v>25</v>
      </c>
      <c r="F1376">
        <v>1</v>
      </c>
      <c r="G1376" t="s">
        <v>5303</v>
      </c>
      <c r="H1376" t="s">
        <v>5686</v>
      </c>
      <c r="I1376" t="s">
        <v>2756</v>
      </c>
      <c r="J1376" s="5">
        <v>12830032</v>
      </c>
      <c r="L1376" s="5">
        <v>382966461181641</v>
      </c>
      <c r="M1376" t="s">
        <v>2233</v>
      </c>
      <c r="O1376" s="5">
        <v>4394613154595750</v>
      </c>
    </row>
    <row r="1377" spans="2:15" x14ac:dyDescent="0.3">
      <c r="B1377" t="s">
        <v>5687</v>
      </c>
      <c r="C1377" t="s">
        <v>2234</v>
      </c>
      <c r="D1377" t="s">
        <v>807</v>
      </c>
      <c r="E1377">
        <v>80</v>
      </c>
      <c r="F1377" t="s">
        <v>2823</v>
      </c>
      <c r="G1377" t="s">
        <v>5626</v>
      </c>
      <c r="H1377" t="s">
        <v>3718</v>
      </c>
      <c r="I1377" t="s">
        <v>2756</v>
      </c>
      <c r="J1377" s="5">
        <v>10928564</v>
      </c>
      <c r="K1377" t="s">
        <v>942</v>
      </c>
      <c r="L1377" s="5">
        <v>826446051864652</v>
      </c>
      <c r="M1377" t="s">
        <v>2234</v>
      </c>
      <c r="O1377" s="5">
        <v>8519200479572930</v>
      </c>
    </row>
    <row r="1378" spans="2:15" x14ac:dyDescent="0.3">
      <c r="B1378" t="s">
        <v>5688</v>
      </c>
      <c r="C1378" t="s">
        <v>2235</v>
      </c>
      <c r="D1378" t="s">
        <v>807</v>
      </c>
      <c r="E1378">
        <v>80</v>
      </c>
      <c r="F1378" t="s">
        <v>2759</v>
      </c>
      <c r="G1378" t="s">
        <v>5272</v>
      </c>
      <c r="H1378" t="s">
        <v>4776</v>
      </c>
      <c r="I1378" t="s">
        <v>2756</v>
      </c>
      <c r="J1378" s="5">
        <v>11936656</v>
      </c>
      <c r="K1378" t="s">
        <v>822</v>
      </c>
      <c r="L1378" s="5">
        <v>808482448730469</v>
      </c>
      <c r="M1378" t="s">
        <v>2235</v>
      </c>
      <c r="O1378" s="5">
        <v>8519200479572930</v>
      </c>
    </row>
    <row r="1379" spans="2:15" x14ac:dyDescent="0.3">
      <c r="B1379" t="s">
        <v>5689</v>
      </c>
      <c r="C1379" t="s">
        <v>2236</v>
      </c>
      <c r="D1379" t="s">
        <v>807</v>
      </c>
      <c r="E1379">
        <v>65</v>
      </c>
      <c r="F1379" t="s">
        <v>2823</v>
      </c>
      <c r="G1379" t="s">
        <v>3506</v>
      </c>
      <c r="H1379" t="s">
        <v>5038</v>
      </c>
      <c r="I1379" t="s">
        <v>2756</v>
      </c>
      <c r="J1379" s="5">
        <v>14304135</v>
      </c>
      <c r="K1379" t="s">
        <v>808</v>
      </c>
      <c r="L1379" s="5">
        <v>453870349845907</v>
      </c>
      <c r="M1379" t="s">
        <v>2236</v>
      </c>
      <c r="O1379" s="5">
        <v>506295486315796</v>
      </c>
    </row>
    <row r="1380" spans="2:15" x14ac:dyDescent="0.3">
      <c r="B1380" t="s">
        <v>5690</v>
      </c>
      <c r="C1380" t="s">
        <v>2237</v>
      </c>
      <c r="D1380" t="s">
        <v>908</v>
      </c>
      <c r="E1380">
        <v>0</v>
      </c>
      <c r="F1380">
        <v>0</v>
      </c>
      <c r="G1380" t="s">
        <v>5692</v>
      </c>
      <c r="H1380" t="s">
        <v>5691</v>
      </c>
      <c r="I1380" t="s">
        <v>2814</v>
      </c>
      <c r="J1380" s="5">
        <v>21664335</v>
      </c>
      <c r="K1380" t="s">
        <v>934</v>
      </c>
      <c r="L1380">
        <v>0</v>
      </c>
      <c r="M1380" t="s">
        <v>2237</v>
      </c>
      <c r="O1380">
        <v>0</v>
      </c>
    </row>
    <row r="1381" spans="2:15" x14ac:dyDescent="0.3">
      <c r="B1381" t="s">
        <v>5693</v>
      </c>
      <c r="C1381" t="s">
        <v>2238</v>
      </c>
      <c r="D1381" t="s">
        <v>804</v>
      </c>
      <c r="E1381">
        <v>32</v>
      </c>
      <c r="F1381">
        <v>1</v>
      </c>
      <c r="G1381" t="s">
        <v>5694</v>
      </c>
      <c r="H1381" t="s">
        <v>3340</v>
      </c>
      <c r="I1381" t="s">
        <v>2756</v>
      </c>
      <c r="J1381" s="5">
        <v>1.22404161302582E+16</v>
      </c>
      <c r="L1381" s="5">
        <v>744856109619141</v>
      </c>
      <c r="M1381" t="s">
        <v>2238</v>
      </c>
      <c r="O1381" s="5">
        <v>8343616479046430</v>
      </c>
    </row>
    <row r="1382" spans="2:15" x14ac:dyDescent="0.3">
      <c r="B1382" t="s">
        <v>5695</v>
      </c>
      <c r="C1382" t="s">
        <v>2239</v>
      </c>
      <c r="D1382" t="s">
        <v>804</v>
      </c>
      <c r="E1382">
        <v>32</v>
      </c>
      <c r="F1382">
        <v>1</v>
      </c>
      <c r="G1382" t="s">
        <v>5083</v>
      </c>
      <c r="H1382" t="s">
        <v>5696</v>
      </c>
      <c r="I1382" t="s">
        <v>2756</v>
      </c>
      <c r="J1382" s="5">
        <v>7833431</v>
      </c>
      <c r="L1382" s="5">
        <v>481864814758301</v>
      </c>
      <c r="M1382" t="s">
        <v>2239</v>
      </c>
      <c r="O1382" s="5">
        <v>8343616479046430</v>
      </c>
    </row>
    <row r="1383" spans="2:15" x14ac:dyDescent="0.3">
      <c r="B1383" t="s">
        <v>5697</v>
      </c>
      <c r="C1383" t="s">
        <v>2240</v>
      </c>
      <c r="D1383" t="s">
        <v>804</v>
      </c>
      <c r="E1383">
        <v>25</v>
      </c>
      <c r="F1383">
        <v>1</v>
      </c>
      <c r="G1383" t="s">
        <v>3718</v>
      </c>
      <c r="H1383" t="s">
        <v>5698</v>
      </c>
      <c r="I1383" t="s">
        <v>2756</v>
      </c>
      <c r="J1383" s="5">
        <v>620456</v>
      </c>
      <c r="L1383" s="5">
        <v>324028930664062</v>
      </c>
      <c r="M1383" t="s">
        <v>2240</v>
      </c>
      <c r="O1383" s="5">
        <v>4394613154595750</v>
      </c>
    </row>
    <row r="1384" spans="2:15" x14ac:dyDescent="0.3">
      <c r="B1384" t="s">
        <v>5699</v>
      </c>
      <c r="C1384" t="s">
        <v>2241</v>
      </c>
      <c r="D1384" t="s">
        <v>804</v>
      </c>
      <c r="E1384">
        <v>25</v>
      </c>
      <c r="F1384">
        <v>1</v>
      </c>
      <c r="G1384" t="s">
        <v>4175</v>
      </c>
      <c r="H1384" t="e" cm="1">
        <f t="array" ref="H1384">+ZhG0TGa6N69KdMZ</f>
        <v>#NAME?</v>
      </c>
      <c r="I1384" t="s">
        <v>2756</v>
      </c>
      <c r="J1384" s="5">
        <v>48615847</v>
      </c>
      <c r="L1384" s="5">
        <v>322111167907715</v>
      </c>
      <c r="M1384" t="s">
        <v>2241</v>
      </c>
      <c r="O1384" s="5">
        <v>4394613154595750</v>
      </c>
    </row>
    <row r="1385" spans="2:15" x14ac:dyDescent="0.3">
      <c r="B1385" t="s">
        <v>5700</v>
      </c>
      <c r="C1385" t="s">
        <v>2242</v>
      </c>
      <c r="D1385" t="s">
        <v>819</v>
      </c>
      <c r="E1385">
        <v>32</v>
      </c>
      <c r="F1385" t="s">
        <v>2794</v>
      </c>
      <c r="G1385" t="s">
        <v>4584</v>
      </c>
      <c r="H1385" t="s">
        <v>4727</v>
      </c>
      <c r="I1385" t="s">
        <v>2756</v>
      </c>
      <c r="J1385" s="5">
        <v>11117512</v>
      </c>
      <c r="K1385" t="s">
        <v>820</v>
      </c>
      <c r="L1385" s="5">
        <v>791644420623779</v>
      </c>
      <c r="M1385" t="s">
        <v>2242</v>
      </c>
      <c r="O1385" s="5">
        <v>8343616479046430</v>
      </c>
    </row>
    <row r="1386" spans="2:15" x14ac:dyDescent="0.3">
      <c r="B1386" t="s">
        <v>5701</v>
      </c>
      <c r="C1386" t="s">
        <v>2243</v>
      </c>
      <c r="D1386" t="s">
        <v>824</v>
      </c>
      <c r="E1386">
        <v>40</v>
      </c>
      <c r="F1386" t="s">
        <v>2860</v>
      </c>
      <c r="G1386" t="s">
        <v>5523</v>
      </c>
      <c r="H1386" t="s">
        <v>3970</v>
      </c>
      <c r="I1386" t="s">
        <v>2756</v>
      </c>
      <c r="J1386" s="5">
        <v>28681181</v>
      </c>
      <c r="L1386" s="5">
        <v>118641590595245</v>
      </c>
      <c r="M1386" t="s">
        <v>2243</v>
      </c>
      <c r="O1386" s="5">
        <v>1.47985835869071E+16</v>
      </c>
    </row>
    <row r="1387" spans="2:15" x14ac:dyDescent="0.3">
      <c r="B1387" t="s">
        <v>5702</v>
      </c>
      <c r="C1387" t="s">
        <v>2244</v>
      </c>
      <c r="D1387" t="s">
        <v>804</v>
      </c>
      <c r="E1387">
        <v>25</v>
      </c>
      <c r="F1387">
        <v>1</v>
      </c>
      <c r="G1387" t="s">
        <v>5703</v>
      </c>
      <c r="H1387" t="s">
        <v>4780</v>
      </c>
      <c r="I1387" t="s">
        <v>2756</v>
      </c>
      <c r="J1387" s="5">
        <v>9056273142261150</v>
      </c>
      <c r="L1387" s="5">
        <v>296369743347168</v>
      </c>
      <c r="M1387" t="s">
        <v>2244</v>
      </c>
      <c r="O1387" s="5">
        <v>4394613154595750</v>
      </c>
    </row>
    <row r="1388" spans="2:15" x14ac:dyDescent="0.3">
      <c r="B1388" t="s">
        <v>5704</v>
      </c>
      <c r="C1388" t="s">
        <v>2245</v>
      </c>
      <c r="D1388" t="s">
        <v>807</v>
      </c>
      <c r="E1388">
        <v>50</v>
      </c>
      <c r="F1388" t="s">
        <v>2905</v>
      </c>
      <c r="G1388" t="s">
        <v>4527</v>
      </c>
      <c r="H1388" t="s">
        <v>4911</v>
      </c>
      <c r="I1388" t="s">
        <v>2756</v>
      </c>
      <c r="J1388" s="5">
        <v>9944727</v>
      </c>
      <c r="K1388" t="s">
        <v>827</v>
      </c>
      <c r="L1388" s="5">
        <v>258553284835827</v>
      </c>
      <c r="M1388" t="s">
        <v>2245</v>
      </c>
      <c r="O1388" s="5">
        <v>2611239415570130</v>
      </c>
    </row>
    <row r="1389" spans="2:15" x14ac:dyDescent="0.3">
      <c r="B1389" t="s">
        <v>5705</v>
      </c>
      <c r="C1389" t="s">
        <v>2246</v>
      </c>
      <c r="D1389" t="s">
        <v>804</v>
      </c>
      <c r="E1389">
        <v>25</v>
      </c>
      <c r="F1389">
        <v>1</v>
      </c>
      <c r="G1389" t="s">
        <v>4140</v>
      </c>
      <c r="H1389" t="s">
        <v>5706</v>
      </c>
      <c r="I1389" t="s">
        <v>2756</v>
      </c>
      <c r="J1389" s="5">
        <v>50461826</v>
      </c>
      <c r="L1389" s="5">
        <v>315837516784668</v>
      </c>
      <c r="M1389" t="s">
        <v>2246</v>
      </c>
      <c r="O1389" s="5">
        <v>4394613154595750</v>
      </c>
    </row>
    <row r="1390" spans="2:15" x14ac:dyDescent="0.3">
      <c r="B1390" t="s">
        <v>5707</v>
      </c>
      <c r="C1390" t="s">
        <v>2247</v>
      </c>
      <c r="D1390" t="s">
        <v>807</v>
      </c>
      <c r="E1390">
        <v>0</v>
      </c>
      <c r="F1390">
        <v>0</v>
      </c>
      <c r="G1390" t="s">
        <v>5708</v>
      </c>
      <c r="H1390" t="s">
        <v>3740</v>
      </c>
      <c r="I1390" t="s">
        <v>2814</v>
      </c>
      <c r="J1390" s="5">
        <v>11842572</v>
      </c>
      <c r="K1390" t="s">
        <v>822</v>
      </c>
      <c r="L1390">
        <v>0</v>
      </c>
      <c r="M1390" t="s">
        <v>2247</v>
      </c>
      <c r="O1390">
        <v>0</v>
      </c>
    </row>
    <row r="1391" spans="2:15" x14ac:dyDescent="0.3">
      <c r="B1391" t="s">
        <v>5709</v>
      </c>
      <c r="C1391" t="s">
        <v>2248</v>
      </c>
      <c r="D1391" t="s">
        <v>824</v>
      </c>
      <c r="E1391">
        <v>125</v>
      </c>
      <c r="F1391" t="s">
        <v>3372</v>
      </c>
      <c r="G1391" t="s">
        <v>3469</v>
      </c>
      <c r="H1391" t="s">
        <v>5336</v>
      </c>
      <c r="I1391" t="s">
        <v>2756</v>
      </c>
      <c r="J1391" s="5">
        <v>5846226</v>
      </c>
      <c r="L1391" s="5">
        <v>207561795196531</v>
      </c>
      <c r="M1391" t="s">
        <v>2248</v>
      </c>
      <c r="O1391" s="5">
        <v>2.58366036106112E+16</v>
      </c>
    </row>
    <row r="1392" spans="2:15" x14ac:dyDescent="0.3">
      <c r="B1392" t="s">
        <v>5710</v>
      </c>
      <c r="C1392" t="s">
        <v>2249</v>
      </c>
      <c r="D1392" t="s">
        <v>824</v>
      </c>
      <c r="E1392">
        <v>40</v>
      </c>
      <c r="F1392" t="s">
        <v>5711</v>
      </c>
      <c r="G1392" t="s">
        <v>4776</v>
      </c>
      <c r="H1392" t="s">
        <v>3958</v>
      </c>
      <c r="I1392" t="s">
        <v>2756</v>
      </c>
      <c r="J1392" s="5">
        <v>107399845</v>
      </c>
      <c r="L1392" s="5">
        <v>125210502624512</v>
      </c>
      <c r="M1392" t="s">
        <v>2249</v>
      </c>
      <c r="O1392" s="5">
        <v>1.47985835869071E+16</v>
      </c>
    </row>
    <row r="1393" spans="2:15" x14ac:dyDescent="0.3">
      <c r="B1393" t="s">
        <v>5712</v>
      </c>
      <c r="C1393" t="s">
        <v>2250</v>
      </c>
      <c r="D1393" t="s">
        <v>804</v>
      </c>
      <c r="E1393">
        <v>25</v>
      </c>
      <c r="F1393">
        <v>1</v>
      </c>
      <c r="G1393" t="s">
        <v>5234</v>
      </c>
      <c r="H1393" t="s">
        <v>5713</v>
      </c>
      <c r="I1393" t="s">
        <v>2756</v>
      </c>
      <c r="J1393" s="5">
        <v>7941269</v>
      </c>
      <c r="L1393" s="5">
        <v>381843452453613</v>
      </c>
      <c r="M1393" t="s">
        <v>2250</v>
      </c>
      <c r="O1393" s="5">
        <v>4394613154595750</v>
      </c>
    </row>
    <row r="1394" spans="2:15" x14ac:dyDescent="0.3">
      <c r="B1394" t="s">
        <v>5714</v>
      </c>
      <c r="C1394" t="s">
        <v>2251</v>
      </c>
      <c r="D1394" t="s">
        <v>804</v>
      </c>
      <c r="E1394">
        <v>25</v>
      </c>
      <c r="F1394">
        <v>1</v>
      </c>
      <c r="G1394" t="s">
        <v>3878</v>
      </c>
      <c r="H1394" t="s">
        <v>5715</v>
      </c>
      <c r="I1394" t="s">
        <v>2756</v>
      </c>
      <c r="J1394" s="5">
        <v>30135916</v>
      </c>
      <c r="L1394" s="5">
        <v>413608093261719</v>
      </c>
      <c r="M1394" t="s">
        <v>2251</v>
      </c>
      <c r="O1394" s="5">
        <v>4394613154595750</v>
      </c>
    </row>
    <row r="1395" spans="2:15" x14ac:dyDescent="0.3">
      <c r="B1395" t="s">
        <v>5716</v>
      </c>
      <c r="C1395" t="s">
        <v>2252</v>
      </c>
      <c r="D1395" t="s">
        <v>804</v>
      </c>
      <c r="E1395">
        <v>25</v>
      </c>
      <c r="F1395">
        <v>1</v>
      </c>
      <c r="G1395" t="s">
        <v>3626</v>
      </c>
      <c r="H1395" t="s">
        <v>5717</v>
      </c>
      <c r="I1395" t="s">
        <v>2756</v>
      </c>
      <c r="J1395" s="5">
        <v>17195255</v>
      </c>
      <c r="L1395" s="5">
        <v>296347160339355</v>
      </c>
      <c r="M1395" t="s">
        <v>2252</v>
      </c>
      <c r="O1395" s="5">
        <v>4394613154595750</v>
      </c>
    </row>
    <row r="1396" spans="2:15" x14ac:dyDescent="0.3">
      <c r="B1396" t="s">
        <v>5718</v>
      </c>
      <c r="C1396" t="s">
        <v>2253</v>
      </c>
      <c r="D1396" t="s">
        <v>804</v>
      </c>
      <c r="E1396">
        <v>32</v>
      </c>
      <c r="F1396">
        <v>1</v>
      </c>
      <c r="G1396" t="s">
        <v>4945</v>
      </c>
      <c r="H1396" t="s">
        <v>5719</v>
      </c>
      <c r="I1396" t="s">
        <v>2756</v>
      </c>
      <c r="J1396" s="5">
        <v>6633875</v>
      </c>
      <c r="L1396" s="5">
        <v>453251876831055</v>
      </c>
      <c r="M1396" t="s">
        <v>2253</v>
      </c>
      <c r="O1396" s="5">
        <v>8343616479046430</v>
      </c>
    </row>
    <row r="1397" spans="2:15" x14ac:dyDescent="0.3">
      <c r="B1397" t="s">
        <v>5720</v>
      </c>
      <c r="C1397" t="s">
        <v>2254</v>
      </c>
      <c r="D1397" t="s">
        <v>893</v>
      </c>
      <c r="E1397">
        <v>125</v>
      </c>
      <c r="F1397" t="s">
        <v>2947</v>
      </c>
      <c r="G1397" t="s">
        <v>5190</v>
      </c>
      <c r="H1397" t="s">
        <v>3887</v>
      </c>
      <c r="I1397" t="s">
        <v>2756</v>
      </c>
      <c r="J1397" s="5">
        <v>10104557</v>
      </c>
      <c r="K1397" t="s">
        <v>894</v>
      </c>
      <c r="L1397" s="5">
        <v>207551479400636</v>
      </c>
      <c r="M1397" t="s">
        <v>2254</v>
      </c>
      <c r="O1397" s="5">
        <v>2.58366036106112E+16</v>
      </c>
    </row>
    <row r="1398" spans="2:15" x14ac:dyDescent="0.3">
      <c r="B1398" t="s">
        <v>5721</v>
      </c>
      <c r="C1398" t="s">
        <v>2255</v>
      </c>
      <c r="D1398" t="s">
        <v>807</v>
      </c>
      <c r="E1398">
        <v>0</v>
      </c>
      <c r="F1398">
        <v>0</v>
      </c>
      <c r="G1398" t="s">
        <v>4489</v>
      </c>
      <c r="H1398" t="s">
        <v>5514</v>
      </c>
      <c r="I1398" t="s">
        <v>2814</v>
      </c>
      <c r="J1398" s="5">
        <v>3672348</v>
      </c>
      <c r="K1398" t="s">
        <v>808</v>
      </c>
      <c r="L1398">
        <v>0</v>
      </c>
      <c r="M1398" t="s">
        <v>2255</v>
      </c>
      <c r="O1398">
        <v>0</v>
      </c>
    </row>
    <row r="1399" spans="2:15" x14ac:dyDescent="0.3">
      <c r="B1399" t="s">
        <v>5722</v>
      </c>
      <c r="C1399" t="s">
        <v>2256</v>
      </c>
      <c r="D1399" t="s">
        <v>807</v>
      </c>
      <c r="E1399">
        <v>100</v>
      </c>
      <c r="F1399" t="s">
        <v>2759</v>
      </c>
      <c r="G1399" t="s">
        <v>2996</v>
      </c>
      <c r="H1399" t="s">
        <v>5723</v>
      </c>
      <c r="I1399" t="s">
        <v>2756</v>
      </c>
      <c r="J1399" s="5">
        <v>3649227</v>
      </c>
      <c r="K1399" t="s">
        <v>876</v>
      </c>
      <c r="L1399" s="5">
        <v>96203833374026</v>
      </c>
      <c r="M1399" t="s">
        <v>2256</v>
      </c>
      <c r="O1399" s="5">
        <v>1.48568088588033E+16</v>
      </c>
    </row>
    <row r="1400" spans="2:15" x14ac:dyDescent="0.3">
      <c r="B1400" t="s">
        <v>5724</v>
      </c>
      <c r="C1400" t="s">
        <v>2257</v>
      </c>
      <c r="D1400" t="s">
        <v>804</v>
      </c>
      <c r="E1400">
        <v>25</v>
      </c>
      <c r="F1400">
        <v>1</v>
      </c>
      <c r="G1400" t="s">
        <v>5094</v>
      </c>
      <c r="H1400" t="s">
        <v>5725</v>
      </c>
      <c r="I1400" t="s">
        <v>2756</v>
      </c>
      <c r="J1400" s="5">
        <v>11442463</v>
      </c>
      <c r="L1400" s="5">
        <v>385803909301758</v>
      </c>
      <c r="M1400" t="s">
        <v>2257</v>
      </c>
      <c r="O1400" s="5">
        <v>4394613154595750</v>
      </c>
    </row>
    <row r="1401" spans="2:15" x14ac:dyDescent="0.3">
      <c r="B1401" t="s">
        <v>5726</v>
      </c>
      <c r="C1401" t="s">
        <v>2258</v>
      </c>
      <c r="D1401" t="s">
        <v>804</v>
      </c>
      <c r="E1401">
        <v>25</v>
      </c>
      <c r="F1401">
        <v>1</v>
      </c>
      <c r="G1401" t="s">
        <v>5462</v>
      </c>
      <c r="H1401" t="s">
        <v>5727</v>
      </c>
      <c r="I1401" t="s">
        <v>2756</v>
      </c>
      <c r="J1401" s="5">
        <v>24730237</v>
      </c>
      <c r="L1401" s="5">
        <v>28772668838501</v>
      </c>
      <c r="M1401" t="s">
        <v>2258</v>
      </c>
      <c r="O1401" s="5">
        <v>4394613154595750</v>
      </c>
    </row>
    <row r="1402" spans="2:15" x14ac:dyDescent="0.3">
      <c r="B1402" t="s">
        <v>5728</v>
      </c>
      <c r="C1402" t="s">
        <v>2259</v>
      </c>
      <c r="D1402" t="s">
        <v>807</v>
      </c>
      <c r="E1402">
        <v>200</v>
      </c>
      <c r="F1402" t="s">
        <v>2773</v>
      </c>
      <c r="G1402" t="s">
        <v>4765</v>
      </c>
      <c r="H1402" t="s">
        <v>3818</v>
      </c>
      <c r="I1402" t="s">
        <v>2756</v>
      </c>
      <c r="J1402" s="5">
        <v>1177999</v>
      </c>
      <c r="K1402" t="s">
        <v>815</v>
      </c>
      <c r="L1402" s="5">
        <v>429312100849152</v>
      </c>
      <c r="M1402" t="s">
        <v>2259</v>
      </c>
      <c r="O1402" s="5">
        <v>8223548985685890</v>
      </c>
    </row>
    <row r="1403" spans="2:15" x14ac:dyDescent="0.3">
      <c r="B1403" t="s">
        <v>5729</v>
      </c>
      <c r="C1403" t="s">
        <v>2260</v>
      </c>
      <c r="D1403" t="s">
        <v>824</v>
      </c>
      <c r="E1403">
        <v>32</v>
      </c>
      <c r="F1403" t="s">
        <v>2794</v>
      </c>
      <c r="G1403" t="s">
        <v>3698</v>
      </c>
      <c r="H1403" t="s">
        <v>3518</v>
      </c>
      <c r="I1403" t="s">
        <v>2756</v>
      </c>
      <c r="J1403" s="5">
        <v>2973558</v>
      </c>
      <c r="K1403" t="s">
        <v>1121</v>
      </c>
      <c r="L1403" s="5">
        <v>475684924506932</v>
      </c>
      <c r="M1403" t="s">
        <v>2260</v>
      </c>
      <c r="O1403" s="5">
        <v>8343616479046430</v>
      </c>
    </row>
    <row r="1404" spans="2:15" x14ac:dyDescent="0.3">
      <c r="B1404" t="s">
        <v>5730</v>
      </c>
      <c r="C1404" t="s">
        <v>2261</v>
      </c>
      <c r="D1404" t="s">
        <v>804</v>
      </c>
      <c r="E1404">
        <v>40</v>
      </c>
      <c r="F1404">
        <v>1</v>
      </c>
      <c r="G1404" t="s">
        <v>3260</v>
      </c>
      <c r="H1404" t="s">
        <v>5731</v>
      </c>
      <c r="I1404" t="s">
        <v>2756</v>
      </c>
      <c r="J1404" t="s">
        <v>5732</v>
      </c>
      <c r="L1404" s="5">
        <v>839033432006836</v>
      </c>
      <c r="M1404" t="s">
        <v>2261</v>
      </c>
      <c r="O1404" s="5">
        <v>1.47985835869071E+16</v>
      </c>
    </row>
    <row r="1405" spans="2:15" x14ac:dyDescent="0.3">
      <c r="B1405" t="s">
        <v>5733</v>
      </c>
      <c r="C1405" t="s">
        <v>2262</v>
      </c>
      <c r="D1405" t="s">
        <v>804</v>
      </c>
      <c r="E1405">
        <v>25</v>
      </c>
      <c r="F1405">
        <v>1</v>
      </c>
      <c r="G1405" t="s">
        <v>4326</v>
      </c>
      <c r="H1405" t="s">
        <v>5734</v>
      </c>
      <c r="I1405" t="s">
        <v>2756</v>
      </c>
      <c r="J1405" s="5">
        <v>8224444</v>
      </c>
      <c r="L1405" s="5">
        <v>326577415466309</v>
      </c>
      <c r="M1405" t="s">
        <v>2262</v>
      </c>
      <c r="O1405" s="5">
        <v>4394613154595750</v>
      </c>
    </row>
    <row r="1406" spans="2:15" x14ac:dyDescent="0.3">
      <c r="B1406" t="s">
        <v>5735</v>
      </c>
      <c r="C1406" t="s">
        <v>2263</v>
      </c>
      <c r="D1406" t="s">
        <v>804</v>
      </c>
      <c r="E1406">
        <v>25</v>
      </c>
      <c r="F1406">
        <v>1</v>
      </c>
      <c r="G1406" t="s">
        <v>3159</v>
      </c>
      <c r="H1406" t="s">
        <v>5736</v>
      </c>
      <c r="I1406" t="s">
        <v>2756</v>
      </c>
      <c r="J1406" s="5">
        <v>41460686</v>
      </c>
      <c r="L1406" s="5">
        <v>278840675354004</v>
      </c>
      <c r="M1406" t="s">
        <v>2263</v>
      </c>
      <c r="O1406" s="5">
        <v>4394613154595750</v>
      </c>
    </row>
    <row r="1407" spans="2:15" x14ac:dyDescent="0.3">
      <c r="B1407" t="s">
        <v>5737</v>
      </c>
      <c r="C1407" t="s">
        <v>2264</v>
      </c>
      <c r="D1407" t="s">
        <v>807</v>
      </c>
      <c r="E1407">
        <v>50</v>
      </c>
      <c r="F1407" t="s">
        <v>5738</v>
      </c>
      <c r="G1407" t="s">
        <v>3810</v>
      </c>
      <c r="H1407" t="s">
        <v>3195</v>
      </c>
      <c r="I1407" t="s">
        <v>2756</v>
      </c>
      <c r="J1407" s="5">
        <v>8558517</v>
      </c>
      <c r="K1407" t="s">
        <v>876</v>
      </c>
      <c r="L1407" s="5">
        <v>204152099609384</v>
      </c>
      <c r="M1407" t="s">
        <v>2264</v>
      </c>
      <c r="O1407" s="5">
        <v>2611239415570130</v>
      </c>
    </row>
    <row r="1408" spans="2:15" x14ac:dyDescent="0.3">
      <c r="B1408" t="s">
        <v>5739</v>
      </c>
      <c r="C1408" t="s">
        <v>2265</v>
      </c>
      <c r="D1408" t="s">
        <v>807</v>
      </c>
      <c r="E1408">
        <v>65</v>
      </c>
      <c r="F1408" t="s">
        <v>2905</v>
      </c>
      <c r="G1408" t="s">
        <v>3659</v>
      </c>
      <c r="H1408" t="s">
        <v>3000</v>
      </c>
      <c r="I1408" t="s">
        <v>2756</v>
      </c>
      <c r="J1408" s="5">
        <v>24165158</v>
      </c>
      <c r="K1408" t="s">
        <v>822</v>
      </c>
      <c r="L1408" s="5">
        <v>430889426994324</v>
      </c>
      <c r="M1408" t="s">
        <v>2265</v>
      </c>
      <c r="O1408" s="5">
        <v>506295486315796</v>
      </c>
    </row>
    <row r="1409" spans="2:15" x14ac:dyDescent="0.3">
      <c r="B1409" t="s">
        <v>5740</v>
      </c>
      <c r="C1409" t="s">
        <v>2266</v>
      </c>
      <c r="D1409" t="s">
        <v>837</v>
      </c>
      <c r="E1409">
        <v>65</v>
      </c>
      <c r="F1409" t="s">
        <v>2905</v>
      </c>
      <c r="G1409" t="s">
        <v>4587</v>
      </c>
      <c r="H1409" t="s">
        <v>3149</v>
      </c>
      <c r="I1409" t="s">
        <v>2756</v>
      </c>
      <c r="J1409" s="5">
        <v>1789528</v>
      </c>
      <c r="K1409" t="s">
        <v>838</v>
      </c>
      <c r="L1409" s="5">
        <v>316604516696942</v>
      </c>
      <c r="M1409" t="s">
        <v>2266</v>
      </c>
      <c r="O1409" s="5">
        <v>506295486315796</v>
      </c>
    </row>
    <row r="1410" spans="2:15" x14ac:dyDescent="0.3">
      <c r="B1410" t="s">
        <v>5741</v>
      </c>
      <c r="C1410" t="s">
        <v>2267</v>
      </c>
      <c r="D1410" t="s">
        <v>804</v>
      </c>
      <c r="E1410">
        <v>50</v>
      </c>
      <c r="F1410">
        <v>1</v>
      </c>
      <c r="G1410" t="s">
        <v>4638</v>
      </c>
      <c r="H1410" t="s">
        <v>5742</v>
      </c>
      <c r="I1410" t="s">
        <v>2756</v>
      </c>
      <c r="J1410" s="5">
        <v>39406998</v>
      </c>
      <c r="L1410" s="5">
        <v>187423461914062</v>
      </c>
      <c r="M1410" t="s">
        <v>2267</v>
      </c>
      <c r="O1410" s="5">
        <v>2611239415570130</v>
      </c>
    </row>
    <row r="1411" spans="2:15" x14ac:dyDescent="0.3">
      <c r="B1411" t="s">
        <v>5743</v>
      </c>
      <c r="C1411" t="s">
        <v>2268</v>
      </c>
      <c r="D1411" t="s">
        <v>807</v>
      </c>
      <c r="E1411">
        <v>150</v>
      </c>
      <c r="F1411" t="s">
        <v>2773</v>
      </c>
      <c r="G1411" t="s">
        <v>2910</v>
      </c>
      <c r="H1411" t="s">
        <v>5472</v>
      </c>
      <c r="I1411" t="s">
        <v>2756</v>
      </c>
      <c r="J1411" s="5">
        <v>14404923</v>
      </c>
      <c r="K1411" t="s">
        <v>815</v>
      </c>
      <c r="L1411" s="5">
        <v>373147862201691</v>
      </c>
      <c r="M1411" t="s">
        <v>2268</v>
      </c>
      <c r="O1411" s="5">
        <v>4.0530788484379904E+16</v>
      </c>
    </row>
    <row r="1412" spans="2:15" x14ac:dyDescent="0.3">
      <c r="B1412" t="s">
        <v>5744</v>
      </c>
      <c r="C1412" t="s">
        <v>2269</v>
      </c>
      <c r="D1412" t="s">
        <v>804</v>
      </c>
      <c r="E1412">
        <v>25</v>
      </c>
      <c r="F1412">
        <v>1</v>
      </c>
      <c r="G1412" t="s">
        <v>2780</v>
      </c>
      <c r="H1412" t="s">
        <v>5745</v>
      </c>
      <c r="I1412" t="s">
        <v>2756</v>
      </c>
      <c r="J1412" s="5">
        <v>6445277</v>
      </c>
      <c r="L1412" s="5">
        <v>356831436157227</v>
      </c>
      <c r="M1412" t="s">
        <v>2269</v>
      </c>
      <c r="O1412" s="5">
        <v>4394613154595750</v>
      </c>
    </row>
    <row r="1413" spans="2:15" x14ac:dyDescent="0.3">
      <c r="B1413" t="s">
        <v>5746</v>
      </c>
      <c r="C1413" t="s">
        <v>2270</v>
      </c>
      <c r="D1413" t="s">
        <v>804</v>
      </c>
      <c r="E1413">
        <v>50</v>
      </c>
      <c r="F1413">
        <v>1</v>
      </c>
      <c r="G1413" t="s">
        <v>4905</v>
      </c>
      <c r="H1413" t="s">
        <v>5747</v>
      </c>
      <c r="I1413" t="s">
        <v>2756</v>
      </c>
      <c r="J1413" s="5">
        <v>23012211</v>
      </c>
      <c r="L1413" s="5">
        <v>166943984985352</v>
      </c>
      <c r="M1413" t="s">
        <v>2270</v>
      </c>
      <c r="O1413" s="5">
        <v>2611239415570130</v>
      </c>
    </row>
    <row r="1414" spans="2:15" x14ac:dyDescent="0.3">
      <c r="B1414" t="s">
        <v>5748</v>
      </c>
      <c r="C1414" t="s">
        <v>2271</v>
      </c>
      <c r="D1414" t="s">
        <v>847</v>
      </c>
      <c r="E1414">
        <v>125</v>
      </c>
      <c r="F1414" t="s">
        <v>2769</v>
      </c>
      <c r="G1414" t="s">
        <v>5410</v>
      </c>
      <c r="H1414" t="s">
        <v>3638</v>
      </c>
      <c r="I1414" t="s">
        <v>2756</v>
      </c>
      <c r="J1414" s="5">
        <v>2889775030478600</v>
      </c>
      <c r="K1414" t="s">
        <v>959</v>
      </c>
      <c r="L1414" s="5">
        <v>160052403076174</v>
      </c>
      <c r="M1414" t="s">
        <v>2271</v>
      </c>
      <c r="O1414" s="5">
        <v>2.58366036106112E+16</v>
      </c>
    </row>
    <row r="1415" spans="2:15" x14ac:dyDescent="0.3">
      <c r="B1415" t="s">
        <v>5749</v>
      </c>
      <c r="C1415" t="s">
        <v>2272</v>
      </c>
      <c r="D1415" t="s">
        <v>807</v>
      </c>
      <c r="E1415">
        <v>65</v>
      </c>
      <c r="F1415" t="s">
        <v>2759</v>
      </c>
      <c r="G1415" t="s">
        <v>5392</v>
      </c>
      <c r="H1415" t="s">
        <v>4839</v>
      </c>
      <c r="I1415" t="s">
        <v>2756</v>
      </c>
      <c r="J1415" s="5">
        <v>17306869</v>
      </c>
      <c r="K1415" t="s">
        <v>876</v>
      </c>
      <c r="L1415" s="5">
        <v>472096596679687</v>
      </c>
      <c r="M1415" t="s">
        <v>2272</v>
      </c>
      <c r="O1415" s="5">
        <v>506295486315796</v>
      </c>
    </row>
    <row r="1416" spans="2:15" x14ac:dyDescent="0.3">
      <c r="B1416" t="s">
        <v>5750</v>
      </c>
      <c r="C1416" t="s">
        <v>2273</v>
      </c>
      <c r="D1416" t="s">
        <v>804</v>
      </c>
      <c r="E1416">
        <v>25</v>
      </c>
      <c r="F1416">
        <v>1</v>
      </c>
      <c r="G1416" t="s">
        <v>5752</v>
      </c>
      <c r="H1416" t="s">
        <v>5751</v>
      </c>
      <c r="I1416" t="s">
        <v>2756</v>
      </c>
      <c r="J1416" s="5">
        <v>5047966</v>
      </c>
      <c r="L1416" s="5">
        <v>296116180419922</v>
      </c>
      <c r="M1416" t="s">
        <v>2273</v>
      </c>
      <c r="O1416" s="5">
        <v>4394613154595750</v>
      </c>
    </row>
    <row r="1417" spans="2:15" x14ac:dyDescent="0.3">
      <c r="B1417" t="s">
        <v>5753</v>
      </c>
      <c r="C1417" t="s">
        <v>2274</v>
      </c>
      <c r="D1417" t="s">
        <v>804</v>
      </c>
      <c r="E1417">
        <v>0</v>
      </c>
      <c r="F1417">
        <v>0</v>
      </c>
      <c r="G1417" t="s">
        <v>5754</v>
      </c>
      <c r="H1417" t="s">
        <v>5754</v>
      </c>
      <c r="I1417" t="s">
        <v>2814</v>
      </c>
      <c r="J1417" s="6">
        <v>0.17862924999999999</v>
      </c>
      <c r="L1417">
        <v>0</v>
      </c>
      <c r="M1417" t="s">
        <v>2274</v>
      </c>
      <c r="O1417">
        <v>0</v>
      </c>
    </row>
    <row r="1418" spans="2:15" x14ac:dyDescent="0.3">
      <c r="B1418" t="s">
        <v>5755</v>
      </c>
      <c r="C1418" t="s">
        <v>2275</v>
      </c>
      <c r="D1418" t="s">
        <v>807</v>
      </c>
      <c r="E1418">
        <v>100</v>
      </c>
      <c r="F1418" t="s">
        <v>2823</v>
      </c>
      <c r="G1418" t="s">
        <v>5402</v>
      </c>
      <c r="H1418" t="s">
        <v>4979</v>
      </c>
      <c r="I1418" t="s">
        <v>2756</v>
      </c>
      <c r="J1418" s="5">
        <v>605371</v>
      </c>
      <c r="K1418" t="s">
        <v>815</v>
      </c>
      <c r="L1418" s="5">
        <v>13067493025589</v>
      </c>
      <c r="M1418" t="s">
        <v>2275</v>
      </c>
      <c r="O1418" s="5">
        <v>1.48568088588033E+16</v>
      </c>
    </row>
    <row r="1419" spans="2:15" x14ac:dyDescent="0.3">
      <c r="B1419" t="s">
        <v>5756</v>
      </c>
      <c r="C1419" t="s">
        <v>2276</v>
      </c>
      <c r="D1419" t="s">
        <v>807</v>
      </c>
      <c r="E1419">
        <v>100</v>
      </c>
      <c r="F1419" t="s">
        <v>2823</v>
      </c>
      <c r="G1419" t="s">
        <v>4979</v>
      </c>
      <c r="H1419" t="s">
        <v>2825</v>
      </c>
      <c r="I1419" t="s">
        <v>2756</v>
      </c>
      <c r="J1419" s="5">
        <v>10250258</v>
      </c>
      <c r="K1419" t="s">
        <v>815</v>
      </c>
      <c r="L1419" s="5">
        <v>128774376943588</v>
      </c>
      <c r="M1419" t="s">
        <v>2276</v>
      </c>
      <c r="O1419" s="5">
        <v>1.48568088588033E+16</v>
      </c>
    </row>
    <row r="1420" spans="2:15" x14ac:dyDescent="0.3">
      <c r="B1420" t="s">
        <v>5757</v>
      </c>
      <c r="C1420" t="s">
        <v>2277</v>
      </c>
      <c r="D1420" t="s">
        <v>807</v>
      </c>
      <c r="E1420">
        <v>25</v>
      </c>
      <c r="F1420">
        <v>1</v>
      </c>
      <c r="G1420" t="s">
        <v>3047</v>
      </c>
      <c r="H1420" t="s">
        <v>3733</v>
      </c>
      <c r="I1420" t="s">
        <v>2756</v>
      </c>
      <c r="J1420" s="5">
        <v>12723054</v>
      </c>
      <c r="K1420" t="s">
        <v>942</v>
      </c>
      <c r="L1420" s="5">
        <v>291587066650391</v>
      </c>
      <c r="M1420" t="s">
        <v>2277</v>
      </c>
      <c r="O1420" s="5">
        <v>4394613154595750</v>
      </c>
    </row>
    <row r="1421" spans="2:15" x14ac:dyDescent="0.3">
      <c r="B1421" t="s">
        <v>5758</v>
      </c>
      <c r="C1421" t="s">
        <v>2278</v>
      </c>
      <c r="D1421" t="s">
        <v>804</v>
      </c>
      <c r="E1421">
        <v>25</v>
      </c>
      <c r="F1421">
        <v>1</v>
      </c>
      <c r="G1421" t="s">
        <v>3178</v>
      </c>
      <c r="H1421" t="s">
        <v>5759</v>
      </c>
      <c r="I1421" t="s">
        <v>2756</v>
      </c>
      <c r="J1421" s="5">
        <v>56615143</v>
      </c>
      <c r="L1421" s="5">
        <v>300442905426025</v>
      </c>
      <c r="M1421" t="s">
        <v>2278</v>
      </c>
      <c r="O1421" s="5">
        <v>4394613154595750</v>
      </c>
    </row>
    <row r="1422" spans="2:15" x14ac:dyDescent="0.3">
      <c r="B1422" t="s">
        <v>5760</v>
      </c>
      <c r="C1422" t="s">
        <v>2279</v>
      </c>
      <c r="D1422" t="s">
        <v>824</v>
      </c>
      <c r="E1422">
        <v>32</v>
      </c>
      <c r="F1422">
        <v>1</v>
      </c>
      <c r="G1422" t="s">
        <v>5761</v>
      </c>
      <c r="H1422" t="s">
        <v>2925</v>
      </c>
      <c r="I1422" t="s">
        <v>2756</v>
      </c>
      <c r="J1422" s="5">
        <v>18899353</v>
      </c>
      <c r="L1422" s="5">
        <v>641963882446289</v>
      </c>
      <c r="M1422" t="s">
        <v>2279</v>
      </c>
      <c r="O1422" s="5">
        <v>8343616479046430</v>
      </c>
    </row>
    <row r="1423" spans="2:15" x14ac:dyDescent="0.3">
      <c r="B1423" t="s">
        <v>5762</v>
      </c>
      <c r="C1423" t="s">
        <v>2280</v>
      </c>
      <c r="D1423" t="s">
        <v>807</v>
      </c>
      <c r="E1423">
        <v>100</v>
      </c>
      <c r="F1423" t="s">
        <v>2823</v>
      </c>
      <c r="G1423" t="s">
        <v>2942</v>
      </c>
      <c r="H1423" t="s">
        <v>3398</v>
      </c>
      <c r="I1423" t="s">
        <v>2756</v>
      </c>
      <c r="J1423" s="5">
        <v>59881584</v>
      </c>
      <c r="K1423" t="s">
        <v>852</v>
      </c>
      <c r="L1423" s="5">
        <v>103840372924804</v>
      </c>
      <c r="M1423" t="s">
        <v>2280</v>
      </c>
      <c r="O1423" s="5">
        <v>1.48568088588033E+16</v>
      </c>
    </row>
    <row r="1424" spans="2:15" x14ac:dyDescent="0.3">
      <c r="B1424" t="s">
        <v>5763</v>
      </c>
      <c r="C1424" t="s">
        <v>2281</v>
      </c>
      <c r="D1424" t="s">
        <v>824</v>
      </c>
      <c r="E1424">
        <v>0</v>
      </c>
      <c r="F1424">
        <v>0</v>
      </c>
      <c r="G1424" t="s">
        <v>4307</v>
      </c>
      <c r="H1424" t="s">
        <v>4397</v>
      </c>
      <c r="I1424" t="s">
        <v>2814</v>
      </c>
      <c r="J1424" s="5">
        <v>6665516</v>
      </c>
      <c r="L1424">
        <v>0</v>
      </c>
      <c r="M1424" t="s">
        <v>2281</v>
      </c>
      <c r="O1424">
        <v>0</v>
      </c>
    </row>
    <row r="1425" spans="2:15" x14ac:dyDescent="0.3">
      <c r="B1425" t="s">
        <v>5764</v>
      </c>
      <c r="C1425" t="s">
        <v>2282</v>
      </c>
      <c r="D1425" t="s">
        <v>807</v>
      </c>
      <c r="E1425">
        <v>50</v>
      </c>
      <c r="F1425" t="s">
        <v>2947</v>
      </c>
      <c r="G1425" t="s">
        <v>5580</v>
      </c>
      <c r="H1425" t="s">
        <v>3706</v>
      </c>
      <c r="I1425" t="s">
        <v>2756</v>
      </c>
      <c r="J1425" s="5">
        <v>12379249</v>
      </c>
      <c r="K1425" t="s">
        <v>822</v>
      </c>
      <c r="L1425" s="5">
        <v>241177566299448</v>
      </c>
      <c r="M1425" t="s">
        <v>2282</v>
      </c>
      <c r="O1425" s="5">
        <v>2611239415570130</v>
      </c>
    </row>
    <row r="1426" spans="2:15" x14ac:dyDescent="0.3">
      <c r="B1426" t="s">
        <v>5765</v>
      </c>
      <c r="C1426" t="s">
        <v>2283</v>
      </c>
      <c r="D1426" t="s">
        <v>824</v>
      </c>
      <c r="E1426">
        <v>40</v>
      </c>
      <c r="F1426">
        <v>1</v>
      </c>
      <c r="G1426" t="s">
        <v>3409</v>
      </c>
      <c r="H1426" t="s">
        <v>3291</v>
      </c>
      <c r="I1426" t="s">
        <v>2756</v>
      </c>
      <c r="J1426" s="5">
        <v>8170746</v>
      </c>
      <c r="L1426" s="5">
        <v>113085441589355</v>
      </c>
      <c r="M1426" t="s">
        <v>2283</v>
      </c>
      <c r="O1426" s="5">
        <v>1.47985835869071E+16</v>
      </c>
    </row>
    <row r="1427" spans="2:15" x14ac:dyDescent="0.3">
      <c r="B1427" t="s">
        <v>5766</v>
      </c>
      <c r="C1427" t="s">
        <v>2284</v>
      </c>
      <c r="D1427" t="s">
        <v>804</v>
      </c>
      <c r="E1427">
        <v>32</v>
      </c>
      <c r="F1427">
        <v>1</v>
      </c>
      <c r="G1427" t="s">
        <v>3571</v>
      </c>
      <c r="H1427" t="s">
        <v>5767</v>
      </c>
      <c r="I1427" t="s">
        <v>2756</v>
      </c>
      <c r="J1427" s="5">
        <v>38364</v>
      </c>
      <c r="L1427" s="5">
        <v>574079933166504</v>
      </c>
      <c r="M1427" t="s">
        <v>2284</v>
      </c>
      <c r="O1427" s="5">
        <v>8343616479046430</v>
      </c>
    </row>
    <row r="1428" spans="2:15" x14ac:dyDescent="0.3">
      <c r="B1428" t="s">
        <v>5768</v>
      </c>
      <c r="C1428" t="s">
        <v>2285</v>
      </c>
      <c r="D1428" t="s">
        <v>804</v>
      </c>
      <c r="E1428">
        <v>25</v>
      </c>
      <c r="F1428">
        <v>1</v>
      </c>
      <c r="G1428" t="s">
        <v>3236</v>
      </c>
      <c r="H1428" t="s">
        <v>5769</v>
      </c>
      <c r="I1428" t="s">
        <v>2756</v>
      </c>
      <c r="J1428" s="5">
        <v>4204464</v>
      </c>
      <c r="L1428" s="5">
        <v>375451354980469</v>
      </c>
      <c r="M1428" t="s">
        <v>2285</v>
      </c>
      <c r="O1428" s="5">
        <v>4394613154595750</v>
      </c>
    </row>
    <row r="1429" spans="2:15" x14ac:dyDescent="0.3">
      <c r="B1429" t="s">
        <v>5770</v>
      </c>
      <c r="C1429" t="s">
        <v>2286</v>
      </c>
      <c r="D1429" t="s">
        <v>847</v>
      </c>
      <c r="E1429">
        <v>0</v>
      </c>
      <c r="F1429">
        <v>0</v>
      </c>
      <c r="G1429" t="s">
        <v>5771</v>
      </c>
      <c r="H1429" t="s">
        <v>2948</v>
      </c>
      <c r="I1429" t="s">
        <v>2814</v>
      </c>
      <c r="J1429" s="5">
        <v>8442087</v>
      </c>
      <c r="K1429" t="s">
        <v>900</v>
      </c>
      <c r="L1429">
        <v>0</v>
      </c>
      <c r="M1429" t="s">
        <v>2286</v>
      </c>
      <c r="O1429">
        <v>0</v>
      </c>
    </row>
    <row r="1430" spans="2:15" x14ac:dyDescent="0.3">
      <c r="B1430" t="s">
        <v>5772</v>
      </c>
      <c r="C1430" t="s">
        <v>2287</v>
      </c>
      <c r="D1430" t="s">
        <v>807</v>
      </c>
      <c r="E1430">
        <v>32</v>
      </c>
      <c r="F1430">
        <v>1</v>
      </c>
      <c r="G1430" t="s">
        <v>2833</v>
      </c>
      <c r="H1430" t="s">
        <v>2925</v>
      </c>
      <c r="I1430" t="s">
        <v>2756</v>
      </c>
      <c r="J1430" s="5">
        <v>2504571</v>
      </c>
      <c r="K1430" t="s">
        <v>844</v>
      </c>
      <c r="L1430" s="5">
        <v>641963882446289</v>
      </c>
      <c r="M1430" t="s">
        <v>2287</v>
      </c>
      <c r="O1430" s="5">
        <v>8343616479046430</v>
      </c>
    </row>
    <row r="1431" spans="2:15" x14ac:dyDescent="0.3">
      <c r="B1431" t="s">
        <v>5773</v>
      </c>
      <c r="C1431" t="s">
        <v>2288</v>
      </c>
      <c r="D1431" t="s">
        <v>837</v>
      </c>
      <c r="E1431">
        <v>50</v>
      </c>
      <c r="F1431" t="s">
        <v>3154</v>
      </c>
      <c r="G1431" t="s">
        <v>4026</v>
      </c>
      <c r="H1431" t="s">
        <v>4592</v>
      </c>
      <c r="I1431" t="s">
        <v>2756</v>
      </c>
      <c r="J1431" s="5">
        <v>20920006</v>
      </c>
      <c r="K1431" t="s">
        <v>815</v>
      </c>
      <c r="L1431" s="5">
        <v>248256644191744</v>
      </c>
      <c r="M1431" t="s">
        <v>2288</v>
      </c>
      <c r="O1431" s="5">
        <v>2611239415570130</v>
      </c>
    </row>
    <row r="1432" spans="2:15" x14ac:dyDescent="0.3">
      <c r="B1432" t="s">
        <v>5774</v>
      </c>
      <c r="C1432" t="s">
        <v>2289</v>
      </c>
      <c r="D1432" t="s">
        <v>824</v>
      </c>
      <c r="E1432">
        <v>50</v>
      </c>
      <c r="F1432">
        <v>1</v>
      </c>
      <c r="G1432" t="s">
        <v>4086</v>
      </c>
      <c r="H1432" t="s">
        <v>3757</v>
      </c>
      <c r="I1432" t="s">
        <v>2756</v>
      </c>
      <c r="J1432" s="5">
        <v>24117825</v>
      </c>
      <c r="L1432" s="5">
        <v>194280227661133</v>
      </c>
      <c r="M1432" t="s">
        <v>2289</v>
      </c>
      <c r="O1432" s="5">
        <v>2611239415570130</v>
      </c>
    </row>
    <row r="1433" spans="2:15" x14ac:dyDescent="0.3">
      <c r="B1433" t="s">
        <v>5775</v>
      </c>
      <c r="C1433" t="s">
        <v>2290</v>
      </c>
      <c r="D1433" t="s">
        <v>807</v>
      </c>
      <c r="E1433">
        <v>80</v>
      </c>
      <c r="F1433" t="s">
        <v>2823</v>
      </c>
      <c r="G1433" t="s">
        <v>5777</v>
      </c>
      <c r="H1433" t="s">
        <v>5776</v>
      </c>
      <c r="I1433" t="s">
        <v>2756</v>
      </c>
      <c r="J1433" s="5">
        <v>7109839</v>
      </c>
      <c r="K1433" t="s">
        <v>942</v>
      </c>
      <c r="L1433" s="5">
        <v>640049377670279</v>
      </c>
      <c r="M1433" t="s">
        <v>2290</v>
      </c>
      <c r="O1433" s="5">
        <v>8519200479572930</v>
      </c>
    </row>
    <row r="1434" spans="2:15" x14ac:dyDescent="0.3">
      <c r="B1434" t="s">
        <v>5778</v>
      </c>
      <c r="C1434" t="s">
        <v>2291</v>
      </c>
      <c r="D1434" t="s">
        <v>807</v>
      </c>
      <c r="E1434">
        <v>80</v>
      </c>
      <c r="F1434" t="s">
        <v>2759</v>
      </c>
      <c r="G1434" t="s">
        <v>4775</v>
      </c>
      <c r="H1434" t="e" cm="1">
        <f t="array" ref="H1434">+ct4uBSE6zGG7D7J</f>
        <v>#NAME?</v>
      </c>
      <c r="I1434" t="s">
        <v>2756</v>
      </c>
      <c r="J1434" s="5">
        <v>806701</v>
      </c>
      <c r="K1434" t="s">
        <v>822</v>
      </c>
      <c r="L1434" s="5">
        <v>667994700927734</v>
      </c>
      <c r="M1434" t="s">
        <v>2291</v>
      </c>
      <c r="O1434" s="5">
        <v>8519200479572930</v>
      </c>
    </row>
    <row r="1435" spans="2:15" x14ac:dyDescent="0.3">
      <c r="B1435" t="s">
        <v>5779</v>
      </c>
      <c r="C1435" t="s">
        <v>2292</v>
      </c>
      <c r="D1435" t="s">
        <v>804</v>
      </c>
      <c r="E1435">
        <v>40</v>
      </c>
      <c r="F1435">
        <v>1</v>
      </c>
      <c r="G1435" t="s">
        <v>5780</v>
      </c>
      <c r="H1435" t="s">
        <v>4091</v>
      </c>
      <c r="I1435" t="s">
        <v>2756</v>
      </c>
      <c r="J1435" s="5">
        <v>1.08018727074107E+16</v>
      </c>
      <c r="L1435" s="5">
        <v>904763641357422</v>
      </c>
      <c r="M1435" t="s">
        <v>2292</v>
      </c>
      <c r="O1435" s="5">
        <v>1.47985835869071E+16</v>
      </c>
    </row>
    <row r="1436" spans="2:15" x14ac:dyDescent="0.3">
      <c r="B1436" t="s">
        <v>5781</v>
      </c>
      <c r="C1436" t="s">
        <v>2293</v>
      </c>
      <c r="D1436" t="s">
        <v>804</v>
      </c>
      <c r="E1436">
        <v>32</v>
      </c>
      <c r="F1436">
        <v>1</v>
      </c>
      <c r="G1436" t="s">
        <v>3993</v>
      </c>
      <c r="H1436" t="e" cm="1">
        <f t="array" ref="H1436">+KB/xEYp912RClil</f>
        <v>#NAME?</v>
      </c>
      <c r="I1436" t="s">
        <v>2756</v>
      </c>
      <c r="J1436" s="5">
        <v>16763052</v>
      </c>
      <c r="L1436" s="5">
        <v>527309379577637</v>
      </c>
      <c r="M1436" t="s">
        <v>2293</v>
      </c>
      <c r="O1436" s="5">
        <v>8343616479046430</v>
      </c>
    </row>
    <row r="1437" spans="2:15" x14ac:dyDescent="0.3">
      <c r="B1437" t="s">
        <v>5782</v>
      </c>
      <c r="C1437" t="s">
        <v>2294</v>
      </c>
      <c r="D1437" t="s">
        <v>804</v>
      </c>
      <c r="E1437">
        <v>25</v>
      </c>
      <c r="F1437">
        <v>1</v>
      </c>
      <c r="G1437" t="s">
        <v>4490</v>
      </c>
      <c r="H1437" t="s">
        <v>5783</v>
      </c>
      <c r="I1437" t="s">
        <v>2756</v>
      </c>
      <c r="J1437" s="5">
        <v>6751394</v>
      </c>
      <c r="L1437" s="5">
        <v>294509449005127</v>
      </c>
      <c r="M1437" t="s">
        <v>2294</v>
      </c>
      <c r="O1437" s="5">
        <v>4394613154595750</v>
      </c>
    </row>
    <row r="1438" spans="2:15" x14ac:dyDescent="0.3">
      <c r="B1438" t="s">
        <v>5784</v>
      </c>
      <c r="C1438" t="s">
        <v>2295</v>
      </c>
      <c r="D1438" t="s">
        <v>807</v>
      </c>
      <c r="E1438">
        <v>25</v>
      </c>
      <c r="F1438">
        <v>1</v>
      </c>
      <c r="G1438" t="s">
        <v>3629</v>
      </c>
      <c r="H1438" t="s">
        <v>3956</v>
      </c>
      <c r="I1438" t="s">
        <v>2756</v>
      </c>
      <c r="J1438" s="5">
        <v>11812306</v>
      </c>
      <c r="K1438" t="s">
        <v>822</v>
      </c>
      <c r="L1438" s="5">
        <v>392130012512207</v>
      </c>
      <c r="M1438" t="s">
        <v>2295</v>
      </c>
      <c r="O1438" s="5">
        <v>4394613154595750</v>
      </c>
    </row>
    <row r="1439" spans="2:15" x14ac:dyDescent="0.3">
      <c r="B1439" t="s">
        <v>5785</v>
      </c>
      <c r="C1439" t="s">
        <v>2296</v>
      </c>
      <c r="D1439" t="s">
        <v>807</v>
      </c>
      <c r="E1439">
        <v>100</v>
      </c>
      <c r="F1439" t="s">
        <v>2823</v>
      </c>
      <c r="G1439" t="s">
        <v>3334</v>
      </c>
      <c r="H1439" t="s">
        <v>4773</v>
      </c>
      <c r="I1439" t="s">
        <v>2756</v>
      </c>
      <c r="J1439" s="5">
        <v>12189666</v>
      </c>
      <c r="K1439" t="s">
        <v>834</v>
      </c>
      <c r="L1439" s="5">
        <v>872570270290375</v>
      </c>
      <c r="M1439" t="s">
        <v>2296</v>
      </c>
      <c r="O1439" s="5">
        <v>1.48568088588033E+16</v>
      </c>
    </row>
    <row r="1440" spans="2:15" x14ac:dyDescent="0.3">
      <c r="B1440" t="s">
        <v>5786</v>
      </c>
      <c r="C1440" t="s">
        <v>2297</v>
      </c>
      <c r="D1440" t="s">
        <v>819</v>
      </c>
      <c r="E1440">
        <v>100</v>
      </c>
      <c r="F1440" t="s">
        <v>2823</v>
      </c>
      <c r="G1440" t="s">
        <v>3158</v>
      </c>
      <c r="H1440" t="s">
        <v>5094</v>
      </c>
      <c r="I1440" t="s">
        <v>2756</v>
      </c>
      <c r="J1440" s="5">
        <v>19903404</v>
      </c>
      <c r="K1440" t="s">
        <v>874</v>
      </c>
      <c r="L1440" s="5">
        <v>107597371089935</v>
      </c>
      <c r="M1440" t="s">
        <v>2297</v>
      </c>
      <c r="O1440" s="5">
        <v>1.48568088588033E+16</v>
      </c>
    </row>
    <row r="1441" spans="2:15" x14ac:dyDescent="0.3">
      <c r="B1441" t="s">
        <v>5787</v>
      </c>
      <c r="C1441" t="s">
        <v>2298</v>
      </c>
      <c r="D1441" t="s">
        <v>807</v>
      </c>
      <c r="E1441">
        <v>80</v>
      </c>
      <c r="F1441" t="s">
        <v>2823</v>
      </c>
      <c r="G1441" t="e" cm="1">
        <f t="array" ref="G1441">+vOffSC4VWmfco14</f>
        <v>#NAME?</v>
      </c>
      <c r="H1441" t="s">
        <v>4419</v>
      </c>
      <c r="I1441" t="s">
        <v>2756</v>
      </c>
      <c r="J1441" s="5">
        <v>27692182</v>
      </c>
      <c r="K1441" t="s">
        <v>834</v>
      </c>
      <c r="L1441" s="5">
        <v>812722724018097</v>
      </c>
      <c r="M1441" t="s">
        <v>2298</v>
      </c>
      <c r="O1441" s="5">
        <v>8519200479572930</v>
      </c>
    </row>
    <row r="1442" spans="2:15" x14ac:dyDescent="0.3">
      <c r="B1442" t="s">
        <v>5788</v>
      </c>
      <c r="C1442" t="s">
        <v>2299</v>
      </c>
      <c r="D1442" t="s">
        <v>807</v>
      </c>
      <c r="E1442">
        <v>80</v>
      </c>
      <c r="F1442" t="s">
        <v>2823</v>
      </c>
      <c r="G1442" t="s">
        <v>3152</v>
      </c>
      <c r="H1442" t="s">
        <v>4069</v>
      </c>
      <c r="I1442" t="s">
        <v>2756</v>
      </c>
      <c r="J1442" s="5">
        <v>63971696</v>
      </c>
      <c r="K1442" t="s">
        <v>942</v>
      </c>
      <c r="L1442" s="5">
        <v>75181960859301</v>
      </c>
      <c r="M1442" t="s">
        <v>2299</v>
      </c>
      <c r="O1442" s="5">
        <v>8519200479572930</v>
      </c>
    </row>
    <row r="1443" spans="2:15" x14ac:dyDescent="0.3">
      <c r="B1443" t="s">
        <v>5789</v>
      </c>
      <c r="C1443" t="s">
        <v>2300</v>
      </c>
      <c r="D1443" t="s">
        <v>807</v>
      </c>
      <c r="E1443">
        <v>100</v>
      </c>
      <c r="F1443" t="s">
        <v>2823</v>
      </c>
      <c r="G1443" t="s">
        <v>2824</v>
      </c>
      <c r="H1443" t="s">
        <v>5363</v>
      </c>
      <c r="I1443" t="s">
        <v>2756</v>
      </c>
      <c r="J1443" s="5">
        <v>60141435</v>
      </c>
      <c r="K1443" t="s">
        <v>815</v>
      </c>
      <c r="L1443" s="5">
        <v>124615863607407</v>
      </c>
      <c r="M1443" t="s">
        <v>2300</v>
      </c>
      <c r="O1443" s="5">
        <v>1.48568088588033E+16</v>
      </c>
    </row>
    <row r="1444" spans="2:15" x14ac:dyDescent="0.3">
      <c r="B1444" t="s">
        <v>5790</v>
      </c>
      <c r="C1444" t="s">
        <v>2301</v>
      </c>
      <c r="D1444" t="s">
        <v>804</v>
      </c>
      <c r="E1444">
        <v>25</v>
      </c>
      <c r="F1444">
        <v>1</v>
      </c>
      <c r="G1444" t="s">
        <v>5776</v>
      </c>
      <c r="H1444" t="s">
        <v>5791</v>
      </c>
      <c r="I1444" t="s">
        <v>2756</v>
      </c>
      <c r="J1444" s="5">
        <v>575572</v>
      </c>
      <c r="L1444" s="5">
        <v>291514549255371</v>
      </c>
      <c r="M1444" t="s">
        <v>2301</v>
      </c>
      <c r="O1444" s="5">
        <v>4394613154595750</v>
      </c>
    </row>
    <row r="1445" spans="2:15" x14ac:dyDescent="0.3">
      <c r="B1445" t="s">
        <v>5792</v>
      </c>
      <c r="C1445" t="s">
        <v>2302</v>
      </c>
      <c r="D1445" t="s">
        <v>807</v>
      </c>
      <c r="E1445">
        <v>0</v>
      </c>
      <c r="F1445">
        <v>0</v>
      </c>
      <c r="G1445" t="s">
        <v>4996</v>
      </c>
      <c r="H1445" t="s">
        <v>3379</v>
      </c>
      <c r="I1445" t="s">
        <v>2814</v>
      </c>
      <c r="J1445" s="5">
        <v>28651867</v>
      </c>
      <c r="K1445" t="s">
        <v>827</v>
      </c>
      <c r="L1445">
        <v>0</v>
      </c>
      <c r="M1445" t="s">
        <v>2302</v>
      </c>
      <c r="O1445">
        <v>0</v>
      </c>
    </row>
    <row r="1446" spans="2:15" x14ac:dyDescent="0.3">
      <c r="B1446" t="s">
        <v>5793</v>
      </c>
      <c r="C1446" t="s">
        <v>2303</v>
      </c>
      <c r="D1446" t="s">
        <v>819</v>
      </c>
      <c r="E1446">
        <v>0</v>
      </c>
      <c r="F1446">
        <v>0</v>
      </c>
      <c r="G1446" t="s">
        <v>4502</v>
      </c>
      <c r="H1446" t="e" cm="1">
        <f t="array" ref="H1446">+kvtoMLa+XB3fCLc</f>
        <v>#NAME?</v>
      </c>
      <c r="I1446" t="s">
        <v>2814</v>
      </c>
      <c r="J1446" s="5">
        <v>24007675</v>
      </c>
      <c r="K1446" t="s">
        <v>820</v>
      </c>
      <c r="L1446">
        <v>0</v>
      </c>
      <c r="M1446" t="s">
        <v>2303</v>
      </c>
      <c r="O1446">
        <v>0</v>
      </c>
    </row>
    <row r="1447" spans="2:15" x14ac:dyDescent="0.3">
      <c r="B1447" t="s">
        <v>5794</v>
      </c>
      <c r="C1447" t="s">
        <v>2304</v>
      </c>
      <c r="D1447" t="s">
        <v>824</v>
      </c>
      <c r="E1447">
        <v>40</v>
      </c>
      <c r="F1447" t="s">
        <v>2794</v>
      </c>
      <c r="G1447" t="s">
        <v>4295</v>
      </c>
      <c r="H1447" t="s">
        <v>5795</v>
      </c>
      <c r="I1447" t="s">
        <v>2756</v>
      </c>
      <c r="J1447" s="5">
        <v>118153305</v>
      </c>
      <c r="L1447" s="5">
        <v>105671477622993</v>
      </c>
      <c r="M1447" t="s">
        <v>2304</v>
      </c>
      <c r="O1447" s="5">
        <v>1.47985835869071E+16</v>
      </c>
    </row>
    <row r="1448" spans="2:15" x14ac:dyDescent="0.3">
      <c r="B1448" t="s">
        <v>5796</v>
      </c>
      <c r="C1448" t="s">
        <v>2305</v>
      </c>
      <c r="D1448" t="s">
        <v>804</v>
      </c>
      <c r="E1448">
        <v>40</v>
      </c>
      <c r="F1448">
        <v>1</v>
      </c>
      <c r="G1448" t="s">
        <v>4481</v>
      </c>
      <c r="H1448" t="s">
        <v>5797</v>
      </c>
      <c r="I1448" t="s">
        <v>2756</v>
      </c>
      <c r="J1448" s="5">
        <v>3526542</v>
      </c>
      <c r="L1448" s="5">
        <v>947145843505859</v>
      </c>
      <c r="M1448" t="s">
        <v>2305</v>
      </c>
      <c r="O1448" s="5">
        <v>1.47985835869071E+16</v>
      </c>
    </row>
    <row r="1449" spans="2:15" x14ac:dyDescent="0.3">
      <c r="B1449" t="s">
        <v>5798</v>
      </c>
      <c r="C1449" t="s">
        <v>2306</v>
      </c>
      <c r="D1449" t="s">
        <v>807</v>
      </c>
      <c r="E1449">
        <v>50</v>
      </c>
      <c r="F1449" t="s">
        <v>2853</v>
      </c>
      <c r="G1449" t="s">
        <v>4376</v>
      </c>
      <c r="H1449" t="s">
        <v>4685</v>
      </c>
      <c r="I1449" t="s">
        <v>2756</v>
      </c>
      <c r="J1449" s="5">
        <v>1632607</v>
      </c>
      <c r="K1449" t="s">
        <v>897</v>
      </c>
      <c r="L1449" s="5">
        <v>171649778709398</v>
      </c>
      <c r="M1449" t="s">
        <v>2306</v>
      </c>
      <c r="O1449" s="5">
        <v>2611239415570130</v>
      </c>
    </row>
    <row r="1450" spans="2:15" x14ac:dyDescent="0.3">
      <c r="B1450" t="s">
        <v>5799</v>
      </c>
      <c r="C1450" t="s">
        <v>2307</v>
      </c>
      <c r="D1450" t="s">
        <v>804</v>
      </c>
      <c r="E1450">
        <v>32</v>
      </c>
      <c r="F1450">
        <v>1</v>
      </c>
      <c r="G1450" t="s">
        <v>2761</v>
      </c>
      <c r="H1450" t="s">
        <v>5800</v>
      </c>
      <c r="I1450" t="s">
        <v>2756</v>
      </c>
      <c r="J1450" s="5">
        <v>60051103</v>
      </c>
      <c r="L1450" s="5">
        <v>481192588806152</v>
      </c>
      <c r="M1450" t="s">
        <v>2307</v>
      </c>
      <c r="O1450" s="5">
        <v>8343616479046430</v>
      </c>
    </row>
    <row r="1451" spans="2:15" x14ac:dyDescent="0.3">
      <c r="B1451" t="s">
        <v>5801</v>
      </c>
      <c r="C1451" t="s">
        <v>2308</v>
      </c>
      <c r="D1451" t="s">
        <v>819</v>
      </c>
      <c r="E1451">
        <v>65</v>
      </c>
      <c r="F1451" t="s">
        <v>2947</v>
      </c>
      <c r="G1451" t="s">
        <v>5085</v>
      </c>
      <c r="H1451" t="s">
        <v>4961</v>
      </c>
      <c r="I1451" t="s">
        <v>2756</v>
      </c>
      <c r="J1451" s="5">
        <v>5904954</v>
      </c>
      <c r="K1451" t="s">
        <v>820</v>
      </c>
      <c r="L1451" s="5">
        <v>377164780502324</v>
      </c>
      <c r="M1451" t="s">
        <v>2308</v>
      </c>
      <c r="O1451" s="5">
        <v>506295486315796</v>
      </c>
    </row>
    <row r="1452" spans="2:15" x14ac:dyDescent="0.3">
      <c r="B1452" t="s">
        <v>5802</v>
      </c>
      <c r="C1452" t="s">
        <v>2309</v>
      </c>
      <c r="D1452" t="s">
        <v>807</v>
      </c>
      <c r="E1452">
        <v>65</v>
      </c>
      <c r="F1452" t="s">
        <v>2905</v>
      </c>
      <c r="G1452" t="s">
        <v>3948</v>
      </c>
      <c r="H1452" t="s">
        <v>4834</v>
      </c>
      <c r="I1452" t="s">
        <v>2756</v>
      </c>
      <c r="J1452" s="5">
        <v>9059124</v>
      </c>
      <c r="K1452" t="s">
        <v>822</v>
      </c>
      <c r="L1452" s="5">
        <v>371229997825623</v>
      </c>
      <c r="M1452" t="s">
        <v>2309</v>
      </c>
      <c r="O1452" s="5">
        <v>506295486315796</v>
      </c>
    </row>
    <row r="1453" spans="2:15" x14ac:dyDescent="0.3">
      <c r="B1453" t="s">
        <v>5803</v>
      </c>
      <c r="C1453" t="s">
        <v>2310</v>
      </c>
      <c r="D1453" t="s">
        <v>954</v>
      </c>
      <c r="E1453">
        <v>25</v>
      </c>
      <c r="F1453">
        <v>1</v>
      </c>
      <c r="G1453" t="s">
        <v>3487</v>
      </c>
      <c r="H1453" t="s">
        <v>4865</v>
      </c>
      <c r="I1453" t="s">
        <v>2756</v>
      </c>
      <c r="J1453" s="5">
        <v>1307729</v>
      </c>
      <c r="L1453" s="5">
        <v>430803604125977</v>
      </c>
      <c r="M1453" t="s">
        <v>2310</v>
      </c>
      <c r="O1453" s="5">
        <v>4394613154595750</v>
      </c>
    </row>
    <row r="1454" spans="2:15" x14ac:dyDescent="0.3">
      <c r="B1454" t="s">
        <v>5804</v>
      </c>
      <c r="C1454" t="s">
        <v>2311</v>
      </c>
      <c r="D1454" t="s">
        <v>804</v>
      </c>
      <c r="E1454">
        <v>25</v>
      </c>
      <c r="F1454">
        <v>1</v>
      </c>
      <c r="G1454" t="s">
        <v>4778</v>
      </c>
      <c r="H1454" t="s">
        <v>5805</v>
      </c>
      <c r="I1454" t="s">
        <v>2756</v>
      </c>
      <c r="J1454" s="5">
        <v>8893488</v>
      </c>
      <c r="L1454" s="5">
        <v>263165111541748</v>
      </c>
      <c r="M1454" t="s">
        <v>2311</v>
      </c>
      <c r="O1454" s="5">
        <v>4394613154595750</v>
      </c>
    </row>
    <row r="1455" spans="2:15" x14ac:dyDescent="0.3">
      <c r="B1455" t="s">
        <v>5806</v>
      </c>
      <c r="C1455" t="s">
        <v>2312</v>
      </c>
      <c r="D1455" t="s">
        <v>807</v>
      </c>
      <c r="E1455">
        <v>100</v>
      </c>
      <c r="F1455" t="s">
        <v>2823</v>
      </c>
      <c r="G1455" t="s">
        <v>4666</v>
      </c>
      <c r="H1455" t="s">
        <v>3684</v>
      </c>
      <c r="I1455" t="s">
        <v>2756</v>
      </c>
      <c r="J1455" s="5">
        <v>9459479</v>
      </c>
      <c r="K1455" t="s">
        <v>813</v>
      </c>
      <c r="L1455" s="5">
        <v>141566231294634</v>
      </c>
      <c r="M1455" t="s">
        <v>2312</v>
      </c>
      <c r="O1455" s="5">
        <v>1.48568088588033E+16</v>
      </c>
    </row>
    <row r="1456" spans="2:15" x14ac:dyDescent="0.3">
      <c r="B1456" t="s">
        <v>5807</v>
      </c>
      <c r="C1456" t="s">
        <v>2313</v>
      </c>
      <c r="D1456" t="s">
        <v>807</v>
      </c>
      <c r="E1456">
        <v>40</v>
      </c>
      <c r="F1456" t="s">
        <v>3154</v>
      </c>
      <c r="G1456" t="s">
        <v>3503</v>
      </c>
      <c r="H1456" t="s">
        <v>4922</v>
      </c>
      <c r="I1456" t="s">
        <v>2756</v>
      </c>
      <c r="J1456" s="5">
        <v>1263626</v>
      </c>
      <c r="K1456" t="s">
        <v>841</v>
      </c>
      <c r="L1456" s="5">
        <v>135828591079684</v>
      </c>
      <c r="M1456" t="s">
        <v>2313</v>
      </c>
      <c r="O1456" s="5">
        <v>1.47985835869071E+16</v>
      </c>
    </row>
    <row r="1457" spans="2:15" x14ac:dyDescent="0.3">
      <c r="B1457" t="s">
        <v>5808</v>
      </c>
      <c r="C1457" t="s">
        <v>2314</v>
      </c>
      <c r="D1457" t="s">
        <v>804</v>
      </c>
      <c r="E1457">
        <v>25</v>
      </c>
      <c r="F1457">
        <v>1</v>
      </c>
      <c r="G1457" t="s">
        <v>3537</v>
      </c>
      <c r="H1457" t="s">
        <v>5809</v>
      </c>
      <c r="I1457" t="s">
        <v>2756</v>
      </c>
      <c r="J1457" s="5">
        <v>5776307</v>
      </c>
      <c r="L1457" s="5">
        <v>32178035736084</v>
      </c>
      <c r="M1457" t="s">
        <v>2314</v>
      </c>
      <c r="O1457" s="5">
        <v>4394613154595750</v>
      </c>
    </row>
    <row r="1458" spans="2:15" x14ac:dyDescent="0.3">
      <c r="B1458" t="s">
        <v>5810</v>
      </c>
      <c r="C1458" t="s">
        <v>2315</v>
      </c>
      <c r="D1458" t="s">
        <v>804</v>
      </c>
      <c r="E1458">
        <v>125</v>
      </c>
      <c r="F1458" t="s">
        <v>2769</v>
      </c>
      <c r="G1458" t="s">
        <v>3763</v>
      </c>
      <c r="H1458" t="s">
        <v>5811</v>
      </c>
      <c r="I1458" t="s">
        <v>2756</v>
      </c>
      <c r="J1458" s="5">
        <v>4949273648464770</v>
      </c>
      <c r="L1458" s="5">
        <v>160052403076174</v>
      </c>
      <c r="M1458" t="s">
        <v>2315</v>
      </c>
      <c r="O1458" s="5">
        <v>2.58366036106112E+16</v>
      </c>
    </row>
    <row r="1459" spans="2:15" x14ac:dyDescent="0.3">
      <c r="B1459" t="s">
        <v>5812</v>
      </c>
      <c r="C1459" t="s">
        <v>2316</v>
      </c>
      <c r="D1459" t="s">
        <v>804</v>
      </c>
      <c r="E1459">
        <v>32</v>
      </c>
      <c r="F1459" t="s">
        <v>2794</v>
      </c>
      <c r="G1459" t="s">
        <v>3131</v>
      </c>
      <c r="H1459" t="s">
        <v>4831</v>
      </c>
      <c r="I1459" t="s">
        <v>2756</v>
      </c>
      <c r="J1459" s="5">
        <v>8854617</v>
      </c>
      <c r="L1459" s="5">
        <v>467780793571728</v>
      </c>
      <c r="M1459" t="s">
        <v>2316</v>
      </c>
      <c r="O1459" s="5">
        <v>8343616479046430</v>
      </c>
    </row>
    <row r="1460" spans="2:15" x14ac:dyDescent="0.3">
      <c r="B1460" t="s">
        <v>5813</v>
      </c>
      <c r="C1460" t="s">
        <v>2317</v>
      </c>
      <c r="D1460" t="s">
        <v>807</v>
      </c>
      <c r="E1460">
        <v>125</v>
      </c>
      <c r="F1460" t="s">
        <v>2773</v>
      </c>
      <c r="G1460" t="s">
        <v>3324</v>
      </c>
      <c r="H1460" t="s">
        <v>4926</v>
      </c>
      <c r="I1460" t="s">
        <v>2756</v>
      </c>
      <c r="J1460" s="5">
        <v>236338</v>
      </c>
      <c r="K1460" t="s">
        <v>885</v>
      </c>
      <c r="L1460" s="5">
        <v>250065182598116</v>
      </c>
      <c r="M1460" t="s">
        <v>2317</v>
      </c>
      <c r="O1460" s="5">
        <v>2.58366036106112E+16</v>
      </c>
    </row>
    <row r="1461" spans="2:15" x14ac:dyDescent="0.3">
      <c r="B1461" t="s">
        <v>5814</v>
      </c>
      <c r="C1461" t="s">
        <v>2318</v>
      </c>
      <c r="D1461" t="s">
        <v>807</v>
      </c>
      <c r="E1461">
        <v>100</v>
      </c>
      <c r="F1461" t="s">
        <v>2773</v>
      </c>
      <c r="G1461" t="s">
        <v>4427</v>
      </c>
      <c r="H1461" t="s">
        <v>3186</v>
      </c>
      <c r="I1461" t="s">
        <v>2756</v>
      </c>
      <c r="J1461" s="5">
        <v>133530245</v>
      </c>
      <c r="K1461" t="s">
        <v>952</v>
      </c>
      <c r="L1461" s="5">
        <v>135761756233213</v>
      </c>
      <c r="M1461" t="s">
        <v>2318</v>
      </c>
      <c r="O1461" s="5">
        <v>1.48568088588033E+16</v>
      </c>
    </row>
    <row r="1462" spans="2:15" x14ac:dyDescent="0.3">
      <c r="B1462" t="s">
        <v>5815</v>
      </c>
      <c r="C1462" t="s">
        <v>2319</v>
      </c>
      <c r="D1462" t="s">
        <v>819</v>
      </c>
      <c r="E1462">
        <v>50</v>
      </c>
      <c r="F1462" t="s">
        <v>2769</v>
      </c>
      <c r="G1462" t="s">
        <v>4802</v>
      </c>
      <c r="H1462" t="s">
        <v>4945</v>
      </c>
      <c r="I1462" t="s">
        <v>2756</v>
      </c>
      <c r="J1462" s="5">
        <v>15187564</v>
      </c>
      <c r="K1462" t="s">
        <v>820</v>
      </c>
      <c r="L1462" s="5">
        <v>156849194641109</v>
      </c>
      <c r="M1462" t="s">
        <v>2319</v>
      </c>
      <c r="O1462" s="5">
        <v>2611239415570130</v>
      </c>
    </row>
    <row r="1463" spans="2:15" x14ac:dyDescent="0.3">
      <c r="B1463" t="s">
        <v>5816</v>
      </c>
      <c r="C1463" t="s">
        <v>2320</v>
      </c>
      <c r="D1463" t="s">
        <v>819</v>
      </c>
      <c r="E1463">
        <v>250</v>
      </c>
      <c r="F1463" t="s">
        <v>2773</v>
      </c>
      <c r="G1463" t="s">
        <v>5817</v>
      </c>
      <c r="H1463" t="s">
        <v>5245</v>
      </c>
      <c r="I1463" t="s">
        <v>2756</v>
      </c>
      <c r="J1463" s="5">
        <v>7508349673632980</v>
      </c>
      <c r="K1463" t="s">
        <v>820</v>
      </c>
      <c r="L1463" s="5">
        <v>129553639936447</v>
      </c>
      <c r="M1463" t="s">
        <v>2320</v>
      </c>
      <c r="O1463" s="5">
        <v>1.42052430337836E+16</v>
      </c>
    </row>
    <row r="1464" spans="2:15" x14ac:dyDescent="0.3">
      <c r="B1464" t="s">
        <v>5818</v>
      </c>
      <c r="C1464" t="s">
        <v>2321</v>
      </c>
      <c r="D1464" t="s">
        <v>804</v>
      </c>
      <c r="E1464">
        <v>25</v>
      </c>
      <c r="F1464">
        <v>1</v>
      </c>
      <c r="G1464" t="s">
        <v>5820</v>
      </c>
      <c r="H1464" t="s">
        <v>5819</v>
      </c>
      <c r="I1464" t="s">
        <v>2756</v>
      </c>
      <c r="J1464" s="5">
        <v>7232053</v>
      </c>
      <c r="L1464" s="5">
        <v>345640602111816</v>
      </c>
      <c r="M1464" t="s">
        <v>2321</v>
      </c>
      <c r="O1464" s="5">
        <v>4394613154595750</v>
      </c>
    </row>
    <row r="1465" spans="2:15" x14ac:dyDescent="0.3">
      <c r="B1465" t="s">
        <v>5821</v>
      </c>
      <c r="C1465" t="s">
        <v>2322</v>
      </c>
      <c r="D1465" t="s">
        <v>804</v>
      </c>
      <c r="E1465">
        <v>25</v>
      </c>
      <c r="F1465">
        <v>1</v>
      </c>
      <c r="G1465" t="s">
        <v>3105</v>
      </c>
      <c r="H1465" t="s">
        <v>5822</v>
      </c>
      <c r="I1465" t="s">
        <v>2756</v>
      </c>
      <c r="J1465" s="5">
        <v>6176986</v>
      </c>
      <c r="L1465" s="5">
        <v>297011795043945</v>
      </c>
      <c r="M1465" t="s">
        <v>2322</v>
      </c>
      <c r="O1465" s="5">
        <v>4394613154595750</v>
      </c>
    </row>
    <row r="1466" spans="2:15" x14ac:dyDescent="0.3">
      <c r="B1466" t="s">
        <v>5823</v>
      </c>
      <c r="C1466" t="s">
        <v>2323</v>
      </c>
      <c r="D1466" t="s">
        <v>824</v>
      </c>
      <c r="E1466">
        <v>25</v>
      </c>
      <c r="F1466">
        <v>1</v>
      </c>
      <c r="G1466" t="s">
        <v>2802</v>
      </c>
      <c r="H1466" t="s">
        <v>5574</v>
      </c>
      <c r="I1466" t="s">
        <v>2756</v>
      </c>
      <c r="J1466" s="5">
        <v>17268698</v>
      </c>
      <c r="L1466" s="5">
        <v>410479583740234</v>
      </c>
      <c r="M1466" t="s">
        <v>2323</v>
      </c>
      <c r="O1466" s="5">
        <v>4394613154595750</v>
      </c>
    </row>
    <row r="1467" spans="2:15" x14ac:dyDescent="0.3">
      <c r="B1467" t="s">
        <v>5824</v>
      </c>
      <c r="C1467" t="s">
        <v>2324</v>
      </c>
      <c r="D1467" t="s">
        <v>819</v>
      </c>
      <c r="E1467">
        <v>0</v>
      </c>
      <c r="F1467">
        <v>0</v>
      </c>
      <c r="G1467" t="s">
        <v>4143</v>
      </c>
      <c r="H1467" t="s">
        <v>5198</v>
      </c>
      <c r="I1467" t="s">
        <v>2814</v>
      </c>
      <c r="J1467" s="5">
        <v>9525603</v>
      </c>
      <c r="K1467" t="s">
        <v>1071</v>
      </c>
      <c r="L1467">
        <v>0</v>
      </c>
      <c r="M1467" t="s">
        <v>2324</v>
      </c>
      <c r="O1467">
        <v>0</v>
      </c>
    </row>
    <row r="1468" spans="2:15" x14ac:dyDescent="0.3">
      <c r="B1468" t="s">
        <v>5825</v>
      </c>
      <c r="C1468" t="s">
        <v>2325</v>
      </c>
      <c r="D1468" t="s">
        <v>804</v>
      </c>
      <c r="E1468">
        <v>32</v>
      </c>
      <c r="F1468">
        <v>1</v>
      </c>
      <c r="G1468" t="s">
        <v>3201</v>
      </c>
      <c r="H1468" t="s">
        <v>5826</v>
      </c>
      <c r="I1468" t="s">
        <v>2756</v>
      </c>
      <c r="J1468" s="5">
        <v>50988393</v>
      </c>
      <c r="L1468" s="5">
        <v>478040046691895</v>
      </c>
      <c r="M1468" t="s">
        <v>2325</v>
      </c>
      <c r="O1468" s="5">
        <v>8343616479046430</v>
      </c>
    </row>
    <row r="1469" spans="2:15" x14ac:dyDescent="0.3">
      <c r="B1469" t="s">
        <v>5827</v>
      </c>
      <c r="C1469" t="s">
        <v>2326</v>
      </c>
      <c r="D1469" t="s">
        <v>824</v>
      </c>
      <c r="E1469">
        <v>32</v>
      </c>
      <c r="F1469">
        <v>1</v>
      </c>
      <c r="G1469" t="s">
        <v>4661</v>
      </c>
      <c r="H1469" t="s">
        <v>4394</v>
      </c>
      <c r="I1469" t="s">
        <v>2756</v>
      </c>
      <c r="J1469" s="5">
        <v>10504295</v>
      </c>
      <c r="L1469" s="5">
        <v>585522155761719</v>
      </c>
      <c r="M1469" t="s">
        <v>2326</v>
      </c>
      <c r="O1469" s="5">
        <v>8343616479046430</v>
      </c>
    </row>
    <row r="1470" spans="2:15" x14ac:dyDescent="0.3">
      <c r="B1470" t="s">
        <v>5828</v>
      </c>
      <c r="C1470" t="s">
        <v>2327</v>
      </c>
      <c r="D1470" t="s">
        <v>893</v>
      </c>
      <c r="E1470">
        <v>50</v>
      </c>
      <c r="F1470" t="s">
        <v>3154</v>
      </c>
      <c r="G1470" t="s">
        <v>4949</v>
      </c>
      <c r="H1470" t="s">
        <v>3794</v>
      </c>
      <c r="I1470" t="s">
        <v>2756</v>
      </c>
      <c r="J1470" s="5">
        <v>31093117</v>
      </c>
      <c r="K1470" t="s">
        <v>1121</v>
      </c>
      <c r="L1470" s="5">
        <v>168186725463893</v>
      </c>
      <c r="M1470" t="s">
        <v>2327</v>
      </c>
      <c r="O1470" s="5">
        <v>2611239415570130</v>
      </c>
    </row>
    <row r="1471" spans="2:15" x14ac:dyDescent="0.3">
      <c r="B1471" t="s">
        <v>5829</v>
      </c>
      <c r="C1471" t="s">
        <v>2328</v>
      </c>
      <c r="D1471" t="s">
        <v>893</v>
      </c>
      <c r="E1471">
        <v>50</v>
      </c>
      <c r="F1471" t="s">
        <v>3154</v>
      </c>
      <c r="G1471" t="s">
        <v>3155</v>
      </c>
      <c r="H1471" t="s">
        <v>3019</v>
      </c>
      <c r="I1471" t="s">
        <v>2756</v>
      </c>
      <c r="J1471" t="s">
        <v>5830</v>
      </c>
      <c r="K1471" t="s">
        <v>924</v>
      </c>
      <c r="L1471" s="5">
        <v>179545995235443</v>
      </c>
      <c r="M1471" t="s">
        <v>2328</v>
      </c>
      <c r="O1471" s="5">
        <v>2611239415570130</v>
      </c>
    </row>
    <row r="1472" spans="2:15" x14ac:dyDescent="0.3">
      <c r="B1472" t="s">
        <v>5831</v>
      </c>
      <c r="C1472" t="s">
        <v>2329</v>
      </c>
      <c r="D1472" t="s">
        <v>819</v>
      </c>
      <c r="E1472">
        <v>250</v>
      </c>
      <c r="F1472" t="s">
        <v>2773</v>
      </c>
      <c r="G1472" t="s">
        <v>3686</v>
      </c>
      <c r="H1472" t="s">
        <v>4711</v>
      </c>
      <c r="I1472" t="s">
        <v>2756</v>
      </c>
      <c r="J1472" t="s">
        <v>5832</v>
      </c>
      <c r="K1472" t="s">
        <v>820</v>
      </c>
      <c r="L1472" s="5">
        <v>129294998019028</v>
      </c>
      <c r="M1472" t="s">
        <v>2329</v>
      </c>
      <c r="O1472" s="5">
        <v>1.42052430337836E+16</v>
      </c>
    </row>
    <row r="1473" spans="2:15" x14ac:dyDescent="0.3">
      <c r="B1473" t="s">
        <v>5833</v>
      </c>
      <c r="C1473" t="s">
        <v>2330</v>
      </c>
      <c r="D1473" t="s">
        <v>824</v>
      </c>
      <c r="E1473">
        <v>50</v>
      </c>
      <c r="F1473" t="s">
        <v>2794</v>
      </c>
      <c r="G1473" t="s">
        <v>3203</v>
      </c>
      <c r="H1473" t="s">
        <v>2842</v>
      </c>
      <c r="I1473" t="s">
        <v>2756</v>
      </c>
      <c r="J1473" s="5">
        <v>1947505</v>
      </c>
      <c r="L1473" s="5">
        <v>246114933013916</v>
      </c>
      <c r="M1473" t="s">
        <v>2330</v>
      </c>
      <c r="O1473" s="5">
        <v>2611239415570130</v>
      </c>
    </row>
    <row r="1474" spans="2:15" x14ac:dyDescent="0.3">
      <c r="B1474" t="s">
        <v>5834</v>
      </c>
      <c r="C1474" t="s">
        <v>2331</v>
      </c>
      <c r="D1474" t="s">
        <v>859</v>
      </c>
      <c r="E1474">
        <v>40</v>
      </c>
      <c r="F1474" t="s">
        <v>2769</v>
      </c>
      <c r="G1474" t="s">
        <v>2799</v>
      </c>
      <c r="H1474" t="s">
        <v>4250</v>
      </c>
      <c r="I1474" t="s">
        <v>2756</v>
      </c>
      <c r="J1474" s="5">
        <v>3379602</v>
      </c>
      <c r="L1474" s="5">
        <v>103166332855239</v>
      </c>
      <c r="M1474" t="s">
        <v>2331</v>
      </c>
      <c r="O1474" s="5">
        <v>1.47985835869071E+16</v>
      </c>
    </row>
    <row r="1475" spans="2:15" x14ac:dyDescent="0.3">
      <c r="B1475" t="s">
        <v>5835</v>
      </c>
      <c r="C1475" t="s">
        <v>2332</v>
      </c>
      <c r="D1475" t="s">
        <v>824</v>
      </c>
      <c r="E1475">
        <v>65</v>
      </c>
      <c r="F1475" t="s">
        <v>2947</v>
      </c>
      <c r="G1475" t="s">
        <v>3418</v>
      </c>
      <c r="H1475" t="s">
        <v>4661</v>
      </c>
      <c r="I1475" t="s">
        <v>2756</v>
      </c>
      <c r="J1475" s="5">
        <v>2440853</v>
      </c>
      <c r="L1475" s="5">
        <v>440709395828249</v>
      </c>
      <c r="M1475" t="s">
        <v>2332</v>
      </c>
      <c r="O1475" s="5">
        <v>506295486315796</v>
      </c>
    </row>
    <row r="1476" spans="2:15" x14ac:dyDescent="0.3">
      <c r="B1476" t="s">
        <v>5836</v>
      </c>
      <c r="C1476" t="s">
        <v>2333</v>
      </c>
      <c r="D1476" t="s">
        <v>824</v>
      </c>
      <c r="E1476">
        <v>32</v>
      </c>
      <c r="F1476" t="s">
        <v>2794</v>
      </c>
      <c r="G1476" t="s">
        <v>2861</v>
      </c>
      <c r="H1476" t="s">
        <v>5837</v>
      </c>
      <c r="I1476" t="s">
        <v>2756</v>
      </c>
      <c r="J1476" s="5">
        <v>3286205</v>
      </c>
      <c r="K1476" t="s">
        <v>857</v>
      </c>
      <c r="L1476" s="5">
        <v>479310217094608</v>
      </c>
      <c r="M1476" t="s">
        <v>2333</v>
      </c>
      <c r="O1476" s="5">
        <v>8343616479046430</v>
      </c>
    </row>
    <row r="1477" spans="2:15" x14ac:dyDescent="0.3">
      <c r="B1477" t="s">
        <v>5838</v>
      </c>
      <c r="C1477" t="s">
        <v>2334</v>
      </c>
      <c r="D1477" t="s">
        <v>824</v>
      </c>
      <c r="E1477">
        <v>50</v>
      </c>
      <c r="F1477" t="s">
        <v>3372</v>
      </c>
      <c r="G1477" t="s">
        <v>2767</v>
      </c>
      <c r="H1477" t="s">
        <v>5482</v>
      </c>
      <c r="I1477" t="s">
        <v>2756</v>
      </c>
      <c r="J1477" s="5">
        <v>29622252</v>
      </c>
      <c r="L1477" s="5">
        <v>232562596511852</v>
      </c>
      <c r="M1477" t="s">
        <v>2334</v>
      </c>
      <c r="O1477" s="5">
        <v>2611239415570130</v>
      </c>
    </row>
    <row r="1478" spans="2:15" x14ac:dyDescent="0.3">
      <c r="B1478" t="s">
        <v>5839</v>
      </c>
      <c r="C1478" t="s">
        <v>2335</v>
      </c>
      <c r="D1478" t="s">
        <v>804</v>
      </c>
      <c r="E1478">
        <v>25</v>
      </c>
      <c r="F1478">
        <v>1</v>
      </c>
      <c r="G1478" t="s">
        <v>3229</v>
      </c>
      <c r="H1478" t="s">
        <v>5840</v>
      </c>
      <c r="I1478" t="s">
        <v>2756</v>
      </c>
      <c r="J1478" s="5">
        <v>5314348</v>
      </c>
      <c r="L1478" s="5">
        <v>29270450592041</v>
      </c>
      <c r="M1478" t="s">
        <v>2335</v>
      </c>
      <c r="O1478" s="5">
        <v>4394613154595750</v>
      </c>
    </row>
    <row r="1479" spans="2:15" x14ac:dyDescent="0.3">
      <c r="B1479" t="s">
        <v>5841</v>
      </c>
      <c r="C1479" t="s">
        <v>2336</v>
      </c>
      <c r="D1479" t="s">
        <v>807</v>
      </c>
      <c r="E1479">
        <v>100</v>
      </c>
      <c r="F1479" t="s">
        <v>2773</v>
      </c>
      <c r="G1479" t="s">
        <v>3383</v>
      </c>
      <c r="H1479" t="s">
        <v>5382</v>
      </c>
      <c r="I1479" t="s">
        <v>2756</v>
      </c>
      <c r="J1479" s="5">
        <v>2719775</v>
      </c>
      <c r="K1479" t="s">
        <v>813</v>
      </c>
      <c r="L1479" s="5">
        <v>144567546150205</v>
      </c>
      <c r="M1479" t="s">
        <v>2336</v>
      </c>
      <c r="O1479" s="5">
        <v>1.48568088588033E+16</v>
      </c>
    </row>
    <row r="1480" spans="2:15" x14ac:dyDescent="0.3">
      <c r="B1480" t="s">
        <v>5842</v>
      </c>
      <c r="C1480" t="s">
        <v>2337</v>
      </c>
      <c r="D1480" t="s">
        <v>807</v>
      </c>
      <c r="E1480">
        <v>25</v>
      </c>
      <c r="F1480">
        <v>1</v>
      </c>
      <c r="G1480" t="s">
        <v>4332</v>
      </c>
      <c r="H1480" t="s">
        <v>4841</v>
      </c>
      <c r="I1480" t="s">
        <v>2756</v>
      </c>
      <c r="J1480" s="5">
        <v>15211573</v>
      </c>
      <c r="K1480" t="s">
        <v>942</v>
      </c>
      <c r="L1480" s="5">
        <v>311409854888916</v>
      </c>
      <c r="M1480" t="s">
        <v>2337</v>
      </c>
      <c r="O1480" s="5">
        <v>4394613154595750</v>
      </c>
    </row>
    <row r="1481" spans="2:15" x14ac:dyDescent="0.3">
      <c r="B1481" t="s">
        <v>5843</v>
      </c>
      <c r="C1481" t="s">
        <v>2338</v>
      </c>
      <c r="D1481" t="s">
        <v>807</v>
      </c>
      <c r="E1481">
        <v>250</v>
      </c>
      <c r="F1481" t="s">
        <v>2773</v>
      </c>
      <c r="G1481" t="s">
        <v>5028</v>
      </c>
      <c r="H1481" t="s">
        <v>5142</v>
      </c>
      <c r="I1481" t="s">
        <v>2756</v>
      </c>
      <c r="J1481" s="5">
        <v>15499803</v>
      </c>
      <c r="K1481" t="s">
        <v>838</v>
      </c>
      <c r="L1481" s="5">
        <v>916891019390106</v>
      </c>
      <c r="M1481" t="s">
        <v>2338</v>
      </c>
      <c r="O1481" s="5">
        <v>1.42052430337836E+16</v>
      </c>
    </row>
    <row r="1482" spans="2:15" x14ac:dyDescent="0.3">
      <c r="B1482" t="s">
        <v>5844</v>
      </c>
      <c r="C1482" t="s">
        <v>2339</v>
      </c>
      <c r="D1482" t="s">
        <v>804</v>
      </c>
      <c r="E1482">
        <v>20</v>
      </c>
      <c r="F1482">
        <v>1</v>
      </c>
      <c r="G1482" t="s">
        <v>4385</v>
      </c>
      <c r="H1482" t="s">
        <v>5845</v>
      </c>
      <c r="I1482" t="s">
        <v>2756</v>
      </c>
      <c r="J1482" s="5">
        <v>9795156</v>
      </c>
      <c r="L1482" s="5">
        <v>2416770362854</v>
      </c>
      <c r="M1482" t="s">
        <v>2339</v>
      </c>
      <c r="O1482" s="5">
        <v>2442449145137490</v>
      </c>
    </row>
    <row r="1483" spans="2:15" x14ac:dyDescent="0.3">
      <c r="B1483" t="s">
        <v>5846</v>
      </c>
      <c r="C1483" t="s">
        <v>2340</v>
      </c>
      <c r="D1483" t="s">
        <v>819</v>
      </c>
      <c r="E1483">
        <v>100</v>
      </c>
      <c r="F1483" t="s">
        <v>2823</v>
      </c>
      <c r="G1483" t="s">
        <v>3466</v>
      </c>
      <c r="H1483" t="s">
        <v>5279</v>
      </c>
      <c r="I1483" t="s">
        <v>2756</v>
      </c>
      <c r="J1483" s="5">
        <v>1.7297693923214E+16</v>
      </c>
      <c r="K1483" t="s">
        <v>820</v>
      </c>
      <c r="L1483" s="5">
        <v>144977375335693</v>
      </c>
      <c r="M1483" t="s">
        <v>2340</v>
      </c>
      <c r="O1483" s="5">
        <v>1.48568088588033E+16</v>
      </c>
    </row>
    <row r="1484" spans="2:15" x14ac:dyDescent="0.3">
      <c r="B1484" t="s">
        <v>5847</v>
      </c>
      <c r="C1484" t="s">
        <v>2341</v>
      </c>
      <c r="D1484" t="s">
        <v>804</v>
      </c>
      <c r="E1484">
        <v>25</v>
      </c>
      <c r="F1484">
        <v>1</v>
      </c>
      <c r="G1484" t="s">
        <v>4249</v>
      </c>
      <c r="H1484" t="s">
        <v>5848</v>
      </c>
      <c r="I1484" t="s">
        <v>2756</v>
      </c>
      <c r="J1484" s="5">
        <v>845503</v>
      </c>
      <c r="L1484" s="5">
        <v>341010131835938</v>
      </c>
      <c r="M1484" t="s">
        <v>2341</v>
      </c>
      <c r="O1484" s="5">
        <v>4394613154595750</v>
      </c>
    </row>
    <row r="1485" spans="2:15" x14ac:dyDescent="0.3">
      <c r="B1485" t="s">
        <v>5849</v>
      </c>
      <c r="C1485" t="s">
        <v>2342</v>
      </c>
      <c r="D1485" t="s">
        <v>804</v>
      </c>
      <c r="E1485">
        <v>25</v>
      </c>
      <c r="F1485">
        <v>1</v>
      </c>
      <c r="G1485" t="s">
        <v>5287</v>
      </c>
      <c r="H1485" t="s">
        <v>5850</v>
      </c>
      <c r="I1485" t="s">
        <v>2756</v>
      </c>
      <c r="J1485" s="5">
        <v>66128283</v>
      </c>
      <c r="L1485" s="5">
        <v>375011520385742</v>
      </c>
      <c r="M1485" t="s">
        <v>2342</v>
      </c>
      <c r="O1485" s="5">
        <v>4394613154595750</v>
      </c>
    </row>
    <row r="1486" spans="2:15" x14ac:dyDescent="0.3">
      <c r="B1486" t="s">
        <v>5851</v>
      </c>
      <c r="C1486" t="s">
        <v>2343</v>
      </c>
      <c r="D1486" t="s">
        <v>859</v>
      </c>
      <c r="E1486">
        <v>40</v>
      </c>
      <c r="F1486">
        <v>1</v>
      </c>
      <c r="G1486" t="s">
        <v>3657</v>
      </c>
      <c r="H1486" t="s">
        <v>3580</v>
      </c>
      <c r="I1486" t="s">
        <v>2756</v>
      </c>
      <c r="J1486" s="5">
        <v>12035922</v>
      </c>
      <c r="L1486" s="5">
        <v>114712074279785</v>
      </c>
      <c r="M1486" t="s">
        <v>2343</v>
      </c>
      <c r="O1486" s="5">
        <v>1.47985835869071E+16</v>
      </c>
    </row>
    <row r="1487" spans="2:15" x14ac:dyDescent="0.3">
      <c r="B1487" t="s">
        <v>5852</v>
      </c>
      <c r="C1487" t="s">
        <v>2344</v>
      </c>
      <c r="D1487" t="s">
        <v>804</v>
      </c>
      <c r="E1487">
        <v>25</v>
      </c>
      <c r="F1487">
        <v>1</v>
      </c>
      <c r="G1487" t="s">
        <v>4176</v>
      </c>
      <c r="H1487" t="s">
        <v>5853</v>
      </c>
      <c r="I1487" t="s">
        <v>2756</v>
      </c>
      <c r="J1487" s="5">
        <v>4460408</v>
      </c>
      <c r="L1487" s="5">
        <v>319717979431152</v>
      </c>
      <c r="M1487" t="s">
        <v>2344</v>
      </c>
      <c r="O1487" s="5">
        <v>4394613154595750</v>
      </c>
    </row>
    <row r="1488" spans="2:15" x14ac:dyDescent="0.3">
      <c r="B1488" t="s">
        <v>5854</v>
      </c>
      <c r="C1488" t="s">
        <v>2345</v>
      </c>
      <c r="D1488" t="s">
        <v>807</v>
      </c>
      <c r="E1488">
        <v>32</v>
      </c>
      <c r="F1488" t="s">
        <v>2860</v>
      </c>
      <c r="G1488" t="s">
        <v>4037</v>
      </c>
      <c r="H1488" t="s">
        <v>4231</v>
      </c>
      <c r="I1488" t="s">
        <v>2756</v>
      </c>
      <c r="J1488" s="5">
        <v>6726482</v>
      </c>
      <c r="K1488" t="s">
        <v>841</v>
      </c>
      <c r="L1488" s="5">
        <v>657971634864807</v>
      </c>
      <c r="M1488" t="s">
        <v>2345</v>
      </c>
      <c r="O1488" s="5">
        <v>8343616479046430</v>
      </c>
    </row>
    <row r="1489" spans="2:15" x14ac:dyDescent="0.3">
      <c r="B1489" t="s">
        <v>5855</v>
      </c>
      <c r="C1489" t="s">
        <v>2346</v>
      </c>
      <c r="D1489" t="s">
        <v>804</v>
      </c>
      <c r="E1489">
        <v>25</v>
      </c>
      <c r="F1489">
        <v>1</v>
      </c>
      <c r="G1489" t="s">
        <v>4167</v>
      </c>
      <c r="H1489" t="s">
        <v>5856</v>
      </c>
      <c r="I1489" t="s">
        <v>2756</v>
      </c>
      <c r="J1489" s="5">
        <v>10551434</v>
      </c>
      <c r="L1489" s="5">
        <v>255688190460205</v>
      </c>
      <c r="M1489" t="s">
        <v>2346</v>
      </c>
      <c r="O1489" s="5">
        <v>4394613154595750</v>
      </c>
    </row>
    <row r="1490" spans="2:15" x14ac:dyDescent="0.3">
      <c r="B1490" t="s">
        <v>5857</v>
      </c>
      <c r="C1490" t="s">
        <v>2347</v>
      </c>
      <c r="D1490" t="s">
        <v>824</v>
      </c>
      <c r="E1490">
        <v>25</v>
      </c>
      <c r="F1490">
        <v>1</v>
      </c>
      <c r="G1490" t="s">
        <v>4638</v>
      </c>
      <c r="H1490" t="s">
        <v>3878</v>
      </c>
      <c r="I1490" t="s">
        <v>2756</v>
      </c>
      <c r="J1490" s="5">
        <v>22363556</v>
      </c>
      <c r="L1490" s="5">
        <v>413608093261719</v>
      </c>
      <c r="M1490" t="s">
        <v>2347</v>
      </c>
      <c r="O1490" s="5">
        <v>4394613154595750</v>
      </c>
    </row>
    <row r="1491" spans="2:15" x14ac:dyDescent="0.3">
      <c r="B1491" t="s">
        <v>5858</v>
      </c>
      <c r="C1491" t="s">
        <v>2348</v>
      </c>
      <c r="D1491" t="s">
        <v>804</v>
      </c>
      <c r="E1491">
        <v>25</v>
      </c>
      <c r="F1491">
        <v>1</v>
      </c>
      <c r="G1491" t="s">
        <v>5860</v>
      </c>
      <c r="H1491" t="s">
        <v>5859</v>
      </c>
      <c r="I1491" t="s">
        <v>2756</v>
      </c>
      <c r="J1491" s="5">
        <v>47957497</v>
      </c>
      <c r="L1491" s="5">
        <v>293879070281982</v>
      </c>
      <c r="M1491" t="s">
        <v>2348</v>
      </c>
      <c r="O1491" s="5">
        <v>4394613154595750</v>
      </c>
    </row>
    <row r="1492" spans="2:15" x14ac:dyDescent="0.3">
      <c r="B1492" t="s">
        <v>5861</v>
      </c>
      <c r="C1492" t="s">
        <v>2349</v>
      </c>
      <c r="D1492" t="s">
        <v>807</v>
      </c>
      <c r="E1492">
        <v>100</v>
      </c>
      <c r="F1492" t="s">
        <v>2823</v>
      </c>
      <c r="G1492" t="s">
        <v>5860</v>
      </c>
      <c r="H1492" t="s">
        <v>4701</v>
      </c>
      <c r="I1492" t="s">
        <v>2756</v>
      </c>
      <c r="J1492" s="5">
        <v>12316992</v>
      </c>
      <c r="K1492" t="s">
        <v>827</v>
      </c>
      <c r="L1492" s="5">
        <v>115171277429583</v>
      </c>
      <c r="M1492" t="s">
        <v>2349</v>
      </c>
      <c r="O1492" s="5">
        <v>1.48568088588033E+16</v>
      </c>
    </row>
    <row r="1493" spans="2:15" x14ac:dyDescent="0.3">
      <c r="B1493" t="s">
        <v>5862</v>
      </c>
      <c r="C1493" t="s">
        <v>2350</v>
      </c>
      <c r="D1493" t="s">
        <v>804</v>
      </c>
      <c r="E1493">
        <v>25</v>
      </c>
      <c r="F1493">
        <v>1</v>
      </c>
      <c r="G1493" t="s">
        <v>5451</v>
      </c>
      <c r="H1493" t="s">
        <v>5863</v>
      </c>
      <c r="I1493" t="s">
        <v>2756</v>
      </c>
      <c r="J1493" s="5">
        <v>8535389</v>
      </c>
      <c r="L1493" s="5">
        <v>274758930206299</v>
      </c>
      <c r="M1493" t="s">
        <v>2350</v>
      </c>
      <c r="O1493" s="5">
        <v>4394613154595750</v>
      </c>
    </row>
    <row r="1494" spans="2:15" x14ac:dyDescent="0.3">
      <c r="B1494" t="s">
        <v>5864</v>
      </c>
      <c r="C1494" t="s">
        <v>2351</v>
      </c>
      <c r="D1494" t="s">
        <v>804</v>
      </c>
      <c r="E1494">
        <v>25</v>
      </c>
      <c r="F1494">
        <v>1</v>
      </c>
      <c r="G1494" t="s">
        <v>4785</v>
      </c>
      <c r="H1494" t="s">
        <v>5865</v>
      </c>
      <c r="I1494" t="s">
        <v>2756</v>
      </c>
      <c r="J1494" s="5">
        <v>4279375</v>
      </c>
      <c r="L1494" s="5">
        <v>292047538757324</v>
      </c>
      <c r="M1494" t="s">
        <v>2351</v>
      </c>
      <c r="O1494" s="5">
        <v>4394613154595750</v>
      </c>
    </row>
    <row r="1495" spans="2:15" x14ac:dyDescent="0.3">
      <c r="B1495" t="s">
        <v>5866</v>
      </c>
      <c r="C1495" t="s">
        <v>2352</v>
      </c>
      <c r="D1495" t="s">
        <v>804</v>
      </c>
      <c r="E1495">
        <v>25</v>
      </c>
      <c r="F1495">
        <v>1</v>
      </c>
      <c r="G1495" t="s">
        <v>2907</v>
      </c>
      <c r="H1495" t="s">
        <v>5867</v>
      </c>
      <c r="I1495" t="s">
        <v>2756</v>
      </c>
      <c r="J1495" s="5">
        <v>694436</v>
      </c>
      <c r="L1495" s="5">
        <v>398346099853516</v>
      </c>
      <c r="M1495" t="s">
        <v>2352</v>
      </c>
      <c r="O1495" s="5">
        <v>4394613154595750</v>
      </c>
    </row>
    <row r="1496" spans="2:15" x14ac:dyDescent="0.3">
      <c r="B1496" t="s">
        <v>5868</v>
      </c>
      <c r="C1496" t="s">
        <v>2353</v>
      </c>
      <c r="D1496" t="s">
        <v>824</v>
      </c>
      <c r="E1496">
        <v>40</v>
      </c>
      <c r="F1496" t="s">
        <v>2794</v>
      </c>
      <c r="G1496" t="s">
        <v>4886</v>
      </c>
      <c r="H1496" t="s">
        <v>5795</v>
      </c>
      <c r="I1496" t="s">
        <v>2756</v>
      </c>
      <c r="J1496" s="5">
        <v>10066221</v>
      </c>
      <c r="L1496" s="5">
        <v>105671477622993</v>
      </c>
      <c r="M1496" t="s">
        <v>2353</v>
      </c>
      <c r="O1496" s="5">
        <v>1.47985835869071E+16</v>
      </c>
    </row>
    <row r="1497" spans="2:15" x14ac:dyDescent="0.3">
      <c r="B1497" t="s">
        <v>5869</v>
      </c>
      <c r="C1497" t="s">
        <v>2354</v>
      </c>
      <c r="D1497" t="s">
        <v>807</v>
      </c>
      <c r="E1497">
        <v>150</v>
      </c>
      <c r="F1497" t="s">
        <v>2773</v>
      </c>
      <c r="G1497" t="s">
        <v>5472</v>
      </c>
      <c r="H1497" t="s">
        <v>5177</v>
      </c>
      <c r="I1497" t="s">
        <v>2756</v>
      </c>
      <c r="J1497" s="5">
        <v>19314711</v>
      </c>
      <c r="K1497" t="s">
        <v>815</v>
      </c>
      <c r="L1497" s="5">
        <v>371250065223694</v>
      </c>
      <c r="M1497" t="s">
        <v>2354</v>
      </c>
      <c r="O1497" s="5">
        <v>4.0530788484379904E+16</v>
      </c>
    </row>
    <row r="1498" spans="2:15" x14ac:dyDescent="0.3">
      <c r="B1498" t="s">
        <v>5870</v>
      </c>
      <c r="C1498" t="s">
        <v>2355</v>
      </c>
      <c r="D1498" t="s">
        <v>807</v>
      </c>
      <c r="E1498">
        <v>65</v>
      </c>
      <c r="F1498" t="s">
        <v>2759</v>
      </c>
      <c r="G1498" t="s">
        <v>5388</v>
      </c>
      <c r="H1498" t="s">
        <v>5514</v>
      </c>
      <c r="I1498" t="s">
        <v>2756</v>
      </c>
      <c r="J1498" s="5">
        <v>11773992</v>
      </c>
      <c r="K1498" t="s">
        <v>841</v>
      </c>
      <c r="L1498" s="5">
        <v>430191181640606</v>
      </c>
      <c r="M1498" t="s">
        <v>2355</v>
      </c>
      <c r="O1498" s="5">
        <v>506295486315796</v>
      </c>
    </row>
    <row r="1499" spans="2:15" x14ac:dyDescent="0.3">
      <c r="B1499" t="s">
        <v>5871</v>
      </c>
      <c r="C1499" t="s">
        <v>2356</v>
      </c>
      <c r="D1499" t="s">
        <v>819</v>
      </c>
      <c r="E1499">
        <v>65</v>
      </c>
      <c r="F1499" t="s">
        <v>2853</v>
      </c>
      <c r="G1499" t="s">
        <v>3692</v>
      </c>
      <c r="H1499" t="e" cm="1">
        <f t="array" ref="H1499">+qIipzzyg7Qlkyeo</f>
        <v>#NAME?</v>
      </c>
      <c r="I1499" t="s">
        <v>2756</v>
      </c>
      <c r="J1499" s="5">
        <v>7456749593136620</v>
      </c>
      <c r="K1499" t="s">
        <v>820</v>
      </c>
      <c r="L1499" s="5">
        <v>479857849845896</v>
      </c>
      <c r="M1499" t="s">
        <v>2356</v>
      </c>
      <c r="O1499" s="5">
        <v>506295486315796</v>
      </c>
    </row>
    <row r="1500" spans="2:15" x14ac:dyDescent="0.3">
      <c r="B1500" t="s">
        <v>5872</v>
      </c>
      <c r="C1500" t="s">
        <v>2357</v>
      </c>
      <c r="D1500" t="s">
        <v>804</v>
      </c>
      <c r="E1500">
        <v>25</v>
      </c>
      <c r="F1500">
        <v>1</v>
      </c>
      <c r="G1500" t="s">
        <v>5025</v>
      </c>
      <c r="H1500" t="s">
        <v>5873</v>
      </c>
      <c r="I1500" t="s">
        <v>2756</v>
      </c>
      <c r="J1500" s="5">
        <v>2316682</v>
      </c>
      <c r="L1500" s="5">
        <v>360672721862793</v>
      </c>
      <c r="M1500" t="s">
        <v>2357</v>
      </c>
      <c r="O1500" s="5">
        <v>4394613154595750</v>
      </c>
    </row>
    <row r="1501" spans="2:15" x14ac:dyDescent="0.3">
      <c r="B1501" t="s">
        <v>5874</v>
      </c>
      <c r="C1501" t="s">
        <v>2358</v>
      </c>
      <c r="D1501" t="s">
        <v>807</v>
      </c>
      <c r="E1501">
        <v>0</v>
      </c>
      <c r="F1501">
        <v>0</v>
      </c>
      <c r="G1501" t="s">
        <v>2924</v>
      </c>
      <c r="H1501" t="s">
        <v>4286</v>
      </c>
      <c r="I1501" t="s">
        <v>2814</v>
      </c>
      <c r="J1501" s="5">
        <v>30389925</v>
      </c>
      <c r="K1501" t="s">
        <v>844</v>
      </c>
      <c r="L1501">
        <v>0</v>
      </c>
      <c r="M1501" t="s">
        <v>2358</v>
      </c>
      <c r="O1501">
        <v>0</v>
      </c>
    </row>
    <row r="1502" spans="2:15" x14ac:dyDescent="0.3">
      <c r="B1502" t="s">
        <v>5875</v>
      </c>
      <c r="C1502" t="s">
        <v>2359</v>
      </c>
      <c r="D1502" t="s">
        <v>804</v>
      </c>
      <c r="E1502">
        <v>25</v>
      </c>
      <c r="F1502">
        <v>1</v>
      </c>
      <c r="G1502" t="s">
        <v>5655</v>
      </c>
      <c r="H1502" t="s">
        <v>5876</v>
      </c>
      <c r="I1502" t="s">
        <v>2756</v>
      </c>
      <c r="J1502" s="5">
        <v>29504082</v>
      </c>
      <c r="L1502" s="5">
        <v>289409999847412</v>
      </c>
      <c r="M1502" t="s">
        <v>2359</v>
      </c>
      <c r="O1502" s="5">
        <v>4394613154595750</v>
      </c>
    </row>
    <row r="1503" spans="2:15" x14ac:dyDescent="0.3">
      <c r="B1503" t="s">
        <v>5877</v>
      </c>
      <c r="C1503" t="s">
        <v>2360</v>
      </c>
      <c r="D1503" t="s">
        <v>804</v>
      </c>
      <c r="E1503">
        <v>40</v>
      </c>
      <c r="F1503">
        <v>1</v>
      </c>
      <c r="G1503" t="s">
        <v>4026</v>
      </c>
      <c r="H1503" t="s">
        <v>5878</v>
      </c>
      <c r="I1503" t="s">
        <v>2756</v>
      </c>
      <c r="J1503" s="5">
        <v>74002266</v>
      </c>
      <c r="L1503" s="5">
        <v>13111833190918</v>
      </c>
      <c r="M1503" t="s">
        <v>2360</v>
      </c>
      <c r="O1503" s="5">
        <v>1.47985835869071E+16</v>
      </c>
    </row>
    <row r="1504" spans="2:15" x14ac:dyDescent="0.3">
      <c r="B1504" t="s">
        <v>5879</v>
      </c>
      <c r="C1504" t="s">
        <v>2361</v>
      </c>
      <c r="D1504" t="s">
        <v>807</v>
      </c>
      <c r="E1504">
        <v>100</v>
      </c>
      <c r="F1504" t="s">
        <v>2823</v>
      </c>
      <c r="G1504" t="s">
        <v>5097</v>
      </c>
      <c r="H1504" t="s">
        <v>5121</v>
      </c>
      <c r="I1504" t="s">
        <v>2756</v>
      </c>
      <c r="J1504" s="5">
        <v>11532987</v>
      </c>
      <c r="K1504" t="s">
        <v>815</v>
      </c>
      <c r="L1504" s="5">
        <v>107167058504105</v>
      </c>
      <c r="M1504" t="s">
        <v>2361</v>
      </c>
      <c r="O1504" s="5">
        <v>1.48568088588033E+16</v>
      </c>
    </row>
    <row r="1505" spans="2:15" x14ac:dyDescent="0.3">
      <c r="B1505" t="s">
        <v>5880</v>
      </c>
      <c r="C1505" t="s">
        <v>2362</v>
      </c>
      <c r="D1505" t="s">
        <v>804</v>
      </c>
      <c r="E1505">
        <v>25</v>
      </c>
      <c r="F1505">
        <v>1</v>
      </c>
      <c r="G1505" t="s">
        <v>2775</v>
      </c>
      <c r="H1505" t="s">
        <v>5881</v>
      </c>
      <c r="I1505" t="s">
        <v>2756</v>
      </c>
      <c r="J1505" s="5">
        <v>5431716</v>
      </c>
      <c r="L1505" s="5">
        <v>310662536621094</v>
      </c>
      <c r="M1505" t="s">
        <v>2362</v>
      </c>
      <c r="O1505" s="5">
        <v>4394613154595750</v>
      </c>
    </row>
    <row r="1506" spans="2:15" x14ac:dyDescent="0.3">
      <c r="B1506" t="s">
        <v>5882</v>
      </c>
      <c r="C1506" t="s">
        <v>2363</v>
      </c>
      <c r="D1506" t="s">
        <v>807</v>
      </c>
      <c r="E1506">
        <v>20</v>
      </c>
      <c r="F1506">
        <v>1</v>
      </c>
      <c r="G1506" t="s">
        <v>5883</v>
      </c>
      <c r="H1506" t="s">
        <v>3629</v>
      </c>
      <c r="I1506" t="s">
        <v>2756</v>
      </c>
      <c r="J1506" s="5">
        <v>24229025</v>
      </c>
      <c r="K1506" t="s">
        <v>822</v>
      </c>
      <c r="L1506">
        <v>1</v>
      </c>
      <c r="M1506" t="s">
        <v>2363</v>
      </c>
      <c r="O1506" s="5">
        <v>2442449145137490</v>
      </c>
    </row>
    <row r="1507" spans="2:15" x14ac:dyDescent="0.3">
      <c r="B1507" t="s">
        <v>5884</v>
      </c>
      <c r="C1507" t="s">
        <v>2364</v>
      </c>
      <c r="D1507" t="s">
        <v>807</v>
      </c>
      <c r="E1507">
        <v>100</v>
      </c>
      <c r="F1507" t="s">
        <v>2823</v>
      </c>
      <c r="G1507" t="s">
        <v>4785</v>
      </c>
      <c r="H1507" t="s">
        <v>4915</v>
      </c>
      <c r="I1507" t="s">
        <v>2756</v>
      </c>
      <c r="J1507" s="5">
        <v>14517243</v>
      </c>
      <c r="K1507" t="s">
        <v>876</v>
      </c>
      <c r="L1507" s="5">
        <v>121613967464445</v>
      </c>
      <c r="M1507" t="s">
        <v>2364</v>
      </c>
      <c r="O1507" s="5">
        <v>1.48568088588033E+16</v>
      </c>
    </row>
    <row r="1508" spans="2:15" x14ac:dyDescent="0.3">
      <c r="B1508" t="s">
        <v>5885</v>
      </c>
      <c r="C1508" t="s">
        <v>2365</v>
      </c>
      <c r="D1508" t="s">
        <v>807</v>
      </c>
      <c r="E1508">
        <v>50</v>
      </c>
      <c r="F1508" t="s">
        <v>2853</v>
      </c>
      <c r="G1508" t="s">
        <v>4401</v>
      </c>
      <c r="H1508" t="s">
        <v>4484</v>
      </c>
      <c r="I1508" t="s">
        <v>2756</v>
      </c>
      <c r="J1508" s="5">
        <v>76550646</v>
      </c>
      <c r="K1508" t="s">
        <v>1083</v>
      </c>
      <c r="L1508" s="5">
        <v>164941107215884</v>
      </c>
      <c r="M1508" t="s">
        <v>2365</v>
      </c>
      <c r="O1508" s="5">
        <v>2611239415570130</v>
      </c>
    </row>
    <row r="1509" spans="2:15" x14ac:dyDescent="0.3">
      <c r="B1509" t="s">
        <v>5886</v>
      </c>
      <c r="C1509" t="s">
        <v>2366</v>
      </c>
      <c r="D1509" t="s">
        <v>807</v>
      </c>
      <c r="E1509">
        <v>40</v>
      </c>
      <c r="F1509" t="s">
        <v>2947</v>
      </c>
      <c r="G1509" t="s">
        <v>2934</v>
      </c>
      <c r="H1509" t="s">
        <v>3263</v>
      </c>
      <c r="I1509" t="s">
        <v>2756</v>
      </c>
      <c r="J1509" t="s">
        <v>5887</v>
      </c>
      <c r="K1509" t="s">
        <v>813</v>
      </c>
      <c r="L1509" s="5">
        <v>135623403930664</v>
      </c>
      <c r="M1509" t="s">
        <v>2366</v>
      </c>
      <c r="O1509" s="5">
        <v>1.47985835869071E+16</v>
      </c>
    </row>
    <row r="1510" spans="2:15" x14ac:dyDescent="0.3">
      <c r="B1510" t="s">
        <v>5888</v>
      </c>
      <c r="C1510" t="s">
        <v>2367</v>
      </c>
      <c r="D1510" t="s">
        <v>807</v>
      </c>
      <c r="E1510">
        <v>50</v>
      </c>
      <c r="F1510" t="s">
        <v>5889</v>
      </c>
      <c r="G1510" t="s">
        <v>4541</v>
      </c>
      <c r="H1510" t="s">
        <v>3278</v>
      </c>
      <c r="I1510" t="s">
        <v>2756</v>
      </c>
      <c r="J1510" s="5">
        <v>12605029</v>
      </c>
      <c r="K1510" t="s">
        <v>1069</v>
      </c>
      <c r="L1510" s="5">
        <v>204152099609375</v>
      </c>
      <c r="M1510" t="s">
        <v>2367</v>
      </c>
      <c r="O1510" s="5">
        <v>2611239415570130</v>
      </c>
    </row>
    <row r="1511" spans="2:15" x14ac:dyDescent="0.3">
      <c r="B1511" t="s">
        <v>5890</v>
      </c>
      <c r="C1511" t="s">
        <v>2368</v>
      </c>
      <c r="D1511" t="s">
        <v>804</v>
      </c>
      <c r="E1511">
        <v>25</v>
      </c>
      <c r="F1511">
        <v>1</v>
      </c>
      <c r="G1511" t="s">
        <v>4154</v>
      </c>
      <c r="H1511" t="s">
        <v>5891</v>
      </c>
      <c r="I1511" t="s">
        <v>2756</v>
      </c>
      <c r="J1511" s="5">
        <v>25846003</v>
      </c>
      <c r="L1511" s="5">
        <v>308889827728271</v>
      </c>
      <c r="M1511" t="s">
        <v>2368</v>
      </c>
      <c r="O1511" s="5">
        <v>4394613154595750</v>
      </c>
    </row>
    <row r="1512" spans="2:15" x14ac:dyDescent="0.3">
      <c r="B1512" t="s">
        <v>5892</v>
      </c>
      <c r="C1512" t="s">
        <v>2369</v>
      </c>
      <c r="D1512" t="s">
        <v>824</v>
      </c>
      <c r="E1512">
        <v>0</v>
      </c>
      <c r="F1512">
        <v>0</v>
      </c>
      <c r="G1512" t="s">
        <v>4466</v>
      </c>
      <c r="H1512" t="s">
        <v>3096</v>
      </c>
      <c r="I1512" t="s">
        <v>2814</v>
      </c>
      <c r="J1512" s="5">
        <v>8897644</v>
      </c>
      <c r="L1512">
        <v>0</v>
      </c>
      <c r="M1512" t="s">
        <v>2369</v>
      </c>
      <c r="O1512">
        <v>0</v>
      </c>
    </row>
    <row r="1513" spans="2:15" x14ac:dyDescent="0.3">
      <c r="B1513" t="s">
        <v>5893</v>
      </c>
      <c r="C1513" t="s">
        <v>2370</v>
      </c>
      <c r="D1513" t="s">
        <v>807</v>
      </c>
      <c r="E1513">
        <v>50</v>
      </c>
      <c r="F1513" t="s">
        <v>2853</v>
      </c>
      <c r="G1513" t="s">
        <v>5631</v>
      </c>
      <c r="H1513" t="s">
        <v>3476</v>
      </c>
      <c r="I1513" t="s">
        <v>2756</v>
      </c>
      <c r="J1513" t="s">
        <v>5894</v>
      </c>
      <c r="K1513" t="s">
        <v>841</v>
      </c>
      <c r="L1513" s="5">
        <v>172603666076669</v>
      </c>
      <c r="M1513" t="s">
        <v>2370</v>
      </c>
      <c r="O1513" s="5">
        <v>2611239415570130</v>
      </c>
    </row>
    <row r="1514" spans="2:15" x14ac:dyDescent="0.3">
      <c r="B1514" t="s">
        <v>5895</v>
      </c>
      <c r="C1514" t="s">
        <v>2371</v>
      </c>
      <c r="D1514" t="s">
        <v>824</v>
      </c>
      <c r="E1514">
        <v>40</v>
      </c>
      <c r="F1514" t="s">
        <v>2769</v>
      </c>
      <c r="G1514" t="s">
        <v>5183</v>
      </c>
      <c r="H1514" t="s">
        <v>3237</v>
      </c>
      <c r="I1514" t="s">
        <v>2756</v>
      </c>
      <c r="J1514" s="5">
        <v>11296546</v>
      </c>
      <c r="L1514" s="5">
        <v>104419355163584</v>
      </c>
      <c r="M1514" t="s">
        <v>2371</v>
      </c>
      <c r="O1514" s="5">
        <v>1.47985835869071E+16</v>
      </c>
    </row>
    <row r="1515" spans="2:15" x14ac:dyDescent="0.3">
      <c r="B1515" t="s">
        <v>5896</v>
      </c>
      <c r="C1515" t="s">
        <v>2372</v>
      </c>
      <c r="D1515" t="s">
        <v>804</v>
      </c>
      <c r="E1515">
        <v>25</v>
      </c>
      <c r="F1515">
        <v>1</v>
      </c>
      <c r="G1515" t="s">
        <v>4724</v>
      </c>
      <c r="H1515" t="s">
        <v>5897</v>
      </c>
      <c r="I1515" t="s">
        <v>2756</v>
      </c>
      <c r="J1515" s="5">
        <v>4351914</v>
      </c>
      <c r="L1515" s="5">
        <v>37133918762207</v>
      </c>
      <c r="M1515" t="s">
        <v>2372</v>
      </c>
      <c r="O1515" s="5">
        <v>4394613154595750</v>
      </c>
    </row>
    <row r="1516" spans="2:15" x14ac:dyDescent="0.3">
      <c r="B1516" t="s">
        <v>5898</v>
      </c>
      <c r="C1516" t="s">
        <v>2373</v>
      </c>
      <c r="D1516" t="s">
        <v>807</v>
      </c>
      <c r="E1516">
        <v>50</v>
      </c>
      <c r="F1516" t="s">
        <v>2905</v>
      </c>
      <c r="G1516" t="s">
        <v>4911</v>
      </c>
      <c r="H1516" t="e" cm="1">
        <f t="array" ref="H1516">+KALEUyryBWu3QZ6</f>
        <v>#NAME?</v>
      </c>
      <c r="I1516" t="s">
        <v>2756</v>
      </c>
      <c r="J1516" s="5">
        <v>8880241</v>
      </c>
      <c r="K1516" t="s">
        <v>827</v>
      </c>
      <c r="L1516" s="5">
        <v>239810298633587</v>
      </c>
      <c r="M1516" t="s">
        <v>2373</v>
      </c>
      <c r="O1516" s="5">
        <v>2611239415570130</v>
      </c>
    </row>
    <row r="1517" spans="2:15" x14ac:dyDescent="0.3">
      <c r="B1517" t="s">
        <v>5899</v>
      </c>
      <c r="C1517" t="s">
        <v>2374</v>
      </c>
      <c r="D1517" t="s">
        <v>837</v>
      </c>
      <c r="E1517">
        <v>65</v>
      </c>
      <c r="F1517" t="s">
        <v>2905</v>
      </c>
      <c r="G1517" t="s">
        <v>4436</v>
      </c>
      <c r="H1517" t="s">
        <v>3324</v>
      </c>
      <c r="I1517" t="s">
        <v>2756</v>
      </c>
      <c r="J1517" s="5">
        <v>1528851</v>
      </c>
      <c r="K1517" t="s">
        <v>838</v>
      </c>
      <c r="L1517" s="5">
        <v>490186369037605</v>
      </c>
      <c r="M1517" t="s">
        <v>2374</v>
      </c>
      <c r="O1517" s="5">
        <v>506295486315796</v>
      </c>
    </row>
    <row r="1518" spans="2:15" x14ac:dyDescent="0.3">
      <c r="B1518" t="s">
        <v>5900</v>
      </c>
      <c r="C1518" t="s">
        <v>2375</v>
      </c>
      <c r="D1518" t="s">
        <v>824</v>
      </c>
      <c r="E1518">
        <v>40</v>
      </c>
      <c r="F1518" t="s">
        <v>3372</v>
      </c>
      <c r="G1518" t="s">
        <v>4672</v>
      </c>
      <c r="H1518" t="s">
        <v>4868</v>
      </c>
      <c r="I1518" t="s">
        <v>2756</v>
      </c>
      <c r="J1518" s="5">
        <v>19405554</v>
      </c>
      <c r="K1518" t="s">
        <v>1121</v>
      </c>
      <c r="L1518" s="5">
        <v>112268979454064</v>
      </c>
      <c r="M1518" t="s">
        <v>2375</v>
      </c>
      <c r="O1518" s="5">
        <v>1.47985835869071E+16</v>
      </c>
    </row>
    <row r="1519" spans="2:15" x14ac:dyDescent="0.3">
      <c r="B1519" t="s">
        <v>5901</v>
      </c>
      <c r="C1519" t="s">
        <v>2376</v>
      </c>
      <c r="D1519" t="s">
        <v>804</v>
      </c>
      <c r="E1519">
        <v>50</v>
      </c>
      <c r="F1519">
        <v>1</v>
      </c>
      <c r="G1519" t="s">
        <v>2879</v>
      </c>
      <c r="H1519" t="s">
        <v>5902</v>
      </c>
      <c r="I1519" t="s">
        <v>2756</v>
      </c>
      <c r="J1519" s="5">
        <v>629662</v>
      </c>
      <c r="L1519" s="5">
        <v>165543884277344</v>
      </c>
      <c r="M1519" t="s">
        <v>2376</v>
      </c>
      <c r="O1519" s="5">
        <v>2611239415570130</v>
      </c>
    </row>
    <row r="1520" spans="2:15" x14ac:dyDescent="0.3">
      <c r="B1520" t="s">
        <v>5903</v>
      </c>
      <c r="C1520" t="s">
        <v>2377</v>
      </c>
      <c r="D1520" t="s">
        <v>807</v>
      </c>
      <c r="E1520">
        <v>80</v>
      </c>
      <c r="F1520" t="s">
        <v>2823</v>
      </c>
      <c r="G1520" t="s">
        <v>5776</v>
      </c>
      <c r="H1520" t="s">
        <v>3178</v>
      </c>
      <c r="I1520" t="s">
        <v>2756</v>
      </c>
      <c r="J1520" s="5">
        <v>63984785</v>
      </c>
      <c r="K1520" t="s">
        <v>942</v>
      </c>
      <c r="L1520" s="5">
        <v>658414794273383</v>
      </c>
      <c r="M1520" t="s">
        <v>2377</v>
      </c>
      <c r="O1520" s="5">
        <v>8519200479572930</v>
      </c>
    </row>
    <row r="1521" spans="2:15" x14ac:dyDescent="0.3">
      <c r="B1521" t="s">
        <v>5904</v>
      </c>
      <c r="C1521" t="s">
        <v>2378</v>
      </c>
      <c r="D1521" t="s">
        <v>807</v>
      </c>
      <c r="E1521">
        <v>150</v>
      </c>
      <c r="F1521" t="s">
        <v>2773</v>
      </c>
      <c r="G1521" t="s">
        <v>3744</v>
      </c>
      <c r="H1521" t="s">
        <v>5152</v>
      </c>
      <c r="I1521" t="s">
        <v>2756</v>
      </c>
      <c r="J1521" s="5">
        <v>26938286</v>
      </c>
      <c r="K1521" t="s">
        <v>815</v>
      </c>
      <c r="L1521" s="5">
        <v>343010175643921</v>
      </c>
      <c r="M1521" t="s">
        <v>2378</v>
      </c>
      <c r="O1521" s="5">
        <v>4.0530788484379904E+16</v>
      </c>
    </row>
    <row r="1522" spans="2:15" x14ac:dyDescent="0.3">
      <c r="B1522" t="s">
        <v>5905</v>
      </c>
      <c r="C1522" t="s">
        <v>2379</v>
      </c>
      <c r="D1522" t="s">
        <v>807</v>
      </c>
      <c r="E1522">
        <v>125</v>
      </c>
      <c r="F1522" t="s">
        <v>2823</v>
      </c>
      <c r="G1522" t="s">
        <v>5089</v>
      </c>
      <c r="H1522" t="s">
        <v>4943</v>
      </c>
      <c r="I1522" t="s">
        <v>2756</v>
      </c>
      <c r="J1522" s="5">
        <v>37964966</v>
      </c>
      <c r="K1522" t="s">
        <v>885</v>
      </c>
      <c r="L1522" s="5">
        <v>174697816514969</v>
      </c>
      <c r="M1522" t="s">
        <v>2379</v>
      </c>
      <c r="O1522" s="5">
        <v>2.58366036106112E+16</v>
      </c>
    </row>
    <row r="1523" spans="2:15" x14ac:dyDescent="0.3">
      <c r="B1523" t="s">
        <v>5906</v>
      </c>
      <c r="C1523" t="s">
        <v>2380</v>
      </c>
      <c r="D1523" t="s">
        <v>804</v>
      </c>
      <c r="E1523">
        <v>25</v>
      </c>
      <c r="F1523">
        <v>1</v>
      </c>
      <c r="G1523" t="s">
        <v>3729</v>
      </c>
      <c r="H1523" t="s">
        <v>5907</v>
      </c>
      <c r="I1523" t="s">
        <v>2756</v>
      </c>
      <c r="J1523" s="5">
        <v>58535843</v>
      </c>
      <c r="L1523" s="5">
        <v>341960411071777</v>
      </c>
      <c r="M1523" t="s">
        <v>2380</v>
      </c>
      <c r="O1523" s="5">
        <v>4394613154595750</v>
      </c>
    </row>
    <row r="1524" spans="2:15" x14ac:dyDescent="0.3">
      <c r="B1524" t="s">
        <v>5908</v>
      </c>
      <c r="C1524" t="s">
        <v>2381</v>
      </c>
      <c r="D1524" t="s">
        <v>824</v>
      </c>
      <c r="E1524">
        <v>40</v>
      </c>
      <c r="F1524" t="s">
        <v>3372</v>
      </c>
      <c r="G1524" t="s">
        <v>4406</v>
      </c>
      <c r="H1524" t="s">
        <v>2868</v>
      </c>
      <c r="I1524" t="s">
        <v>2756</v>
      </c>
      <c r="J1524" s="5">
        <v>11373282</v>
      </c>
      <c r="L1524" s="5">
        <v>133648938751197</v>
      </c>
      <c r="M1524" t="s">
        <v>2381</v>
      </c>
      <c r="O1524" s="5">
        <v>1.47985835869071E+16</v>
      </c>
    </row>
    <row r="1525" spans="2:15" x14ac:dyDescent="0.3">
      <c r="B1525" t="s">
        <v>5909</v>
      </c>
      <c r="C1525" t="s">
        <v>2382</v>
      </c>
      <c r="D1525" t="s">
        <v>804</v>
      </c>
      <c r="E1525">
        <v>25</v>
      </c>
      <c r="F1525">
        <v>1</v>
      </c>
      <c r="G1525" t="s">
        <v>3967</v>
      </c>
      <c r="H1525" t="s">
        <v>5910</v>
      </c>
      <c r="I1525" t="s">
        <v>2756</v>
      </c>
      <c r="J1525" s="5">
        <v>67682657</v>
      </c>
      <c r="L1525" s="5">
        <v>287440052032471</v>
      </c>
      <c r="M1525" t="s">
        <v>2382</v>
      </c>
      <c r="O1525" s="5">
        <v>4394613154595750</v>
      </c>
    </row>
    <row r="1526" spans="2:15" x14ac:dyDescent="0.3">
      <c r="B1526" t="s">
        <v>5911</v>
      </c>
      <c r="C1526" t="s">
        <v>2383</v>
      </c>
      <c r="D1526" t="s">
        <v>804</v>
      </c>
      <c r="E1526">
        <v>25</v>
      </c>
      <c r="F1526">
        <v>1</v>
      </c>
      <c r="G1526" t="s">
        <v>3852</v>
      </c>
      <c r="H1526" t="s">
        <v>5912</v>
      </c>
      <c r="I1526" t="s">
        <v>2756</v>
      </c>
      <c r="J1526" s="5">
        <v>60493975</v>
      </c>
      <c r="L1526" s="5">
        <v>297468948364258</v>
      </c>
      <c r="M1526" t="s">
        <v>2383</v>
      </c>
      <c r="O1526" s="5">
        <v>4394613154595750</v>
      </c>
    </row>
    <row r="1527" spans="2:15" x14ac:dyDescent="0.3">
      <c r="B1527" t="s">
        <v>5913</v>
      </c>
      <c r="C1527" t="s">
        <v>2384</v>
      </c>
      <c r="D1527" t="s">
        <v>807</v>
      </c>
      <c r="E1527">
        <v>80</v>
      </c>
      <c r="F1527" t="s">
        <v>2823</v>
      </c>
      <c r="G1527" t="s">
        <v>3306</v>
      </c>
      <c r="H1527" t="s">
        <v>5626</v>
      </c>
      <c r="I1527" t="s">
        <v>2756</v>
      </c>
      <c r="J1527" s="5">
        <v>12795266</v>
      </c>
      <c r="K1527" t="s">
        <v>942</v>
      </c>
      <c r="L1527" s="5">
        <v>808206657371542</v>
      </c>
      <c r="M1527" t="s">
        <v>2384</v>
      </c>
      <c r="O1527" s="5">
        <v>8519200479572930</v>
      </c>
    </row>
    <row r="1528" spans="2:15" x14ac:dyDescent="0.3">
      <c r="B1528" t="s">
        <v>5914</v>
      </c>
      <c r="C1528" t="s">
        <v>2385</v>
      </c>
      <c r="D1528" t="s">
        <v>804</v>
      </c>
      <c r="E1528">
        <v>25</v>
      </c>
      <c r="F1528">
        <v>1</v>
      </c>
      <c r="G1528" t="s">
        <v>3155</v>
      </c>
      <c r="H1528" t="s">
        <v>5915</v>
      </c>
      <c r="I1528" t="s">
        <v>2756</v>
      </c>
      <c r="J1528" s="5">
        <v>939138</v>
      </c>
      <c r="L1528" s="5">
        <v>295772247314453</v>
      </c>
      <c r="M1528" t="s">
        <v>2385</v>
      </c>
      <c r="O1528" s="5">
        <v>4394613154595750</v>
      </c>
    </row>
    <row r="1529" spans="2:15" x14ac:dyDescent="0.3">
      <c r="B1529" t="s">
        <v>5916</v>
      </c>
      <c r="C1529" t="s">
        <v>2386</v>
      </c>
      <c r="D1529" t="s">
        <v>804</v>
      </c>
      <c r="E1529">
        <v>25</v>
      </c>
      <c r="F1529">
        <v>1</v>
      </c>
      <c r="G1529" t="s">
        <v>4509</v>
      </c>
      <c r="H1529" t="s">
        <v>5917</v>
      </c>
      <c r="I1529" t="s">
        <v>2756</v>
      </c>
      <c r="J1529" s="5">
        <v>68182874</v>
      </c>
      <c r="L1529" s="5">
        <v>248171482086182</v>
      </c>
      <c r="M1529" t="s">
        <v>2386</v>
      </c>
      <c r="O1529" s="5">
        <v>4394613154595750</v>
      </c>
    </row>
    <row r="1530" spans="2:15" x14ac:dyDescent="0.3">
      <c r="B1530" t="s">
        <v>5918</v>
      </c>
      <c r="C1530" t="s">
        <v>2387</v>
      </c>
      <c r="D1530" t="s">
        <v>804</v>
      </c>
      <c r="E1530">
        <v>25</v>
      </c>
      <c r="F1530">
        <v>1</v>
      </c>
      <c r="G1530" t="s">
        <v>4957</v>
      </c>
      <c r="H1530" t="s">
        <v>5919</v>
      </c>
      <c r="I1530" t="s">
        <v>2756</v>
      </c>
      <c r="J1530" s="5">
        <v>11619548</v>
      </c>
      <c r="L1530" s="5">
        <v>320434875488281</v>
      </c>
      <c r="M1530" t="s">
        <v>2387</v>
      </c>
      <c r="O1530" s="5">
        <v>4394613154595750</v>
      </c>
    </row>
    <row r="1531" spans="2:15" x14ac:dyDescent="0.3">
      <c r="B1531" t="s">
        <v>5920</v>
      </c>
      <c r="C1531" t="s">
        <v>2388</v>
      </c>
      <c r="D1531" t="s">
        <v>837</v>
      </c>
      <c r="E1531">
        <v>40</v>
      </c>
      <c r="F1531" t="s">
        <v>3372</v>
      </c>
      <c r="G1531" t="s">
        <v>4690</v>
      </c>
      <c r="H1531" t="s">
        <v>3297</v>
      </c>
      <c r="I1531" t="s">
        <v>2756</v>
      </c>
      <c r="J1531" s="5">
        <v>122033</v>
      </c>
      <c r="K1531" t="s">
        <v>815</v>
      </c>
      <c r="L1531" s="5">
        <v>133070243263268</v>
      </c>
      <c r="M1531" t="s">
        <v>2388</v>
      </c>
      <c r="O1531" s="5">
        <v>1.47985835869071E+16</v>
      </c>
    </row>
    <row r="1532" spans="2:15" x14ac:dyDescent="0.3">
      <c r="B1532" t="s">
        <v>5921</v>
      </c>
      <c r="C1532" t="s">
        <v>2389</v>
      </c>
      <c r="D1532" t="s">
        <v>804</v>
      </c>
      <c r="E1532">
        <v>25</v>
      </c>
      <c r="F1532">
        <v>1</v>
      </c>
      <c r="G1532" t="s">
        <v>2771</v>
      </c>
      <c r="H1532" t="s">
        <v>5922</v>
      </c>
      <c r="I1532" t="s">
        <v>2756</v>
      </c>
      <c r="J1532" s="5">
        <v>13893287</v>
      </c>
      <c r="L1532" s="5">
        <v>303751087188721</v>
      </c>
      <c r="M1532" t="s">
        <v>2389</v>
      </c>
      <c r="O1532" s="5">
        <v>4394613154595750</v>
      </c>
    </row>
    <row r="1533" spans="2:15" x14ac:dyDescent="0.3">
      <c r="B1533" t="s">
        <v>5923</v>
      </c>
      <c r="C1533" t="s">
        <v>2390</v>
      </c>
      <c r="D1533" t="s">
        <v>824</v>
      </c>
      <c r="E1533">
        <v>25</v>
      </c>
      <c r="F1533">
        <v>1</v>
      </c>
      <c r="G1533" t="s">
        <v>5567</v>
      </c>
      <c r="H1533" t="s">
        <v>3675</v>
      </c>
      <c r="I1533" t="s">
        <v>2756</v>
      </c>
      <c r="J1533" s="5">
        <v>7025213</v>
      </c>
      <c r="L1533" s="5">
        <v>338350486755371</v>
      </c>
      <c r="M1533" t="s">
        <v>2390</v>
      </c>
      <c r="O1533" s="5">
        <v>4394613154595750</v>
      </c>
    </row>
    <row r="1534" spans="2:15" x14ac:dyDescent="0.3">
      <c r="B1534" t="s">
        <v>5924</v>
      </c>
      <c r="C1534" t="s">
        <v>2391</v>
      </c>
      <c r="D1534" t="s">
        <v>807</v>
      </c>
      <c r="E1534">
        <v>32</v>
      </c>
      <c r="F1534">
        <v>1</v>
      </c>
      <c r="G1534" t="s">
        <v>5225</v>
      </c>
      <c r="H1534" t="s">
        <v>4974</v>
      </c>
      <c r="I1534" t="s">
        <v>2756</v>
      </c>
      <c r="J1534" s="5">
        <v>23237331</v>
      </c>
      <c r="K1534" t="s">
        <v>1051</v>
      </c>
      <c r="L1534" s="5">
        <v>488611602783203</v>
      </c>
      <c r="M1534" t="s">
        <v>2391</v>
      </c>
      <c r="O1534" s="5">
        <v>8343616479046430</v>
      </c>
    </row>
    <row r="1535" spans="2:15" x14ac:dyDescent="0.3">
      <c r="B1535" t="s">
        <v>5925</v>
      </c>
      <c r="C1535" t="s">
        <v>2392</v>
      </c>
      <c r="D1535" t="s">
        <v>804</v>
      </c>
      <c r="E1535">
        <v>25</v>
      </c>
      <c r="F1535">
        <v>1</v>
      </c>
      <c r="G1535" t="s">
        <v>3684</v>
      </c>
      <c r="H1535" t="s">
        <v>5926</v>
      </c>
      <c r="I1535" t="s">
        <v>2756</v>
      </c>
      <c r="J1535" s="5">
        <v>7640802</v>
      </c>
      <c r="L1535" s="5">
        <v>289770851135254</v>
      </c>
      <c r="M1535" t="s">
        <v>2392</v>
      </c>
      <c r="O1535" s="5">
        <v>4394613154595750</v>
      </c>
    </row>
    <row r="1536" spans="2:15" x14ac:dyDescent="0.3">
      <c r="B1536" t="s">
        <v>5927</v>
      </c>
      <c r="C1536" t="s">
        <v>2393</v>
      </c>
      <c r="D1536" t="s">
        <v>804</v>
      </c>
      <c r="E1536">
        <v>25</v>
      </c>
      <c r="F1536">
        <v>1</v>
      </c>
      <c r="G1536" t="s">
        <v>2897</v>
      </c>
      <c r="H1536" t="s">
        <v>5928</v>
      </c>
      <c r="I1536" t="s">
        <v>2756</v>
      </c>
      <c r="J1536" s="5">
        <v>15639294</v>
      </c>
      <c r="L1536" s="5">
        <v>307529315948486</v>
      </c>
      <c r="M1536" t="s">
        <v>2393</v>
      </c>
      <c r="O1536" s="5">
        <v>4394613154595750</v>
      </c>
    </row>
    <row r="1537" spans="2:15" x14ac:dyDescent="0.3">
      <c r="B1537" t="s">
        <v>5929</v>
      </c>
      <c r="C1537" t="s">
        <v>2394</v>
      </c>
      <c r="D1537" t="s">
        <v>804</v>
      </c>
      <c r="E1537">
        <v>25</v>
      </c>
      <c r="F1537">
        <v>1</v>
      </c>
      <c r="G1537" t="s">
        <v>4202</v>
      </c>
      <c r="H1537" t="s">
        <v>5930</v>
      </c>
      <c r="I1537" t="s">
        <v>2756</v>
      </c>
      <c r="J1537" s="5">
        <v>7307891</v>
      </c>
      <c r="L1537" s="5">
        <v>320968894958496</v>
      </c>
      <c r="M1537" t="s">
        <v>2394</v>
      </c>
      <c r="O1537" s="5">
        <v>4394613154595750</v>
      </c>
    </row>
    <row r="1538" spans="2:15" x14ac:dyDescent="0.3">
      <c r="B1538" t="s">
        <v>5931</v>
      </c>
      <c r="C1538" t="s">
        <v>2395</v>
      </c>
      <c r="D1538" t="s">
        <v>804</v>
      </c>
      <c r="E1538">
        <v>25</v>
      </c>
      <c r="F1538">
        <v>1</v>
      </c>
      <c r="G1538" t="s">
        <v>3866</v>
      </c>
      <c r="H1538" t="s">
        <v>5932</v>
      </c>
      <c r="I1538" t="s">
        <v>2756</v>
      </c>
      <c r="J1538" s="5">
        <v>6534391</v>
      </c>
      <c r="L1538" s="5">
        <v>301143169403076</v>
      </c>
      <c r="M1538" t="s">
        <v>2395</v>
      </c>
      <c r="O1538" s="5">
        <v>4394613154595750</v>
      </c>
    </row>
    <row r="1539" spans="2:15" x14ac:dyDescent="0.3">
      <c r="B1539" t="s">
        <v>5933</v>
      </c>
      <c r="C1539" t="s">
        <v>2396</v>
      </c>
      <c r="D1539" t="s">
        <v>807</v>
      </c>
      <c r="E1539">
        <v>50</v>
      </c>
      <c r="F1539" t="s">
        <v>2773</v>
      </c>
      <c r="G1539" t="s">
        <v>4200</v>
      </c>
      <c r="H1539" t="s">
        <v>3034</v>
      </c>
      <c r="I1539" t="s">
        <v>2756</v>
      </c>
      <c r="J1539" s="5">
        <v>12929126</v>
      </c>
      <c r="K1539" t="s">
        <v>1069</v>
      </c>
      <c r="L1539" s="5">
        <v>255617087783813</v>
      </c>
      <c r="M1539" t="s">
        <v>2396</v>
      </c>
      <c r="O1539" s="5">
        <v>2611239415570130</v>
      </c>
    </row>
    <row r="1540" spans="2:15" x14ac:dyDescent="0.3">
      <c r="B1540" t="s">
        <v>5934</v>
      </c>
      <c r="C1540" t="s">
        <v>2397</v>
      </c>
      <c r="D1540" t="s">
        <v>804</v>
      </c>
      <c r="E1540">
        <v>25</v>
      </c>
      <c r="F1540">
        <v>1</v>
      </c>
      <c r="G1540" t="s">
        <v>3725</v>
      </c>
      <c r="H1540" t="s">
        <v>5935</v>
      </c>
      <c r="I1540" t="s">
        <v>2756</v>
      </c>
      <c r="J1540" s="5">
        <v>500684</v>
      </c>
      <c r="L1540" s="5">
        <v>298535785675049</v>
      </c>
      <c r="M1540" t="s">
        <v>2397</v>
      </c>
      <c r="O1540" s="5">
        <v>4394613154595750</v>
      </c>
    </row>
    <row r="1541" spans="2:15" x14ac:dyDescent="0.3">
      <c r="B1541" t="s">
        <v>5936</v>
      </c>
      <c r="C1541" t="s">
        <v>2398</v>
      </c>
      <c r="D1541" t="s">
        <v>804</v>
      </c>
      <c r="E1541">
        <v>20</v>
      </c>
      <c r="F1541">
        <v>1</v>
      </c>
      <c r="G1541" t="s">
        <v>3779</v>
      </c>
      <c r="H1541" t="s">
        <v>5937</v>
      </c>
      <c r="I1541" t="s">
        <v>2756</v>
      </c>
      <c r="J1541" s="5">
        <v>8461609</v>
      </c>
      <c r="L1541" s="5">
        <v>241412315368652</v>
      </c>
      <c r="M1541" t="s">
        <v>2398</v>
      </c>
      <c r="O1541" s="5">
        <v>2442449145137490</v>
      </c>
    </row>
    <row r="1542" spans="2:15" x14ac:dyDescent="0.3">
      <c r="B1542" t="s">
        <v>5938</v>
      </c>
      <c r="C1542" t="s">
        <v>2399</v>
      </c>
      <c r="D1542" t="s">
        <v>824</v>
      </c>
      <c r="E1542">
        <v>25</v>
      </c>
      <c r="F1542">
        <v>1</v>
      </c>
      <c r="G1542" t="s">
        <v>4355</v>
      </c>
      <c r="H1542" t="s">
        <v>2792</v>
      </c>
      <c r="I1542" t="s">
        <v>2756</v>
      </c>
      <c r="J1542" s="5">
        <v>10087901</v>
      </c>
      <c r="L1542" s="5">
        <v>415691871643066</v>
      </c>
      <c r="M1542" t="s">
        <v>2399</v>
      </c>
      <c r="O1542" s="5">
        <v>4394613154595750</v>
      </c>
    </row>
    <row r="1543" spans="2:15" x14ac:dyDescent="0.3">
      <c r="B1543" t="s">
        <v>5939</v>
      </c>
      <c r="C1543" t="s">
        <v>2400</v>
      </c>
      <c r="D1543" t="s">
        <v>804</v>
      </c>
      <c r="E1543">
        <v>20</v>
      </c>
      <c r="F1543">
        <v>1</v>
      </c>
      <c r="G1543" t="s">
        <v>4845</v>
      </c>
      <c r="H1543" t="s">
        <v>5940</v>
      </c>
      <c r="I1543" t="s">
        <v>2756</v>
      </c>
      <c r="J1543" s="5">
        <v>79017043</v>
      </c>
      <c r="L1543" s="5">
        <v>241696529388428</v>
      </c>
      <c r="M1543" t="s">
        <v>2400</v>
      </c>
      <c r="O1543" s="5">
        <v>2442449145137490</v>
      </c>
    </row>
    <row r="1544" spans="2:15" x14ac:dyDescent="0.3">
      <c r="B1544" t="s">
        <v>5941</v>
      </c>
      <c r="C1544" t="s">
        <v>2401</v>
      </c>
      <c r="D1544" t="s">
        <v>804</v>
      </c>
      <c r="E1544">
        <v>25</v>
      </c>
      <c r="F1544">
        <v>1</v>
      </c>
      <c r="G1544" t="s">
        <v>5415</v>
      </c>
      <c r="H1544" t="s">
        <v>5942</v>
      </c>
      <c r="I1544" t="s">
        <v>2756</v>
      </c>
      <c r="J1544" s="5">
        <v>7901663</v>
      </c>
      <c r="L1544" s="5">
        <v>278869361877441</v>
      </c>
      <c r="M1544" t="s">
        <v>2401</v>
      </c>
      <c r="O1544" s="5">
        <v>4394613154595750</v>
      </c>
    </row>
    <row r="1545" spans="2:15" x14ac:dyDescent="0.3">
      <c r="B1545" t="s">
        <v>5943</v>
      </c>
      <c r="C1545" t="s">
        <v>2402</v>
      </c>
      <c r="D1545" t="s">
        <v>804</v>
      </c>
      <c r="E1545">
        <v>25</v>
      </c>
      <c r="F1545">
        <v>1</v>
      </c>
      <c r="G1545" t="s">
        <v>4642</v>
      </c>
      <c r="H1545" t="s">
        <v>5944</v>
      </c>
      <c r="I1545" t="s">
        <v>2756</v>
      </c>
      <c r="J1545" s="5">
        <v>62801204</v>
      </c>
      <c r="L1545" s="5">
        <v>368651351928711</v>
      </c>
      <c r="M1545" t="s">
        <v>2402</v>
      </c>
      <c r="O1545" s="5">
        <v>4394613154595750</v>
      </c>
    </row>
    <row r="1546" spans="2:15" x14ac:dyDescent="0.3">
      <c r="B1546" t="s">
        <v>5945</v>
      </c>
      <c r="C1546" t="s">
        <v>2403</v>
      </c>
      <c r="D1546" t="s">
        <v>807</v>
      </c>
      <c r="E1546">
        <v>32</v>
      </c>
      <c r="F1546" t="s">
        <v>2794</v>
      </c>
      <c r="G1546" t="s">
        <v>5752</v>
      </c>
      <c r="H1546" t="s">
        <v>3726</v>
      </c>
      <c r="I1546" t="s">
        <v>2756</v>
      </c>
      <c r="J1546" s="5">
        <v>54306417</v>
      </c>
      <c r="K1546" t="s">
        <v>1083</v>
      </c>
      <c r="L1546" s="5">
        <v>479715535354335</v>
      </c>
      <c r="M1546" t="s">
        <v>2403</v>
      </c>
      <c r="O1546" s="5">
        <v>8343616479046430</v>
      </c>
    </row>
    <row r="1547" spans="2:15" x14ac:dyDescent="0.3">
      <c r="B1547" t="s">
        <v>5946</v>
      </c>
      <c r="C1547" t="s">
        <v>2404</v>
      </c>
      <c r="D1547" t="s">
        <v>807</v>
      </c>
      <c r="E1547">
        <v>125</v>
      </c>
      <c r="F1547" t="s">
        <v>2823</v>
      </c>
      <c r="G1547" t="s">
        <v>3024</v>
      </c>
      <c r="H1547" t="s">
        <v>3760</v>
      </c>
      <c r="I1547" t="s">
        <v>2756</v>
      </c>
      <c r="J1547" t="s">
        <v>5947</v>
      </c>
      <c r="K1547" t="s">
        <v>885</v>
      </c>
      <c r="L1547" s="5">
        <v>161270495830534</v>
      </c>
      <c r="M1547" t="s">
        <v>2404</v>
      </c>
      <c r="O1547" s="5">
        <v>2.58366036106112E+16</v>
      </c>
    </row>
    <row r="1548" spans="2:15" x14ac:dyDescent="0.3">
      <c r="B1548" t="s">
        <v>5948</v>
      </c>
      <c r="C1548" t="s">
        <v>2405</v>
      </c>
      <c r="D1548" t="s">
        <v>819</v>
      </c>
      <c r="E1548">
        <v>300</v>
      </c>
      <c r="F1548" t="s">
        <v>2773</v>
      </c>
      <c r="G1548" t="s">
        <v>4202</v>
      </c>
      <c r="H1548" t="s">
        <v>3108</v>
      </c>
      <c r="I1548" t="s">
        <v>2756</v>
      </c>
      <c r="J1548" s="5">
        <v>13727662</v>
      </c>
      <c r="K1548" t="s">
        <v>820</v>
      </c>
      <c r="L1548" s="5">
        <v>149733704735565</v>
      </c>
      <c r="M1548" t="s">
        <v>2405</v>
      </c>
      <c r="O1548" s="5">
        <v>2.21750563432268E+16</v>
      </c>
    </row>
    <row r="1549" spans="2:15" x14ac:dyDescent="0.3">
      <c r="B1549" t="s">
        <v>5949</v>
      </c>
      <c r="C1549" t="s">
        <v>2406</v>
      </c>
      <c r="D1549" t="s">
        <v>804</v>
      </c>
      <c r="E1549">
        <v>32</v>
      </c>
      <c r="F1549">
        <v>1</v>
      </c>
      <c r="G1549" t="s">
        <v>4690</v>
      </c>
      <c r="H1549" t="s">
        <v>5950</v>
      </c>
      <c r="I1549" t="s">
        <v>2756</v>
      </c>
      <c r="J1549" s="5">
        <v>12474763</v>
      </c>
      <c r="L1549" s="5">
        <v>523257102966309</v>
      </c>
      <c r="M1549" t="s">
        <v>2406</v>
      </c>
      <c r="O1549" s="5">
        <v>8343616479046430</v>
      </c>
    </row>
    <row r="1550" spans="2:15" x14ac:dyDescent="0.3">
      <c r="B1550" t="s">
        <v>5951</v>
      </c>
      <c r="C1550" t="s">
        <v>2407</v>
      </c>
      <c r="D1550" t="s">
        <v>804</v>
      </c>
      <c r="E1550">
        <v>50</v>
      </c>
      <c r="F1550">
        <v>1</v>
      </c>
      <c r="G1550" t="s">
        <v>3459</v>
      </c>
      <c r="H1550" t="s">
        <v>5952</v>
      </c>
      <c r="I1550" t="s">
        <v>2756</v>
      </c>
      <c r="J1550" s="5">
        <v>7366671</v>
      </c>
      <c r="L1550" s="5">
        <v>224211135864258</v>
      </c>
      <c r="M1550" t="s">
        <v>2407</v>
      </c>
      <c r="O1550" s="5">
        <v>2611239415570130</v>
      </c>
    </row>
    <row r="1551" spans="2:15" x14ac:dyDescent="0.3">
      <c r="B1551" t="s">
        <v>5953</v>
      </c>
      <c r="C1551" t="s">
        <v>2408</v>
      </c>
      <c r="D1551" t="s">
        <v>804</v>
      </c>
      <c r="E1551">
        <v>32</v>
      </c>
      <c r="F1551">
        <v>1</v>
      </c>
      <c r="G1551" t="s">
        <v>5954</v>
      </c>
      <c r="H1551" t="e" cm="1">
        <f t="array" ref="H1551">+qRQriOEdAKAkAZG</f>
        <v>#NAME?</v>
      </c>
      <c r="I1551" t="s">
        <v>2756</v>
      </c>
      <c r="J1551" s="5">
        <v>7858184912550790</v>
      </c>
      <c r="L1551" s="5">
        <v>773619766235352</v>
      </c>
      <c r="M1551" t="s">
        <v>2408</v>
      </c>
      <c r="O1551" s="5">
        <v>8343616479046430</v>
      </c>
    </row>
    <row r="1552" spans="2:15" x14ac:dyDescent="0.3">
      <c r="B1552" t="s">
        <v>5955</v>
      </c>
      <c r="C1552" t="s">
        <v>2409</v>
      </c>
      <c r="D1552" t="s">
        <v>837</v>
      </c>
      <c r="E1552">
        <v>32</v>
      </c>
      <c r="F1552" t="s">
        <v>2860</v>
      </c>
      <c r="G1552" t="s">
        <v>5230</v>
      </c>
      <c r="H1552" t="s">
        <v>4691</v>
      </c>
      <c r="I1552" t="s">
        <v>2756</v>
      </c>
      <c r="J1552" s="5">
        <v>19814302</v>
      </c>
      <c r="K1552" t="s">
        <v>815</v>
      </c>
      <c r="L1552" s="5">
        <v>772914719581604</v>
      </c>
      <c r="M1552" t="s">
        <v>2409</v>
      </c>
      <c r="O1552" s="5">
        <v>8343616479046430</v>
      </c>
    </row>
    <row r="1553" spans="2:15" x14ac:dyDescent="0.3">
      <c r="B1553" t="s">
        <v>5956</v>
      </c>
      <c r="C1553" t="s">
        <v>2410</v>
      </c>
      <c r="D1553" t="s">
        <v>807</v>
      </c>
      <c r="E1553">
        <v>150</v>
      </c>
      <c r="F1553" t="s">
        <v>2773</v>
      </c>
      <c r="G1553" t="s">
        <v>5048</v>
      </c>
      <c r="H1553" t="s">
        <v>4724</v>
      </c>
      <c r="I1553" t="s">
        <v>2756</v>
      </c>
      <c r="J1553" s="5">
        <v>32281241</v>
      </c>
      <c r="K1553" t="s">
        <v>815</v>
      </c>
      <c r="L1553" s="5">
        <v>336712777008057</v>
      </c>
      <c r="M1553" t="s">
        <v>2410</v>
      </c>
      <c r="O1553" s="5">
        <v>4.0530788484379904E+16</v>
      </c>
    </row>
    <row r="1554" spans="2:15" x14ac:dyDescent="0.3">
      <c r="B1554" t="s">
        <v>5957</v>
      </c>
      <c r="C1554" t="s">
        <v>2411</v>
      </c>
      <c r="D1554" t="s">
        <v>807</v>
      </c>
      <c r="E1554">
        <v>50</v>
      </c>
      <c r="F1554" t="s">
        <v>2905</v>
      </c>
      <c r="G1554" t="s">
        <v>3475</v>
      </c>
      <c r="H1554" t="s">
        <v>4470</v>
      </c>
      <c r="I1554" t="s">
        <v>2756</v>
      </c>
      <c r="J1554" s="5">
        <v>682677</v>
      </c>
      <c r="K1554" t="s">
        <v>841</v>
      </c>
      <c r="L1554" s="5">
        <v>206619788932789</v>
      </c>
      <c r="M1554" t="s">
        <v>2411</v>
      </c>
      <c r="O1554" s="5">
        <v>2611239415570130</v>
      </c>
    </row>
    <row r="1555" spans="2:15" x14ac:dyDescent="0.3">
      <c r="B1555" t="s">
        <v>5958</v>
      </c>
      <c r="C1555" t="s">
        <v>2412</v>
      </c>
      <c r="D1555" t="s">
        <v>819</v>
      </c>
      <c r="E1555">
        <v>50</v>
      </c>
      <c r="F1555" t="s">
        <v>2947</v>
      </c>
      <c r="G1555" t="s">
        <v>4687</v>
      </c>
      <c r="H1555" t="s">
        <v>3398</v>
      </c>
      <c r="I1555" t="s">
        <v>2756</v>
      </c>
      <c r="J1555" s="5">
        <v>3514255</v>
      </c>
      <c r="K1555" t="s">
        <v>1071</v>
      </c>
      <c r="L1555" s="5">
        <v>152849563903816</v>
      </c>
      <c r="M1555" t="s">
        <v>2412</v>
      </c>
      <c r="O1555" s="5">
        <v>2611239415570130</v>
      </c>
    </row>
    <row r="1556" spans="2:15" x14ac:dyDescent="0.3">
      <c r="B1556" t="s">
        <v>5959</v>
      </c>
      <c r="C1556" t="s">
        <v>2413</v>
      </c>
      <c r="D1556" t="s">
        <v>807</v>
      </c>
      <c r="E1556">
        <v>50</v>
      </c>
      <c r="F1556" t="s">
        <v>3154</v>
      </c>
      <c r="G1556" t="s">
        <v>4913</v>
      </c>
      <c r="H1556" t="s">
        <v>3866</v>
      </c>
      <c r="I1556" t="s">
        <v>2756</v>
      </c>
      <c r="J1556" s="5">
        <v>15201683</v>
      </c>
      <c r="K1556" t="s">
        <v>808</v>
      </c>
      <c r="L1556" s="5">
        <v>169158283481607</v>
      </c>
      <c r="M1556" t="s">
        <v>2413</v>
      </c>
      <c r="O1556" s="5">
        <v>2611239415570130</v>
      </c>
    </row>
    <row r="1557" spans="2:15" x14ac:dyDescent="0.3">
      <c r="B1557" t="s">
        <v>5960</v>
      </c>
      <c r="C1557" t="s">
        <v>2414</v>
      </c>
      <c r="D1557" t="s">
        <v>804</v>
      </c>
      <c r="E1557">
        <v>32</v>
      </c>
      <c r="F1557">
        <v>1</v>
      </c>
      <c r="G1557" t="s">
        <v>3532</v>
      </c>
      <c r="H1557" t="s">
        <v>5961</v>
      </c>
      <c r="I1557" t="s">
        <v>2756</v>
      </c>
      <c r="J1557" s="5">
        <v>4260431</v>
      </c>
      <c r="L1557" s="5">
        <v>598574028015137</v>
      </c>
      <c r="M1557" t="s">
        <v>2414</v>
      </c>
      <c r="O1557" s="5">
        <v>8343616479046430</v>
      </c>
    </row>
    <row r="1558" spans="2:15" x14ac:dyDescent="0.3">
      <c r="B1558" t="s">
        <v>5962</v>
      </c>
      <c r="C1558" t="s">
        <v>2415</v>
      </c>
      <c r="D1558" t="s">
        <v>837</v>
      </c>
      <c r="E1558">
        <v>50</v>
      </c>
      <c r="F1558" t="s">
        <v>2769</v>
      </c>
      <c r="G1558" t="s">
        <v>5257</v>
      </c>
      <c r="H1558" t="s">
        <v>5820</v>
      </c>
      <c r="I1558" t="s">
        <v>2756</v>
      </c>
      <c r="J1558" s="5">
        <v>78668284</v>
      </c>
      <c r="K1558" t="s">
        <v>838</v>
      </c>
      <c r="L1558" s="5">
        <v>159919991455099</v>
      </c>
      <c r="M1558" t="s">
        <v>2415</v>
      </c>
      <c r="O1558" s="5">
        <v>2611239415570130</v>
      </c>
    </row>
    <row r="1559" spans="2:15" x14ac:dyDescent="0.3">
      <c r="B1559" t="s">
        <v>5963</v>
      </c>
      <c r="C1559" t="s">
        <v>2416</v>
      </c>
      <c r="D1559" t="s">
        <v>804</v>
      </c>
      <c r="E1559">
        <v>25</v>
      </c>
      <c r="F1559">
        <v>1</v>
      </c>
      <c r="G1559" t="s">
        <v>4443</v>
      </c>
      <c r="H1559" t="s">
        <v>5964</v>
      </c>
      <c r="I1559" t="s">
        <v>2756</v>
      </c>
      <c r="J1559" s="5">
        <v>64202256</v>
      </c>
      <c r="L1559" s="5">
        <v>302407779693604</v>
      </c>
      <c r="M1559" t="s">
        <v>2416</v>
      </c>
      <c r="O1559" s="5">
        <v>4394613154595750</v>
      </c>
    </row>
    <row r="1560" spans="2:15" x14ac:dyDescent="0.3">
      <c r="B1560" t="s">
        <v>5965</v>
      </c>
      <c r="C1560" t="s">
        <v>2417</v>
      </c>
      <c r="D1560" t="s">
        <v>807</v>
      </c>
      <c r="E1560">
        <v>65</v>
      </c>
      <c r="F1560" t="s">
        <v>2759</v>
      </c>
      <c r="G1560" t="s">
        <v>3912</v>
      </c>
      <c r="H1560" t="s">
        <v>4813</v>
      </c>
      <c r="I1560" t="s">
        <v>2756</v>
      </c>
      <c r="J1560" s="5">
        <v>11309537</v>
      </c>
      <c r="K1560" t="s">
        <v>822</v>
      </c>
      <c r="L1560" s="5">
        <v>496272674560547</v>
      </c>
      <c r="M1560" t="s">
        <v>2417</v>
      </c>
      <c r="O1560" s="5">
        <v>506295486315796</v>
      </c>
    </row>
    <row r="1561" spans="2:15" x14ac:dyDescent="0.3">
      <c r="B1561" t="s">
        <v>5966</v>
      </c>
      <c r="C1561" t="s">
        <v>2418</v>
      </c>
      <c r="D1561" t="s">
        <v>824</v>
      </c>
      <c r="E1561">
        <v>100</v>
      </c>
      <c r="F1561">
        <v>1</v>
      </c>
      <c r="G1561" t="s">
        <v>4714</v>
      </c>
      <c r="H1561" t="s">
        <v>4966</v>
      </c>
      <c r="I1561" t="s">
        <v>2756</v>
      </c>
      <c r="J1561" s="5">
        <v>1628328</v>
      </c>
      <c r="L1561" s="5">
        <v>144393188476562</v>
      </c>
      <c r="M1561" t="s">
        <v>2418</v>
      </c>
      <c r="O1561" s="5">
        <v>1.48568088588033E+16</v>
      </c>
    </row>
    <row r="1562" spans="2:15" x14ac:dyDescent="0.3">
      <c r="B1562" t="s">
        <v>5967</v>
      </c>
      <c r="C1562" t="s">
        <v>2419</v>
      </c>
      <c r="D1562" t="s">
        <v>804</v>
      </c>
      <c r="E1562">
        <v>25</v>
      </c>
      <c r="F1562">
        <v>1</v>
      </c>
      <c r="G1562" t="s">
        <v>4131</v>
      </c>
      <c r="H1562" t="s">
        <v>5968</v>
      </c>
      <c r="I1562" t="s">
        <v>2756</v>
      </c>
      <c r="J1562" s="5">
        <v>6704032</v>
      </c>
      <c r="L1562" s="5">
        <v>302492084503174</v>
      </c>
      <c r="M1562" t="s">
        <v>2419</v>
      </c>
      <c r="O1562" s="5">
        <v>4394613154595750</v>
      </c>
    </row>
    <row r="1563" spans="2:15" x14ac:dyDescent="0.3">
      <c r="B1563" t="s">
        <v>5969</v>
      </c>
      <c r="C1563" t="s">
        <v>2420</v>
      </c>
      <c r="D1563" t="s">
        <v>807</v>
      </c>
      <c r="E1563">
        <v>40</v>
      </c>
      <c r="F1563" t="s">
        <v>3154</v>
      </c>
      <c r="G1563" t="s">
        <v>3797</v>
      </c>
      <c r="H1563" t="s">
        <v>4316</v>
      </c>
      <c r="I1563" t="s">
        <v>2756</v>
      </c>
      <c r="J1563" s="5">
        <v>11988429</v>
      </c>
      <c r="K1563" t="s">
        <v>1013</v>
      </c>
      <c r="L1563" s="5">
        <v>142443563156121</v>
      </c>
      <c r="M1563" t="s">
        <v>2420</v>
      </c>
      <c r="O1563" s="5">
        <v>1.47985835869071E+16</v>
      </c>
    </row>
    <row r="1564" spans="2:15" x14ac:dyDescent="0.3">
      <c r="B1564" t="s">
        <v>5970</v>
      </c>
      <c r="C1564" t="s">
        <v>2421</v>
      </c>
      <c r="D1564" t="s">
        <v>804</v>
      </c>
      <c r="E1564">
        <v>32</v>
      </c>
      <c r="F1564">
        <v>1</v>
      </c>
      <c r="G1564" t="s">
        <v>4406</v>
      </c>
      <c r="H1564" t="s">
        <v>5971</v>
      </c>
      <c r="I1564" t="s">
        <v>2756</v>
      </c>
      <c r="J1564" s="5">
        <v>43446326</v>
      </c>
      <c r="L1564" s="5">
        <v>465443229675293</v>
      </c>
      <c r="M1564" t="s">
        <v>2421</v>
      </c>
      <c r="O1564" s="5">
        <v>8343616479046430</v>
      </c>
    </row>
    <row r="1565" spans="2:15" x14ac:dyDescent="0.3">
      <c r="B1565" t="s">
        <v>5972</v>
      </c>
      <c r="C1565" t="s">
        <v>2422</v>
      </c>
      <c r="D1565" t="s">
        <v>807</v>
      </c>
      <c r="E1565">
        <v>40</v>
      </c>
      <c r="F1565" t="s">
        <v>3154</v>
      </c>
      <c r="G1565" t="s">
        <v>3872</v>
      </c>
      <c r="H1565" t="s">
        <v>3797</v>
      </c>
      <c r="I1565" t="s">
        <v>2756</v>
      </c>
      <c r="J1565" s="5">
        <v>6645828</v>
      </c>
      <c r="K1565" t="s">
        <v>1013</v>
      </c>
      <c r="L1565" s="5">
        <v>123328467807791</v>
      </c>
      <c r="M1565" t="s">
        <v>2422</v>
      </c>
      <c r="O1565" s="5">
        <v>1.47985835869071E+16</v>
      </c>
    </row>
    <row r="1566" spans="2:15" x14ac:dyDescent="0.3">
      <c r="B1566" t="s">
        <v>5973</v>
      </c>
      <c r="C1566" t="s">
        <v>2423</v>
      </c>
      <c r="D1566" t="s">
        <v>804</v>
      </c>
      <c r="E1566">
        <v>32</v>
      </c>
      <c r="F1566">
        <v>1</v>
      </c>
      <c r="G1566" t="s">
        <v>5140</v>
      </c>
      <c r="H1566" t="s">
        <v>5974</v>
      </c>
      <c r="I1566" t="s">
        <v>2756</v>
      </c>
      <c r="J1566" s="5">
        <v>13352382</v>
      </c>
      <c r="L1566" s="5">
        <v>563691062927246</v>
      </c>
      <c r="M1566" t="s">
        <v>2423</v>
      </c>
      <c r="O1566" s="5">
        <v>8343616479046430</v>
      </c>
    </row>
    <row r="1567" spans="2:15" x14ac:dyDescent="0.3">
      <c r="B1567" t="s">
        <v>5975</v>
      </c>
      <c r="C1567" t="s">
        <v>2424</v>
      </c>
      <c r="D1567" t="s">
        <v>837</v>
      </c>
      <c r="E1567">
        <v>50</v>
      </c>
      <c r="F1567" t="s">
        <v>3372</v>
      </c>
      <c r="G1567" t="s">
        <v>5820</v>
      </c>
      <c r="H1567" t="s">
        <v>2834</v>
      </c>
      <c r="I1567" t="s">
        <v>2756</v>
      </c>
      <c r="J1567" s="5">
        <v>28262848</v>
      </c>
      <c r="K1567" t="s">
        <v>838</v>
      </c>
      <c r="L1567" s="5">
        <v>179672611618065</v>
      </c>
      <c r="M1567" t="s">
        <v>2424</v>
      </c>
      <c r="O1567" s="5">
        <v>2611239415570130</v>
      </c>
    </row>
    <row r="1568" spans="2:15" x14ac:dyDescent="0.3">
      <c r="B1568" t="s">
        <v>5976</v>
      </c>
      <c r="C1568" t="s">
        <v>2425</v>
      </c>
      <c r="D1568" t="s">
        <v>824</v>
      </c>
      <c r="E1568">
        <v>125</v>
      </c>
      <c r="F1568" t="s">
        <v>2773</v>
      </c>
      <c r="G1568" t="s">
        <v>5402</v>
      </c>
      <c r="H1568" t="s">
        <v>4045</v>
      </c>
      <c r="I1568" t="s">
        <v>2756</v>
      </c>
      <c r="J1568" s="5">
        <v>9411657</v>
      </c>
      <c r="K1568" t="s">
        <v>1065</v>
      </c>
      <c r="L1568" s="5">
        <v>18115505821991</v>
      </c>
      <c r="M1568" t="s">
        <v>2425</v>
      </c>
      <c r="O1568" s="5">
        <v>2.58366036106112E+16</v>
      </c>
    </row>
    <row r="1569" spans="2:15" x14ac:dyDescent="0.3">
      <c r="B1569" t="s">
        <v>5977</v>
      </c>
      <c r="C1569" t="s">
        <v>2426</v>
      </c>
      <c r="D1569" t="s">
        <v>807</v>
      </c>
      <c r="E1569">
        <v>65</v>
      </c>
      <c r="F1569" t="s">
        <v>2853</v>
      </c>
      <c r="G1569" t="e" cm="1">
        <f t="array" ref="G1569">+jaPna0kmtbeYMhL</f>
        <v>#NAME?</v>
      </c>
      <c r="H1569" t="s">
        <v>3118</v>
      </c>
      <c r="I1569" t="s">
        <v>2756</v>
      </c>
      <c r="J1569" s="5">
        <v>6366058</v>
      </c>
      <c r="K1569" t="s">
        <v>852</v>
      </c>
      <c r="L1569" s="5">
        <v>382313770408626</v>
      </c>
      <c r="M1569" t="s">
        <v>2426</v>
      </c>
      <c r="O1569" s="5">
        <v>506295486315796</v>
      </c>
    </row>
    <row r="1570" spans="2:15" x14ac:dyDescent="0.3">
      <c r="B1570" t="s">
        <v>5978</v>
      </c>
      <c r="C1570" t="s">
        <v>2427</v>
      </c>
      <c r="D1570" t="s">
        <v>804</v>
      </c>
      <c r="E1570">
        <v>65</v>
      </c>
      <c r="F1570">
        <v>1</v>
      </c>
      <c r="G1570" t="s">
        <v>5979</v>
      </c>
      <c r="H1570" t="s">
        <v>4431</v>
      </c>
      <c r="I1570" t="s">
        <v>2756</v>
      </c>
      <c r="J1570" s="5">
        <v>2.31324020889805E+16</v>
      </c>
      <c r="L1570" s="5">
        <v>308082458496094</v>
      </c>
      <c r="M1570" t="s">
        <v>2427</v>
      </c>
      <c r="O1570" s="5">
        <v>506295486315796</v>
      </c>
    </row>
    <row r="1571" spans="2:15" x14ac:dyDescent="0.3">
      <c r="B1571" t="s">
        <v>5980</v>
      </c>
      <c r="C1571" t="s">
        <v>2428</v>
      </c>
      <c r="D1571" t="s">
        <v>807</v>
      </c>
      <c r="E1571">
        <v>80</v>
      </c>
      <c r="F1571" t="s">
        <v>2759</v>
      </c>
      <c r="G1571" t="s">
        <v>5132</v>
      </c>
      <c r="H1571" t="s">
        <v>4191</v>
      </c>
      <c r="I1571" t="s">
        <v>2756</v>
      </c>
      <c r="J1571" s="5">
        <v>19667403</v>
      </c>
      <c r="K1571" t="s">
        <v>822</v>
      </c>
      <c r="L1571" s="5">
        <v>537060017089844</v>
      </c>
      <c r="M1571" t="s">
        <v>2428</v>
      </c>
      <c r="O1571" s="5">
        <v>8519200479572930</v>
      </c>
    </row>
    <row r="1572" spans="2:15" x14ac:dyDescent="0.3">
      <c r="B1572" t="s">
        <v>5981</v>
      </c>
      <c r="C1572" t="s">
        <v>2429</v>
      </c>
      <c r="D1572" t="s">
        <v>804</v>
      </c>
      <c r="E1572">
        <v>50</v>
      </c>
      <c r="F1572">
        <v>1</v>
      </c>
      <c r="G1572" t="s">
        <v>5723</v>
      </c>
      <c r="H1572" t="s">
        <v>5982</v>
      </c>
      <c r="I1572" t="s">
        <v>2756</v>
      </c>
      <c r="J1572" s="5">
        <v>5142464</v>
      </c>
      <c r="L1572" s="5">
        <v>155636795043945</v>
      </c>
      <c r="M1572" t="s">
        <v>2429</v>
      </c>
      <c r="O1572" s="5">
        <v>2611239415570130</v>
      </c>
    </row>
    <row r="1573" spans="2:15" x14ac:dyDescent="0.3">
      <c r="B1573" t="s">
        <v>5983</v>
      </c>
      <c r="C1573" t="s">
        <v>2430</v>
      </c>
      <c r="D1573" t="s">
        <v>819</v>
      </c>
      <c r="E1573">
        <v>250</v>
      </c>
      <c r="F1573" t="s">
        <v>2773</v>
      </c>
      <c r="G1573" t="s">
        <v>3917</v>
      </c>
      <c r="H1573" t="s">
        <v>3172</v>
      </c>
      <c r="I1573" t="s">
        <v>2756</v>
      </c>
      <c r="J1573" s="5">
        <v>4163814064733820</v>
      </c>
      <c r="K1573" t="s">
        <v>820</v>
      </c>
      <c r="L1573" s="5">
        <v>125417527990341</v>
      </c>
      <c r="M1573" t="s">
        <v>2430</v>
      </c>
      <c r="O1573" s="5">
        <v>1.42052430337836E+16</v>
      </c>
    </row>
    <row r="1574" spans="2:15" x14ac:dyDescent="0.3">
      <c r="B1574" t="s">
        <v>5984</v>
      </c>
      <c r="C1574" t="s">
        <v>2431</v>
      </c>
      <c r="D1574" t="s">
        <v>824</v>
      </c>
      <c r="E1574">
        <v>40</v>
      </c>
      <c r="F1574" t="s">
        <v>2947</v>
      </c>
      <c r="G1574" t="s">
        <v>4116</v>
      </c>
      <c r="H1574" t="s">
        <v>4672</v>
      </c>
      <c r="I1574" t="s">
        <v>2756</v>
      </c>
      <c r="J1574" s="5">
        <v>191945</v>
      </c>
      <c r="K1574" t="s">
        <v>1121</v>
      </c>
      <c r="L1574" s="5">
        <v>129157433853135</v>
      </c>
      <c r="M1574" t="s">
        <v>2431</v>
      </c>
      <c r="O1574" s="5">
        <v>1.47985835869071E+16</v>
      </c>
    </row>
    <row r="1575" spans="2:15" x14ac:dyDescent="0.3">
      <c r="B1575" t="s">
        <v>5985</v>
      </c>
      <c r="C1575" t="s">
        <v>2432</v>
      </c>
      <c r="D1575" t="s">
        <v>807</v>
      </c>
      <c r="E1575">
        <v>50</v>
      </c>
      <c r="F1575" t="s">
        <v>3154</v>
      </c>
      <c r="G1575" t="s">
        <v>3346</v>
      </c>
      <c r="H1575" t="s">
        <v>4164</v>
      </c>
      <c r="I1575" t="s">
        <v>2756</v>
      </c>
      <c r="J1575" s="5">
        <v>16234056</v>
      </c>
      <c r="K1575" t="s">
        <v>876</v>
      </c>
      <c r="L1575" s="5">
        <v>153768101520538</v>
      </c>
      <c r="M1575" t="s">
        <v>2432</v>
      </c>
      <c r="O1575" s="5">
        <v>2611239415570130</v>
      </c>
    </row>
    <row r="1576" spans="2:15" x14ac:dyDescent="0.3">
      <c r="B1576" t="s">
        <v>5986</v>
      </c>
      <c r="C1576" t="s">
        <v>2433</v>
      </c>
      <c r="D1576" t="s">
        <v>807</v>
      </c>
      <c r="E1576">
        <v>0</v>
      </c>
      <c r="F1576">
        <v>0</v>
      </c>
      <c r="G1576" t="s">
        <v>3713</v>
      </c>
      <c r="H1576" t="s">
        <v>5708</v>
      </c>
      <c r="I1576" t="s">
        <v>2814</v>
      </c>
      <c r="J1576" s="5">
        <v>16710226</v>
      </c>
      <c r="K1576" t="s">
        <v>822</v>
      </c>
      <c r="L1576">
        <v>0</v>
      </c>
      <c r="M1576" t="s">
        <v>2433</v>
      </c>
      <c r="O1576">
        <v>0</v>
      </c>
    </row>
    <row r="1577" spans="2:15" x14ac:dyDescent="0.3">
      <c r="B1577" t="s">
        <v>5987</v>
      </c>
      <c r="C1577" t="s">
        <v>2434</v>
      </c>
      <c r="D1577" t="s">
        <v>804</v>
      </c>
      <c r="E1577">
        <v>25</v>
      </c>
      <c r="F1577">
        <v>1</v>
      </c>
      <c r="G1577" t="s">
        <v>4604</v>
      </c>
      <c r="H1577" t="s">
        <v>5988</v>
      </c>
      <c r="I1577" t="s">
        <v>2756</v>
      </c>
      <c r="J1577" s="5">
        <v>6308476</v>
      </c>
      <c r="L1577" s="5">
        <v>428345527648926</v>
      </c>
      <c r="M1577" t="s">
        <v>2434</v>
      </c>
      <c r="O1577" s="5">
        <v>4394613154595750</v>
      </c>
    </row>
    <row r="1578" spans="2:15" x14ac:dyDescent="0.3">
      <c r="B1578" t="s">
        <v>5989</v>
      </c>
      <c r="C1578" t="s">
        <v>2435</v>
      </c>
      <c r="D1578" t="s">
        <v>847</v>
      </c>
      <c r="E1578">
        <v>125</v>
      </c>
      <c r="F1578" t="s">
        <v>2860</v>
      </c>
      <c r="G1578" t="s">
        <v>3638</v>
      </c>
      <c r="H1578" t="s">
        <v>3433</v>
      </c>
      <c r="I1578" t="s">
        <v>2756</v>
      </c>
      <c r="J1578" s="5">
        <v>56302056</v>
      </c>
      <c r="K1578" t="s">
        <v>959</v>
      </c>
      <c r="L1578" s="5">
        <v>163830223846436</v>
      </c>
      <c r="M1578" t="s">
        <v>2435</v>
      </c>
      <c r="O1578" s="5">
        <v>2.58366036106112E+16</v>
      </c>
    </row>
    <row r="1579" spans="2:15" x14ac:dyDescent="0.3">
      <c r="B1579" t="s">
        <v>5990</v>
      </c>
      <c r="C1579" t="s">
        <v>2436</v>
      </c>
      <c r="D1579" t="s">
        <v>807</v>
      </c>
      <c r="E1579">
        <v>125</v>
      </c>
      <c r="F1579" t="s">
        <v>2773</v>
      </c>
      <c r="G1579" t="s">
        <v>5317</v>
      </c>
      <c r="H1579" t="s">
        <v>4385</v>
      </c>
      <c r="I1579" t="s">
        <v>2756</v>
      </c>
      <c r="J1579" s="5">
        <v>55191984</v>
      </c>
      <c r="K1579" t="s">
        <v>885</v>
      </c>
      <c r="L1579" s="5">
        <v>226796226577758</v>
      </c>
      <c r="M1579" t="s">
        <v>2436</v>
      </c>
      <c r="O1579" s="5">
        <v>2.58366036106112E+16</v>
      </c>
    </row>
    <row r="1580" spans="2:15" x14ac:dyDescent="0.3">
      <c r="B1580" t="s">
        <v>5991</v>
      </c>
      <c r="C1580" t="s">
        <v>2437</v>
      </c>
      <c r="D1580" t="s">
        <v>807</v>
      </c>
      <c r="E1580">
        <v>65</v>
      </c>
      <c r="F1580" t="s">
        <v>2759</v>
      </c>
      <c r="G1580" t="s">
        <v>3852</v>
      </c>
      <c r="H1580" t="s">
        <v>3080</v>
      </c>
      <c r="I1580" t="s">
        <v>2756</v>
      </c>
      <c r="J1580" s="5">
        <v>27155368</v>
      </c>
      <c r="K1580" t="s">
        <v>942</v>
      </c>
      <c r="L1580" s="5">
        <v>440458575439465</v>
      </c>
      <c r="M1580" t="s">
        <v>2437</v>
      </c>
      <c r="O1580" s="5">
        <v>506295486315796</v>
      </c>
    </row>
    <row r="1581" spans="2:15" x14ac:dyDescent="0.3">
      <c r="B1581" t="s">
        <v>5992</v>
      </c>
      <c r="C1581" t="s">
        <v>2438</v>
      </c>
      <c r="D1581" t="s">
        <v>804</v>
      </c>
      <c r="E1581">
        <v>25</v>
      </c>
      <c r="F1581">
        <v>1</v>
      </c>
      <c r="G1581" t="s">
        <v>2827</v>
      </c>
      <c r="H1581" t="s">
        <v>5993</v>
      </c>
      <c r="I1581" t="s">
        <v>2756</v>
      </c>
      <c r="J1581" s="5">
        <v>70088277</v>
      </c>
      <c r="L1581" s="5">
        <v>284731540679932</v>
      </c>
      <c r="M1581" t="s">
        <v>2438</v>
      </c>
      <c r="O1581" s="5">
        <v>4394613154595750</v>
      </c>
    </row>
    <row r="1582" spans="2:15" x14ac:dyDescent="0.3">
      <c r="B1582" t="s">
        <v>5994</v>
      </c>
      <c r="C1582" t="s">
        <v>2439</v>
      </c>
      <c r="D1582" t="s">
        <v>804</v>
      </c>
      <c r="E1582">
        <v>25</v>
      </c>
      <c r="F1582">
        <v>1</v>
      </c>
      <c r="G1582" t="s">
        <v>3924</v>
      </c>
      <c r="H1582" t="s">
        <v>5995</v>
      </c>
      <c r="I1582" t="s">
        <v>2756</v>
      </c>
      <c r="J1582" s="5">
        <v>6863779</v>
      </c>
      <c r="L1582" s="5">
        <v>298933734893799</v>
      </c>
      <c r="M1582" t="s">
        <v>2439</v>
      </c>
      <c r="O1582" s="5">
        <v>4394613154595750</v>
      </c>
    </row>
    <row r="1583" spans="2:15" x14ac:dyDescent="0.3">
      <c r="B1583" t="s">
        <v>5996</v>
      </c>
      <c r="C1583" t="s">
        <v>2440</v>
      </c>
      <c r="D1583" t="s">
        <v>804</v>
      </c>
      <c r="E1583">
        <v>25</v>
      </c>
      <c r="F1583">
        <v>1</v>
      </c>
      <c r="G1583" t="s">
        <v>3518</v>
      </c>
      <c r="H1583" t="s">
        <v>5997</v>
      </c>
      <c r="I1583" t="s">
        <v>2756</v>
      </c>
      <c r="J1583" s="5">
        <v>5273169</v>
      </c>
      <c r="L1583" s="5">
        <v>291106300354004</v>
      </c>
      <c r="M1583" t="s">
        <v>2440</v>
      </c>
      <c r="O1583" s="5">
        <v>4394613154595750</v>
      </c>
    </row>
    <row r="1584" spans="2:15" x14ac:dyDescent="0.3">
      <c r="B1584" t="s">
        <v>5998</v>
      </c>
      <c r="C1584" t="s">
        <v>2441</v>
      </c>
      <c r="D1584" t="s">
        <v>819</v>
      </c>
      <c r="E1584">
        <v>300</v>
      </c>
      <c r="F1584" t="s">
        <v>2773</v>
      </c>
      <c r="G1584" t="s">
        <v>4109</v>
      </c>
      <c r="H1584" t="s">
        <v>2960</v>
      </c>
      <c r="I1584" t="s">
        <v>2756</v>
      </c>
      <c r="J1584" s="5">
        <v>11774401</v>
      </c>
      <c r="K1584" t="s">
        <v>820</v>
      </c>
      <c r="L1584" s="5">
        <v>169827230595779</v>
      </c>
      <c r="M1584" t="s">
        <v>2441</v>
      </c>
      <c r="O1584" s="5">
        <v>2.21750563432268E+16</v>
      </c>
    </row>
    <row r="1585" spans="2:15" x14ac:dyDescent="0.3">
      <c r="B1585" t="s">
        <v>5999</v>
      </c>
      <c r="C1585" t="s">
        <v>2442</v>
      </c>
      <c r="D1585" t="s">
        <v>819</v>
      </c>
      <c r="E1585">
        <v>80</v>
      </c>
      <c r="F1585" t="s">
        <v>2905</v>
      </c>
      <c r="G1585" t="s">
        <v>5270</v>
      </c>
      <c r="H1585" t="s">
        <v>2980</v>
      </c>
      <c r="I1585" t="s">
        <v>2756</v>
      </c>
      <c r="J1585" s="5">
        <v>58843052</v>
      </c>
      <c r="K1585" t="s">
        <v>820</v>
      </c>
      <c r="L1585" s="5">
        <v>550922814464546</v>
      </c>
      <c r="M1585" t="s">
        <v>2442</v>
      </c>
      <c r="O1585" s="5">
        <v>8519200479572930</v>
      </c>
    </row>
    <row r="1586" spans="2:15" x14ac:dyDescent="0.3">
      <c r="B1586" t="s">
        <v>6000</v>
      </c>
      <c r="C1586" t="s">
        <v>2443</v>
      </c>
      <c r="D1586" t="s">
        <v>1086</v>
      </c>
      <c r="E1586">
        <v>0</v>
      </c>
      <c r="F1586">
        <v>0</v>
      </c>
      <c r="G1586" t="s">
        <v>4564</v>
      </c>
      <c r="H1586" t="s">
        <v>4487</v>
      </c>
      <c r="I1586" t="s">
        <v>2814</v>
      </c>
      <c r="J1586" s="5">
        <v>54818817</v>
      </c>
      <c r="L1586">
        <v>0</v>
      </c>
      <c r="M1586" t="s">
        <v>2443</v>
      </c>
      <c r="O1586">
        <v>0</v>
      </c>
    </row>
    <row r="1587" spans="2:15" x14ac:dyDescent="0.3">
      <c r="B1587" t="s">
        <v>6001</v>
      </c>
      <c r="C1587" t="s">
        <v>2444</v>
      </c>
      <c r="D1587" t="s">
        <v>804</v>
      </c>
      <c r="E1587">
        <v>25</v>
      </c>
      <c r="F1587">
        <v>1</v>
      </c>
      <c r="G1587" t="s">
        <v>3068</v>
      </c>
      <c r="H1587" t="s">
        <v>6002</v>
      </c>
      <c r="I1587" t="s">
        <v>2756</v>
      </c>
      <c r="J1587" s="5">
        <v>53373766</v>
      </c>
      <c r="L1587" s="5">
        <v>279819850921631</v>
      </c>
      <c r="M1587" t="s">
        <v>2444</v>
      </c>
      <c r="O1587" s="5">
        <v>4394613154595750</v>
      </c>
    </row>
    <row r="1588" spans="2:15" x14ac:dyDescent="0.3">
      <c r="B1588" t="s">
        <v>6003</v>
      </c>
      <c r="C1588" t="s">
        <v>2445</v>
      </c>
      <c r="D1588" t="s">
        <v>807</v>
      </c>
      <c r="E1588">
        <v>50</v>
      </c>
      <c r="F1588">
        <v>1</v>
      </c>
      <c r="G1588" t="s">
        <v>5083</v>
      </c>
      <c r="H1588" t="s">
        <v>4277</v>
      </c>
      <c r="I1588" t="s">
        <v>2756</v>
      </c>
      <c r="J1588" s="5">
        <v>571767</v>
      </c>
      <c r="K1588" t="s">
        <v>876</v>
      </c>
      <c r="L1588" s="5">
        <v>202887928009048</v>
      </c>
      <c r="M1588" t="s">
        <v>2445</v>
      </c>
      <c r="O1588" s="5">
        <v>2611239415570130</v>
      </c>
    </row>
    <row r="1589" spans="2:15" x14ac:dyDescent="0.3">
      <c r="B1589" t="s">
        <v>6004</v>
      </c>
      <c r="C1589" t="s">
        <v>2446</v>
      </c>
      <c r="D1589" t="s">
        <v>807</v>
      </c>
      <c r="E1589">
        <v>0</v>
      </c>
      <c r="F1589">
        <v>0</v>
      </c>
      <c r="G1589" t="s">
        <v>4974</v>
      </c>
      <c r="H1589" t="s">
        <v>3420</v>
      </c>
      <c r="I1589" t="s">
        <v>2814</v>
      </c>
      <c r="J1589" s="5">
        <v>4823504</v>
      </c>
      <c r="K1589" t="s">
        <v>1051</v>
      </c>
      <c r="L1589">
        <v>0</v>
      </c>
      <c r="M1589" t="s">
        <v>2446</v>
      </c>
      <c r="O1589">
        <v>0</v>
      </c>
    </row>
    <row r="1590" spans="2:15" x14ac:dyDescent="0.3">
      <c r="B1590" t="s">
        <v>6005</v>
      </c>
      <c r="C1590" t="s">
        <v>2447</v>
      </c>
      <c r="D1590" t="s">
        <v>804</v>
      </c>
      <c r="E1590">
        <v>25</v>
      </c>
      <c r="F1590">
        <v>1</v>
      </c>
      <c r="G1590" t="s">
        <v>5363</v>
      </c>
      <c r="H1590" t="s">
        <v>6006</v>
      </c>
      <c r="I1590" t="s">
        <v>2756</v>
      </c>
      <c r="J1590" s="5">
        <v>71125927</v>
      </c>
      <c r="L1590" s="5">
        <v>310389080047607</v>
      </c>
      <c r="M1590" t="s">
        <v>2447</v>
      </c>
      <c r="O1590" s="5">
        <v>4394613154595750</v>
      </c>
    </row>
    <row r="1591" spans="2:15" x14ac:dyDescent="0.3">
      <c r="B1591" t="s">
        <v>6007</v>
      </c>
      <c r="C1591" t="s">
        <v>2448</v>
      </c>
      <c r="D1591" t="s">
        <v>807</v>
      </c>
      <c r="E1591">
        <v>65</v>
      </c>
      <c r="F1591" t="s">
        <v>2905</v>
      </c>
      <c r="G1591" t="s">
        <v>3602</v>
      </c>
      <c r="H1591" t="s">
        <v>3254</v>
      </c>
      <c r="I1591" t="s">
        <v>2756</v>
      </c>
      <c r="J1591" s="5">
        <v>16541386</v>
      </c>
      <c r="K1591" t="s">
        <v>942</v>
      </c>
      <c r="L1591" s="5">
        <v>332360375213611</v>
      </c>
      <c r="M1591" t="s">
        <v>2448</v>
      </c>
      <c r="O1591" s="5">
        <v>506295486315796</v>
      </c>
    </row>
    <row r="1592" spans="2:15" x14ac:dyDescent="0.3">
      <c r="B1592" t="s">
        <v>6008</v>
      </c>
      <c r="C1592" t="s">
        <v>2449</v>
      </c>
      <c r="D1592" t="s">
        <v>807</v>
      </c>
      <c r="E1592">
        <v>40</v>
      </c>
      <c r="F1592" t="s">
        <v>3154</v>
      </c>
      <c r="G1592" t="s">
        <v>5025</v>
      </c>
      <c r="H1592" t="e" cm="1">
        <f t="array" ref="H1592">+vNSsP+Y9+AC3wyo</f>
        <v>#NAME?</v>
      </c>
      <c r="I1592" t="s">
        <v>2756</v>
      </c>
      <c r="J1592" s="5">
        <v>16947331</v>
      </c>
      <c r="K1592" t="s">
        <v>822</v>
      </c>
      <c r="L1592" s="5">
        <v>130957097816467</v>
      </c>
      <c r="M1592" t="s">
        <v>2449</v>
      </c>
      <c r="O1592" s="5">
        <v>1.47985835869071E+16</v>
      </c>
    </row>
    <row r="1593" spans="2:15" x14ac:dyDescent="0.3">
      <c r="B1593" t="s">
        <v>6009</v>
      </c>
      <c r="C1593" t="s">
        <v>2450</v>
      </c>
      <c r="D1593" t="s">
        <v>819</v>
      </c>
      <c r="E1593">
        <v>100</v>
      </c>
      <c r="F1593" t="s">
        <v>2823</v>
      </c>
      <c r="G1593" t="s">
        <v>5283</v>
      </c>
      <c r="H1593" t="s">
        <v>3467</v>
      </c>
      <c r="I1593" t="s">
        <v>2756</v>
      </c>
      <c r="J1593" s="5">
        <v>9114249555998340</v>
      </c>
      <c r="K1593" t="s">
        <v>874</v>
      </c>
      <c r="L1593" s="5">
        <v>137577182945251</v>
      </c>
      <c r="M1593" t="s">
        <v>2450</v>
      </c>
      <c r="O1593" s="5">
        <v>1.48568088588033E+16</v>
      </c>
    </row>
    <row r="1594" spans="2:15" x14ac:dyDescent="0.3">
      <c r="B1594" t="s">
        <v>6010</v>
      </c>
      <c r="C1594" t="s">
        <v>2451</v>
      </c>
      <c r="D1594" t="s">
        <v>804</v>
      </c>
      <c r="E1594">
        <v>25</v>
      </c>
      <c r="F1594">
        <v>1</v>
      </c>
      <c r="G1594" t="s">
        <v>3962</v>
      </c>
      <c r="H1594" t="s">
        <v>6011</v>
      </c>
      <c r="I1594" t="s">
        <v>2756</v>
      </c>
      <c r="J1594" s="5">
        <v>34255693</v>
      </c>
      <c r="L1594" s="5">
        <v>428376693725586</v>
      </c>
      <c r="M1594" t="s">
        <v>2451</v>
      </c>
      <c r="O1594" s="5">
        <v>4394613154595750</v>
      </c>
    </row>
    <row r="1595" spans="2:15" x14ac:dyDescent="0.3">
      <c r="B1595" t="s">
        <v>6012</v>
      </c>
      <c r="C1595" t="s">
        <v>2452</v>
      </c>
      <c r="D1595" t="s">
        <v>807</v>
      </c>
      <c r="E1595">
        <v>100</v>
      </c>
      <c r="F1595" t="s">
        <v>2823</v>
      </c>
      <c r="G1595" t="s">
        <v>4166</v>
      </c>
      <c r="H1595" t="s">
        <v>4744</v>
      </c>
      <c r="I1595" t="s">
        <v>2756</v>
      </c>
      <c r="J1595" s="5">
        <v>13418586</v>
      </c>
      <c r="K1595" t="s">
        <v>852</v>
      </c>
      <c r="L1595" s="5">
        <v>110750171848299</v>
      </c>
      <c r="M1595" t="s">
        <v>2452</v>
      </c>
      <c r="O1595" s="5">
        <v>1.48568088588033E+16</v>
      </c>
    </row>
    <row r="1596" spans="2:15" x14ac:dyDescent="0.3">
      <c r="B1596" t="s">
        <v>6013</v>
      </c>
      <c r="C1596" t="e" cm="1">
        <f t="array" ref="C1596">+qBQPzD6j88lmfcO</f>
        <v>#NAME?</v>
      </c>
      <c r="D1596" t="s">
        <v>804</v>
      </c>
      <c r="E1596">
        <v>25</v>
      </c>
      <c r="F1596">
        <v>1</v>
      </c>
      <c r="G1596" t="s">
        <v>2783</v>
      </c>
      <c r="H1596" t="s">
        <v>6014</v>
      </c>
      <c r="I1596" t="s">
        <v>2756</v>
      </c>
      <c r="J1596" s="5">
        <v>6710602</v>
      </c>
      <c r="L1596" s="5">
        <v>350110206604004</v>
      </c>
      <c r="M1596" t="e" cm="1">
        <f t="array" ref="M1596">+qBQPzD6j88lmfcO</f>
        <v>#NAME?</v>
      </c>
      <c r="O1596" s="5">
        <v>4394613154595750</v>
      </c>
    </row>
    <row r="1597" spans="2:15" x14ac:dyDescent="0.3">
      <c r="B1597" t="s">
        <v>6015</v>
      </c>
      <c r="C1597" t="s">
        <v>2454</v>
      </c>
      <c r="D1597" t="s">
        <v>847</v>
      </c>
      <c r="E1597">
        <v>0</v>
      </c>
      <c r="F1597">
        <v>0</v>
      </c>
      <c r="G1597" t="s">
        <v>2962</v>
      </c>
      <c r="H1597" t="s">
        <v>5771</v>
      </c>
      <c r="I1597" t="s">
        <v>2814</v>
      </c>
      <c r="J1597" s="5">
        <v>4358995</v>
      </c>
      <c r="K1597" t="s">
        <v>900</v>
      </c>
      <c r="L1597">
        <v>0</v>
      </c>
      <c r="M1597" t="s">
        <v>2454</v>
      </c>
      <c r="O1597">
        <v>0</v>
      </c>
    </row>
    <row r="1598" spans="2:15" x14ac:dyDescent="0.3">
      <c r="B1598" t="s">
        <v>6016</v>
      </c>
      <c r="C1598" t="s">
        <v>2455</v>
      </c>
      <c r="D1598" t="s">
        <v>847</v>
      </c>
      <c r="E1598">
        <v>40</v>
      </c>
      <c r="F1598">
        <v>1</v>
      </c>
      <c r="G1598" t="s">
        <v>5192</v>
      </c>
      <c r="H1598" t="s">
        <v>3129</v>
      </c>
      <c r="I1598" t="s">
        <v>2756</v>
      </c>
      <c r="J1598" s="5">
        <v>4032828</v>
      </c>
      <c r="K1598" t="s">
        <v>1274</v>
      </c>
      <c r="L1598" s="5">
        <v>125376281738281</v>
      </c>
      <c r="M1598" t="s">
        <v>2455</v>
      </c>
      <c r="O1598" s="5">
        <v>1.47985835869071E+16</v>
      </c>
    </row>
    <row r="1599" spans="2:15" x14ac:dyDescent="0.3">
      <c r="B1599" t="s">
        <v>6017</v>
      </c>
      <c r="C1599" t="s">
        <v>2456</v>
      </c>
      <c r="D1599" t="s">
        <v>807</v>
      </c>
      <c r="E1599">
        <v>100</v>
      </c>
      <c r="F1599" t="s">
        <v>2823</v>
      </c>
      <c r="G1599" t="s">
        <v>3931</v>
      </c>
      <c r="H1599" t="s">
        <v>4773</v>
      </c>
      <c r="I1599" t="s">
        <v>2756</v>
      </c>
      <c r="J1599" s="5">
        <v>17939177</v>
      </c>
      <c r="K1599" t="s">
        <v>815</v>
      </c>
      <c r="L1599" s="5">
        <v>986506839981079</v>
      </c>
      <c r="M1599" t="s">
        <v>2456</v>
      </c>
      <c r="O1599" s="5">
        <v>1.48568088588033E+16</v>
      </c>
    </row>
    <row r="1600" spans="2:15" x14ac:dyDescent="0.3">
      <c r="B1600" t="s">
        <v>6018</v>
      </c>
      <c r="C1600" t="s">
        <v>2457</v>
      </c>
      <c r="D1600" t="s">
        <v>807</v>
      </c>
      <c r="E1600">
        <v>100</v>
      </c>
      <c r="F1600" t="s">
        <v>2823</v>
      </c>
      <c r="G1600" t="s">
        <v>4103</v>
      </c>
      <c r="H1600" t="s">
        <v>3931</v>
      </c>
      <c r="I1600" t="s">
        <v>2756</v>
      </c>
      <c r="J1600" s="5">
        <v>2419701</v>
      </c>
      <c r="K1600" t="s">
        <v>815</v>
      </c>
      <c r="L1600" s="5">
        <v>101215002742767</v>
      </c>
      <c r="M1600" t="s">
        <v>2457</v>
      </c>
      <c r="O1600" s="5">
        <v>1.48568088588033E+16</v>
      </c>
    </row>
    <row r="1601" spans="2:15" x14ac:dyDescent="0.3">
      <c r="B1601" t="s">
        <v>6019</v>
      </c>
      <c r="C1601" t="s">
        <v>2458</v>
      </c>
      <c r="D1601" t="s">
        <v>807</v>
      </c>
      <c r="E1601">
        <v>32</v>
      </c>
      <c r="F1601">
        <v>1</v>
      </c>
      <c r="G1601" t="s">
        <v>5140</v>
      </c>
      <c r="H1601" t="s">
        <v>3412</v>
      </c>
      <c r="I1601" t="s">
        <v>2756</v>
      </c>
      <c r="J1601" s="5">
        <v>13498492</v>
      </c>
      <c r="K1601" t="s">
        <v>813</v>
      </c>
      <c r="L1601" s="5">
        <v>563691062927246</v>
      </c>
      <c r="M1601" t="s">
        <v>2458</v>
      </c>
      <c r="O1601" s="5">
        <v>8343616479046430</v>
      </c>
    </row>
    <row r="1602" spans="2:15" x14ac:dyDescent="0.3">
      <c r="B1602" t="s">
        <v>6020</v>
      </c>
      <c r="C1602" t="s">
        <v>2459</v>
      </c>
      <c r="D1602" t="s">
        <v>807</v>
      </c>
      <c r="E1602">
        <v>25</v>
      </c>
      <c r="F1602">
        <v>1</v>
      </c>
      <c r="G1602" t="s">
        <v>2989</v>
      </c>
      <c r="H1602" t="s">
        <v>5752</v>
      </c>
      <c r="I1602" t="s">
        <v>2756</v>
      </c>
      <c r="J1602" s="5">
        <v>40486445</v>
      </c>
      <c r="K1602" t="s">
        <v>1083</v>
      </c>
      <c r="L1602" s="5">
        <v>296125221252441</v>
      </c>
      <c r="M1602" t="s">
        <v>2459</v>
      </c>
      <c r="O1602" s="5">
        <v>4394613154595750</v>
      </c>
    </row>
    <row r="1603" spans="2:15" x14ac:dyDescent="0.3">
      <c r="B1603" t="s">
        <v>6021</v>
      </c>
      <c r="C1603" t="s">
        <v>2460</v>
      </c>
      <c r="D1603" t="s">
        <v>807</v>
      </c>
      <c r="E1603">
        <v>125</v>
      </c>
      <c r="F1603" t="s">
        <v>2773</v>
      </c>
      <c r="G1603" t="s">
        <v>5415</v>
      </c>
      <c r="H1603" t="s">
        <v>3463</v>
      </c>
      <c r="I1603" t="s">
        <v>2756</v>
      </c>
      <c r="J1603" s="5">
        <v>11488395</v>
      </c>
      <c r="K1603" t="s">
        <v>885</v>
      </c>
      <c r="L1603" s="5">
        <v>20330746506119</v>
      </c>
      <c r="M1603" t="s">
        <v>2460</v>
      </c>
      <c r="O1603" s="5">
        <v>2.58366036106112E+16</v>
      </c>
    </row>
    <row r="1604" spans="2:15" x14ac:dyDescent="0.3">
      <c r="B1604" t="s">
        <v>6022</v>
      </c>
      <c r="C1604" t="s">
        <v>2461</v>
      </c>
      <c r="D1604" t="s">
        <v>804</v>
      </c>
      <c r="E1604">
        <v>25</v>
      </c>
      <c r="F1604">
        <v>1</v>
      </c>
      <c r="G1604" t="s">
        <v>4304</v>
      </c>
      <c r="H1604" t="s">
        <v>6023</v>
      </c>
      <c r="I1604" t="s">
        <v>2756</v>
      </c>
      <c r="J1604" s="5">
        <v>64373636</v>
      </c>
      <c r="L1604" s="5">
        <v>328785514831543</v>
      </c>
      <c r="M1604" t="s">
        <v>2461</v>
      </c>
      <c r="O1604" s="5">
        <v>4394613154595750</v>
      </c>
    </row>
    <row r="1605" spans="2:15" x14ac:dyDescent="0.3">
      <c r="B1605" t="s">
        <v>6024</v>
      </c>
      <c r="C1605" t="s">
        <v>2462</v>
      </c>
      <c r="D1605" t="s">
        <v>804</v>
      </c>
      <c r="E1605">
        <v>25</v>
      </c>
      <c r="F1605">
        <v>1</v>
      </c>
      <c r="G1605" t="s">
        <v>4949</v>
      </c>
      <c r="H1605" t="s">
        <v>6025</v>
      </c>
      <c r="I1605" t="s">
        <v>2756</v>
      </c>
      <c r="J1605" s="5">
        <v>846411</v>
      </c>
      <c r="L1605" s="5">
        <v>296125316619873</v>
      </c>
      <c r="M1605" t="s">
        <v>2462</v>
      </c>
      <c r="O1605" s="5">
        <v>4394613154595750</v>
      </c>
    </row>
    <row r="1606" spans="2:15" x14ac:dyDescent="0.3">
      <c r="B1606" t="s">
        <v>6026</v>
      </c>
      <c r="C1606" t="s">
        <v>2463</v>
      </c>
      <c r="D1606" t="s">
        <v>807</v>
      </c>
      <c r="E1606">
        <v>65</v>
      </c>
      <c r="F1606" t="s">
        <v>2773</v>
      </c>
      <c r="G1606" t="s">
        <v>3489</v>
      </c>
      <c r="H1606" t="s">
        <v>3611</v>
      </c>
      <c r="I1606" t="s">
        <v>2756</v>
      </c>
      <c r="J1606" s="5">
        <v>12622834</v>
      </c>
      <c r="K1606" t="s">
        <v>876</v>
      </c>
      <c r="L1606" s="5">
        <v>322873901100189</v>
      </c>
      <c r="M1606" t="s">
        <v>2463</v>
      </c>
      <c r="O1606" s="5">
        <v>506295486315796</v>
      </c>
    </row>
    <row r="1607" spans="2:15" x14ac:dyDescent="0.3">
      <c r="B1607" t="s">
        <v>6027</v>
      </c>
      <c r="C1607" t="s">
        <v>2464</v>
      </c>
      <c r="D1607" t="s">
        <v>807</v>
      </c>
      <c r="E1607">
        <v>65</v>
      </c>
      <c r="F1607" t="s">
        <v>2759</v>
      </c>
      <c r="G1607" t="s">
        <v>4544</v>
      </c>
      <c r="H1607" t="s">
        <v>3890</v>
      </c>
      <c r="I1607" t="s">
        <v>2756</v>
      </c>
      <c r="J1607" s="5">
        <v>11090174</v>
      </c>
      <c r="K1607" t="s">
        <v>942</v>
      </c>
      <c r="L1607" s="5">
        <v>38046813476563</v>
      </c>
      <c r="M1607" t="s">
        <v>2464</v>
      </c>
      <c r="O1607" s="5">
        <v>506295486315796</v>
      </c>
    </row>
    <row r="1608" spans="2:15" x14ac:dyDescent="0.3">
      <c r="B1608" t="s">
        <v>6028</v>
      </c>
      <c r="C1608" t="s">
        <v>2465</v>
      </c>
      <c r="D1608" t="s">
        <v>804</v>
      </c>
      <c r="E1608">
        <v>25</v>
      </c>
      <c r="F1608">
        <v>1</v>
      </c>
      <c r="G1608" t="s">
        <v>4171</v>
      </c>
      <c r="H1608" t="s">
        <v>6029</v>
      </c>
      <c r="I1608" t="s">
        <v>2756</v>
      </c>
      <c r="J1608" s="5">
        <v>4234726</v>
      </c>
      <c r="L1608" s="5">
        <v>285337829589844</v>
      </c>
      <c r="M1608" t="s">
        <v>2465</v>
      </c>
      <c r="O1608" s="5">
        <v>4394613154595750</v>
      </c>
    </row>
    <row r="1609" spans="2:15" x14ac:dyDescent="0.3">
      <c r="B1609" t="s">
        <v>6030</v>
      </c>
      <c r="C1609" t="s">
        <v>2466</v>
      </c>
      <c r="D1609" t="s">
        <v>807</v>
      </c>
      <c r="E1609">
        <v>32</v>
      </c>
      <c r="F1609" t="s">
        <v>2769</v>
      </c>
      <c r="G1609" t="s">
        <v>4816</v>
      </c>
      <c r="H1609" t="s">
        <v>5462</v>
      </c>
      <c r="I1609" t="s">
        <v>2756</v>
      </c>
      <c r="J1609" s="5">
        <v>14015694</v>
      </c>
      <c r="K1609" t="s">
        <v>876</v>
      </c>
      <c r="L1609" s="5">
        <v>706033039855957</v>
      </c>
      <c r="M1609" t="s">
        <v>2466</v>
      </c>
      <c r="O1609" s="5">
        <v>8343616479046430</v>
      </c>
    </row>
    <row r="1610" spans="2:15" x14ac:dyDescent="0.3">
      <c r="B1610" t="s">
        <v>6031</v>
      </c>
      <c r="C1610" t="s">
        <v>2467</v>
      </c>
      <c r="D1610" t="s">
        <v>807</v>
      </c>
      <c r="E1610">
        <v>125</v>
      </c>
      <c r="F1610" t="s">
        <v>2773</v>
      </c>
      <c r="G1610" t="s">
        <v>4136</v>
      </c>
      <c r="H1610" t="s">
        <v>5317</v>
      </c>
      <c r="I1610" t="s">
        <v>2756</v>
      </c>
      <c r="J1610" s="5">
        <v>18360908</v>
      </c>
      <c r="K1610" t="s">
        <v>885</v>
      </c>
      <c r="L1610" s="5">
        <v>228552443675994</v>
      </c>
      <c r="M1610" t="s">
        <v>2467</v>
      </c>
      <c r="O1610" s="5">
        <v>2.58366036106112E+16</v>
      </c>
    </row>
    <row r="1611" spans="2:15" x14ac:dyDescent="0.3">
      <c r="B1611" t="s">
        <v>6032</v>
      </c>
      <c r="C1611" t="s">
        <v>2468</v>
      </c>
      <c r="D1611" t="s">
        <v>837</v>
      </c>
      <c r="E1611">
        <v>0</v>
      </c>
      <c r="F1611">
        <v>0</v>
      </c>
      <c r="G1611" t="s">
        <v>3909</v>
      </c>
      <c r="H1611" t="s">
        <v>4371</v>
      </c>
      <c r="I1611" t="s">
        <v>2814</v>
      </c>
      <c r="J1611" s="5">
        <v>67320256</v>
      </c>
      <c r="K1611" t="s">
        <v>815</v>
      </c>
      <c r="L1611">
        <v>0</v>
      </c>
      <c r="M1611" t="s">
        <v>2468</v>
      </c>
      <c r="O1611">
        <v>0</v>
      </c>
    </row>
    <row r="1612" spans="2:15" x14ac:dyDescent="0.3">
      <c r="B1612" t="s">
        <v>6033</v>
      </c>
      <c r="C1612" t="s">
        <v>2469</v>
      </c>
      <c r="D1612" t="s">
        <v>807</v>
      </c>
      <c r="E1612">
        <v>100</v>
      </c>
      <c r="F1612" t="s">
        <v>2823</v>
      </c>
      <c r="G1612" t="s">
        <v>4744</v>
      </c>
      <c r="H1612" t="s">
        <v>2849</v>
      </c>
      <c r="I1612" t="s">
        <v>2756</v>
      </c>
      <c r="J1612" s="5">
        <v>66219354</v>
      </c>
      <c r="K1612" t="s">
        <v>852</v>
      </c>
      <c r="L1612" s="5">
        <v>109225177425385</v>
      </c>
      <c r="M1612" t="s">
        <v>2469</v>
      </c>
      <c r="O1612" s="5">
        <v>1.48568088588033E+16</v>
      </c>
    </row>
    <row r="1613" spans="2:15" x14ac:dyDescent="0.3">
      <c r="B1613" t="s">
        <v>6034</v>
      </c>
      <c r="C1613" t="s">
        <v>2470</v>
      </c>
      <c r="D1613" t="s">
        <v>807</v>
      </c>
      <c r="E1613">
        <v>100</v>
      </c>
      <c r="F1613" t="s">
        <v>2823</v>
      </c>
      <c r="G1613" t="s">
        <v>3131</v>
      </c>
      <c r="H1613" t="s">
        <v>3390</v>
      </c>
      <c r="I1613" t="s">
        <v>2756</v>
      </c>
      <c r="J1613" s="5">
        <v>904433</v>
      </c>
      <c r="K1613" t="s">
        <v>813</v>
      </c>
      <c r="L1613" s="5">
        <v>13798038051796</v>
      </c>
      <c r="M1613" t="s">
        <v>2470</v>
      </c>
      <c r="O1613" s="5">
        <v>1.48568088588033E+16</v>
      </c>
    </row>
    <row r="1614" spans="2:15" x14ac:dyDescent="0.3">
      <c r="B1614" t="s">
        <v>6035</v>
      </c>
      <c r="C1614" t="s">
        <v>2471</v>
      </c>
      <c r="D1614" t="s">
        <v>804</v>
      </c>
      <c r="E1614">
        <v>25</v>
      </c>
      <c r="F1614">
        <v>1</v>
      </c>
      <c r="G1614" t="s">
        <v>4691</v>
      </c>
      <c r="H1614" t="s">
        <v>6036</v>
      </c>
      <c r="I1614" t="s">
        <v>2756</v>
      </c>
      <c r="J1614" s="5">
        <v>8014603</v>
      </c>
      <c r="L1614" s="5">
        <v>347193412780762</v>
      </c>
      <c r="M1614" t="s">
        <v>2471</v>
      </c>
      <c r="O1614" s="5">
        <v>4394613154595750</v>
      </c>
    </row>
    <row r="1615" spans="2:15" x14ac:dyDescent="0.3">
      <c r="B1615" t="s">
        <v>6037</v>
      </c>
      <c r="C1615" t="s">
        <v>2472</v>
      </c>
      <c r="D1615" t="s">
        <v>807</v>
      </c>
      <c r="E1615">
        <v>40</v>
      </c>
      <c r="F1615">
        <v>1</v>
      </c>
      <c r="G1615" t="s">
        <v>3938</v>
      </c>
      <c r="H1615" t="s">
        <v>2977</v>
      </c>
      <c r="I1615" t="s">
        <v>2756</v>
      </c>
      <c r="J1615" s="5">
        <v>9608345</v>
      </c>
      <c r="K1615" t="s">
        <v>876</v>
      </c>
      <c r="L1615" s="5">
        <v>91892219543472</v>
      </c>
      <c r="M1615" t="s">
        <v>2472</v>
      </c>
      <c r="O1615" s="5">
        <v>1.47985835869071E+16</v>
      </c>
    </row>
    <row r="1616" spans="2:15" x14ac:dyDescent="0.3">
      <c r="B1616" t="s">
        <v>6038</v>
      </c>
      <c r="C1616" t="s">
        <v>2473</v>
      </c>
      <c r="D1616" t="s">
        <v>807</v>
      </c>
      <c r="E1616">
        <v>100</v>
      </c>
      <c r="F1616" t="s">
        <v>2823</v>
      </c>
      <c r="G1616" t="s">
        <v>4590</v>
      </c>
      <c r="H1616" t="s">
        <v>3337</v>
      </c>
      <c r="I1616" t="s">
        <v>2756</v>
      </c>
      <c r="J1616" s="5">
        <v>15483821</v>
      </c>
      <c r="K1616" t="s">
        <v>815</v>
      </c>
      <c r="L1616" s="5">
        <v>115135895204544</v>
      </c>
      <c r="M1616" t="s">
        <v>2473</v>
      </c>
      <c r="O1616" s="5">
        <v>1.48568088588033E+16</v>
      </c>
    </row>
    <row r="1617" spans="2:15" x14ac:dyDescent="0.3">
      <c r="B1617" t="s">
        <v>6039</v>
      </c>
      <c r="C1617" t="s">
        <v>2474</v>
      </c>
      <c r="D1617" t="s">
        <v>824</v>
      </c>
      <c r="E1617">
        <v>25</v>
      </c>
      <c r="F1617">
        <v>1</v>
      </c>
      <c r="G1617" t="s">
        <v>5837</v>
      </c>
      <c r="H1617" t="s">
        <v>3401</v>
      </c>
      <c r="I1617" t="s">
        <v>2756</v>
      </c>
      <c r="J1617" s="5">
        <v>16986792</v>
      </c>
      <c r="K1617" t="s">
        <v>857</v>
      </c>
      <c r="L1617" s="5">
        <v>29705659866333</v>
      </c>
      <c r="M1617" t="s">
        <v>2474</v>
      </c>
      <c r="O1617" s="5">
        <v>4394613154595750</v>
      </c>
    </row>
    <row r="1618" spans="2:15" x14ac:dyDescent="0.3">
      <c r="B1618" t="s">
        <v>6040</v>
      </c>
      <c r="C1618" t="s">
        <v>2475</v>
      </c>
      <c r="D1618" t="s">
        <v>824</v>
      </c>
      <c r="E1618">
        <v>125</v>
      </c>
      <c r="F1618" t="s">
        <v>2773</v>
      </c>
      <c r="G1618" t="s">
        <v>4268</v>
      </c>
      <c r="H1618" t="s">
        <v>3387</v>
      </c>
      <c r="I1618" t="s">
        <v>2756</v>
      </c>
      <c r="J1618" s="5">
        <v>10358755</v>
      </c>
      <c r="K1618" t="s">
        <v>1065</v>
      </c>
      <c r="L1618" s="5">
        <v>175460474914551</v>
      </c>
      <c r="M1618" t="s">
        <v>2475</v>
      </c>
      <c r="O1618" s="5">
        <v>2.58366036106112E+16</v>
      </c>
    </row>
    <row r="1619" spans="2:15" x14ac:dyDescent="0.3">
      <c r="B1619" t="s">
        <v>6041</v>
      </c>
      <c r="C1619" t="s">
        <v>2476</v>
      </c>
      <c r="D1619" t="s">
        <v>804</v>
      </c>
      <c r="E1619">
        <v>32</v>
      </c>
      <c r="F1619">
        <v>1</v>
      </c>
      <c r="G1619" t="s">
        <v>3646</v>
      </c>
      <c r="H1619" t="s">
        <v>6042</v>
      </c>
      <c r="I1619" t="s">
        <v>2756</v>
      </c>
      <c r="J1619" s="5">
        <v>7012468</v>
      </c>
      <c r="L1619" s="5">
        <v>49262264251709</v>
      </c>
      <c r="M1619" t="s">
        <v>2476</v>
      </c>
      <c r="O1619" s="5">
        <v>8343616479046430</v>
      </c>
    </row>
    <row r="1620" spans="2:15" x14ac:dyDescent="0.3">
      <c r="B1620" t="s">
        <v>6043</v>
      </c>
      <c r="C1620" t="s">
        <v>2477</v>
      </c>
      <c r="D1620" t="s">
        <v>804</v>
      </c>
      <c r="E1620">
        <v>25</v>
      </c>
      <c r="F1620" t="s">
        <v>2794</v>
      </c>
      <c r="G1620" t="s">
        <v>4281</v>
      </c>
      <c r="H1620" t="s">
        <v>5754</v>
      </c>
      <c r="I1620" t="s">
        <v>2756</v>
      </c>
      <c r="J1620" s="5">
        <v>14340976</v>
      </c>
      <c r="L1620" s="5">
        <v>398729347229237</v>
      </c>
      <c r="M1620" t="s">
        <v>2477</v>
      </c>
      <c r="O1620" s="5">
        <v>4394613154595750</v>
      </c>
    </row>
    <row r="1621" spans="2:15" x14ac:dyDescent="0.3">
      <c r="B1621" t="s">
        <v>6044</v>
      </c>
      <c r="C1621" t="s">
        <v>2478</v>
      </c>
      <c r="D1621" t="s">
        <v>804</v>
      </c>
      <c r="E1621">
        <v>20</v>
      </c>
      <c r="F1621">
        <v>1</v>
      </c>
      <c r="G1621" t="s">
        <v>2849</v>
      </c>
      <c r="H1621" t="s">
        <v>6045</v>
      </c>
      <c r="I1621" t="s">
        <v>2756</v>
      </c>
      <c r="J1621" s="5">
        <v>9633335</v>
      </c>
      <c r="L1621" s="5">
        <v>242018222808838</v>
      </c>
      <c r="M1621" t="s">
        <v>2478</v>
      </c>
      <c r="O1621" s="5">
        <v>2442449145137490</v>
      </c>
    </row>
    <row r="1622" spans="2:15" x14ac:dyDescent="0.3">
      <c r="B1622" t="s">
        <v>6046</v>
      </c>
      <c r="C1622" t="s">
        <v>2479</v>
      </c>
      <c r="D1622" t="s">
        <v>824</v>
      </c>
      <c r="E1622">
        <v>0</v>
      </c>
      <c r="F1622">
        <v>0</v>
      </c>
      <c r="G1622" t="s">
        <v>4394</v>
      </c>
      <c r="H1622" t="s">
        <v>4122</v>
      </c>
      <c r="I1622" t="s">
        <v>2814</v>
      </c>
      <c r="J1622" s="5">
        <v>41968914</v>
      </c>
      <c r="L1622">
        <v>0</v>
      </c>
      <c r="M1622" t="s">
        <v>2479</v>
      </c>
      <c r="O1622">
        <v>0</v>
      </c>
    </row>
    <row r="1623" spans="2:15" x14ac:dyDescent="0.3">
      <c r="B1623" t="s">
        <v>6047</v>
      </c>
      <c r="C1623" t="s">
        <v>2480</v>
      </c>
      <c r="D1623" t="s">
        <v>807</v>
      </c>
      <c r="E1623">
        <v>50</v>
      </c>
      <c r="F1623" t="s">
        <v>3372</v>
      </c>
      <c r="G1623" t="s">
        <v>3897</v>
      </c>
      <c r="H1623" t="s">
        <v>5580</v>
      </c>
      <c r="I1623" t="s">
        <v>2756</v>
      </c>
      <c r="J1623" s="5">
        <v>8855466</v>
      </c>
      <c r="K1623" t="s">
        <v>822</v>
      </c>
      <c r="L1623" s="5">
        <v>227537541580212</v>
      </c>
      <c r="M1623" t="s">
        <v>2480</v>
      </c>
      <c r="O1623" s="5">
        <v>2611239415570130</v>
      </c>
    </row>
    <row r="1624" spans="2:15" x14ac:dyDescent="0.3">
      <c r="B1624" t="s">
        <v>6048</v>
      </c>
      <c r="C1624" t="s">
        <v>2481</v>
      </c>
      <c r="D1624" t="s">
        <v>819</v>
      </c>
      <c r="E1624">
        <v>250</v>
      </c>
      <c r="F1624" t="s">
        <v>2773</v>
      </c>
      <c r="G1624" t="s">
        <v>4711</v>
      </c>
      <c r="H1624" t="s">
        <v>5817</v>
      </c>
      <c r="I1624" t="s">
        <v>2756</v>
      </c>
      <c r="J1624" s="5">
        <v>2.16973695518666E+16</v>
      </c>
      <c r="K1624" t="s">
        <v>820</v>
      </c>
      <c r="L1624" s="5">
        <v>129553639936447</v>
      </c>
      <c r="M1624" t="s">
        <v>2481</v>
      </c>
      <c r="O1624" s="5">
        <v>1.42052430337836E+16</v>
      </c>
    </row>
    <row r="1625" spans="2:15" x14ac:dyDescent="0.3">
      <c r="B1625" t="s">
        <v>6049</v>
      </c>
      <c r="C1625" t="s">
        <v>2482</v>
      </c>
      <c r="D1625" t="s">
        <v>807</v>
      </c>
      <c r="E1625">
        <v>32</v>
      </c>
      <c r="F1625">
        <v>1</v>
      </c>
      <c r="G1625" t="s">
        <v>4741</v>
      </c>
      <c r="H1625" t="s">
        <v>4214</v>
      </c>
      <c r="I1625" t="s">
        <v>2756</v>
      </c>
      <c r="J1625" s="5">
        <v>5862506</v>
      </c>
      <c r="K1625" t="s">
        <v>815</v>
      </c>
      <c r="L1625" s="5">
        <v>51041633605957</v>
      </c>
      <c r="M1625" t="s">
        <v>2482</v>
      </c>
      <c r="O1625" s="5">
        <v>8343616479046430</v>
      </c>
    </row>
    <row r="1626" spans="2:15" x14ac:dyDescent="0.3">
      <c r="B1626" t="s">
        <v>6050</v>
      </c>
      <c r="C1626" t="s">
        <v>2483</v>
      </c>
      <c r="D1626" t="s">
        <v>807</v>
      </c>
      <c r="E1626">
        <v>40</v>
      </c>
      <c r="F1626" t="s">
        <v>2947</v>
      </c>
      <c r="G1626" t="s">
        <v>4326</v>
      </c>
      <c r="H1626" t="s">
        <v>3978</v>
      </c>
      <c r="I1626" t="s">
        <v>2756</v>
      </c>
      <c r="J1626" s="5">
        <v>118737755</v>
      </c>
      <c r="K1626" t="s">
        <v>822</v>
      </c>
      <c r="L1626" s="5">
        <v>133857605972269</v>
      </c>
      <c r="M1626" t="s">
        <v>2483</v>
      </c>
      <c r="O1626" s="5">
        <v>1.47985835869071E+16</v>
      </c>
    </row>
    <row r="1627" spans="2:15" x14ac:dyDescent="0.3">
      <c r="B1627" t="s">
        <v>6051</v>
      </c>
      <c r="C1627" t="s">
        <v>2484</v>
      </c>
      <c r="D1627" t="s">
        <v>804</v>
      </c>
      <c r="E1627">
        <v>25</v>
      </c>
      <c r="F1627">
        <v>1</v>
      </c>
      <c r="G1627" t="s">
        <v>5837</v>
      </c>
      <c r="H1627" t="s">
        <v>6052</v>
      </c>
      <c r="I1627" t="s">
        <v>2756</v>
      </c>
      <c r="J1627" s="5">
        <v>15210415</v>
      </c>
      <c r="L1627" s="5">
        <v>294684410095215</v>
      </c>
      <c r="M1627" t="s">
        <v>2484</v>
      </c>
      <c r="O1627" s="5">
        <v>4394613154595750</v>
      </c>
    </row>
    <row r="1628" spans="2:15" x14ac:dyDescent="0.3">
      <c r="B1628" t="s">
        <v>6053</v>
      </c>
      <c r="C1628" t="s">
        <v>2485</v>
      </c>
      <c r="D1628" t="s">
        <v>804</v>
      </c>
      <c r="E1628">
        <v>25</v>
      </c>
      <c r="F1628">
        <v>1</v>
      </c>
      <c r="G1628" t="s">
        <v>4496</v>
      </c>
      <c r="H1628" t="s">
        <v>6054</v>
      </c>
      <c r="I1628" t="s">
        <v>2756</v>
      </c>
      <c r="J1628" s="5">
        <v>61147604</v>
      </c>
      <c r="L1628" s="5">
        <v>323196601867676</v>
      </c>
      <c r="M1628" t="s">
        <v>2485</v>
      </c>
      <c r="O1628" s="5">
        <v>4394613154595750</v>
      </c>
    </row>
    <row r="1629" spans="2:15" x14ac:dyDescent="0.3">
      <c r="B1629" t="s">
        <v>6055</v>
      </c>
      <c r="C1629" t="s">
        <v>2486</v>
      </c>
      <c r="D1629" t="s">
        <v>824</v>
      </c>
      <c r="E1629">
        <v>32</v>
      </c>
      <c r="F1629">
        <v>1</v>
      </c>
      <c r="G1629" t="s">
        <v>4908</v>
      </c>
      <c r="H1629" t="s">
        <v>3226</v>
      </c>
      <c r="I1629" t="s">
        <v>2756</v>
      </c>
      <c r="J1629" s="5">
        <v>7436556</v>
      </c>
      <c r="L1629" s="5">
        <v>729808044433594</v>
      </c>
      <c r="M1629" t="s">
        <v>2486</v>
      </c>
      <c r="O1629" s="5">
        <v>8343616479046430</v>
      </c>
    </row>
    <row r="1630" spans="2:15" x14ac:dyDescent="0.3">
      <c r="B1630" t="s">
        <v>6056</v>
      </c>
      <c r="C1630" t="s">
        <v>2487</v>
      </c>
      <c r="D1630" t="s">
        <v>804</v>
      </c>
      <c r="E1630">
        <v>40</v>
      </c>
      <c r="F1630">
        <v>1</v>
      </c>
      <c r="G1630" t="s">
        <v>4193</v>
      </c>
      <c r="H1630" t="s">
        <v>6057</v>
      </c>
      <c r="I1630" t="s">
        <v>2756</v>
      </c>
      <c r="J1630" s="5">
        <v>4713265</v>
      </c>
      <c r="L1630" s="5">
        <v>109076133728027</v>
      </c>
      <c r="M1630" t="s">
        <v>2487</v>
      </c>
      <c r="O1630" s="5">
        <v>1.47985835869071E+16</v>
      </c>
    </row>
    <row r="1631" spans="2:15" x14ac:dyDescent="0.3">
      <c r="B1631" t="s">
        <v>6058</v>
      </c>
      <c r="C1631" t="s">
        <v>2488</v>
      </c>
      <c r="D1631" t="s">
        <v>804</v>
      </c>
      <c r="E1631">
        <v>25</v>
      </c>
      <c r="F1631">
        <v>1</v>
      </c>
      <c r="G1631" t="s">
        <v>3104</v>
      </c>
      <c r="H1631" t="s">
        <v>6059</v>
      </c>
      <c r="I1631" t="s">
        <v>2756</v>
      </c>
      <c r="J1631" s="5">
        <v>64070835</v>
      </c>
      <c r="L1631" s="5">
        <v>312914581298828</v>
      </c>
      <c r="M1631" t="s">
        <v>2488</v>
      </c>
      <c r="O1631" s="5">
        <v>4394613154595750</v>
      </c>
    </row>
    <row r="1632" spans="2:15" x14ac:dyDescent="0.3">
      <c r="B1632" t="s">
        <v>6060</v>
      </c>
      <c r="C1632" t="s">
        <v>2489</v>
      </c>
      <c r="D1632" t="s">
        <v>804</v>
      </c>
      <c r="E1632">
        <v>25</v>
      </c>
      <c r="F1632">
        <v>1</v>
      </c>
      <c r="G1632" t="s">
        <v>3754</v>
      </c>
      <c r="H1632" t="s">
        <v>6061</v>
      </c>
      <c r="I1632" t="s">
        <v>2756</v>
      </c>
      <c r="J1632" s="5">
        <v>6383656</v>
      </c>
      <c r="L1632" s="5">
        <v>387082252502441</v>
      </c>
      <c r="M1632" t="s">
        <v>2489</v>
      </c>
      <c r="O1632" s="5">
        <v>4394613154595750</v>
      </c>
    </row>
    <row r="1633" spans="2:15" x14ac:dyDescent="0.3">
      <c r="B1633" t="s">
        <v>6062</v>
      </c>
      <c r="C1633" t="s">
        <v>2490</v>
      </c>
      <c r="D1633" t="s">
        <v>807</v>
      </c>
      <c r="E1633">
        <v>65</v>
      </c>
      <c r="F1633" t="s">
        <v>2823</v>
      </c>
      <c r="G1633" t="s">
        <v>4824</v>
      </c>
      <c r="H1633" t="s">
        <v>3542</v>
      </c>
      <c r="I1633" t="s">
        <v>2756</v>
      </c>
      <c r="J1633" s="5">
        <v>12340632</v>
      </c>
      <c r="K1633" t="s">
        <v>808</v>
      </c>
      <c r="L1633" s="5">
        <v>484291511135118</v>
      </c>
      <c r="M1633" t="s">
        <v>2490</v>
      </c>
      <c r="O1633" s="5">
        <v>506295486315796</v>
      </c>
    </row>
    <row r="1634" spans="2:15" x14ac:dyDescent="0.3">
      <c r="B1634" t="s">
        <v>6063</v>
      </c>
      <c r="C1634" t="s">
        <v>2491</v>
      </c>
      <c r="D1634" t="s">
        <v>804</v>
      </c>
      <c r="E1634">
        <v>25</v>
      </c>
      <c r="F1634">
        <v>1</v>
      </c>
      <c r="G1634" t="s">
        <v>3733</v>
      </c>
      <c r="H1634" t="s">
        <v>6064</v>
      </c>
      <c r="I1634" t="s">
        <v>2756</v>
      </c>
      <c r="J1634" s="5">
        <v>55344977</v>
      </c>
      <c r="L1634" s="5">
        <v>294583110809326</v>
      </c>
      <c r="M1634" t="s">
        <v>2491</v>
      </c>
      <c r="O1634" s="5">
        <v>4394613154595750</v>
      </c>
    </row>
    <row r="1635" spans="2:15" x14ac:dyDescent="0.3">
      <c r="B1635" t="s">
        <v>6065</v>
      </c>
      <c r="C1635" t="s">
        <v>2492</v>
      </c>
      <c r="D1635" t="s">
        <v>807</v>
      </c>
      <c r="E1635">
        <v>100</v>
      </c>
      <c r="F1635" t="s">
        <v>2823</v>
      </c>
      <c r="G1635" t="s">
        <v>2795</v>
      </c>
      <c r="H1635" t="s">
        <v>3968</v>
      </c>
      <c r="I1635" t="s">
        <v>2756</v>
      </c>
      <c r="J1635" s="5">
        <v>3310788</v>
      </c>
      <c r="K1635" t="s">
        <v>813</v>
      </c>
      <c r="L1635" s="5">
        <v>127195637952804</v>
      </c>
      <c r="M1635" t="s">
        <v>2492</v>
      </c>
      <c r="O1635" s="5">
        <v>1.48568088588033E+16</v>
      </c>
    </row>
    <row r="1636" spans="2:15" x14ac:dyDescent="0.3">
      <c r="B1636" t="s">
        <v>6066</v>
      </c>
      <c r="C1636" t="s">
        <v>2493</v>
      </c>
      <c r="D1636" t="s">
        <v>807</v>
      </c>
      <c r="E1636">
        <v>40</v>
      </c>
      <c r="F1636" t="s">
        <v>2947</v>
      </c>
      <c r="G1636" t="s">
        <v>2858</v>
      </c>
      <c r="H1636" t="s">
        <v>5453</v>
      </c>
      <c r="I1636" t="s">
        <v>2756</v>
      </c>
      <c r="J1636" s="5">
        <v>11995897</v>
      </c>
      <c r="K1636" t="s">
        <v>813</v>
      </c>
      <c r="L1636" s="5">
        <v>102500323104858</v>
      </c>
      <c r="M1636" t="s">
        <v>2493</v>
      </c>
      <c r="O1636" s="5">
        <v>1.47985835869071E+16</v>
      </c>
    </row>
    <row r="1637" spans="2:15" x14ac:dyDescent="0.3">
      <c r="B1637" t="s">
        <v>6067</v>
      </c>
      <c r="C1637" t="s">
        <v>2494</v>
      </c>
      <c r="D1637" t="s">
        <v>804</v>
      </c>
      <c r="E1637">
        <v>25</v>
      </c>
      <c r="F1637">
        <v>1</v>
      </c>
      <c r="G1637" t="s">
        <v>5453</v>
      </c>
      <c r="H1637" t="s">
        <v>6068</v>
      </c>
      <c r="I1637" t="s">
        <v>2756</v>
      </c>
      <c r="J1637" s="5">
        <v>68478875</v>
      </c>
      <c r="L1637" s="5">
        <v>278688468933105</v>
      </c>
      <c r="M1637" t="s">
        <v>2494</v>
      </c>
      <c r="O1637" s="5">
        <v>4394613154595750</v>
      </c>
    </row>
    <row r="1638" spans="2:15" x14ac:dyDescent="0.3">
      <c r="B1638" t="s">
        <v>6069</v>
      </c>
      <c r="C1638" t="s">
        <v>2495</v>
      </c>
      <c r="D1638" t="s">
        <v>819</v>
      </c>
      <c r="E1638">
        <v>300</v>
      </c>
      <c r="F1638" t="s">
        <v>2773</v>
      </c>
      <c r="G1638" t="s">
        <v>2783</v>
      </c>
      <c r="H1638" t="s">
        <v>3242</v>
      </c>
      <c r="I1638" t="s">
        <v>2756</v>
      </c>
      <c r="J1638" s="5">
        <v>14993135</v>
      </c>
      <c r="K1638" t="s">
        <v>820</v>
      </c>
      <c r="L1638" s="5">
        <v>150355328645325</v>
      </c>
      <c r="M1638" t="s">
        <v>2495</v>
      </c>
      <c r="O1638" s="5">
        <v>2.21750563432268E+16</v>
      </c>
    </row>
    <row r="1639" spans="2:15" x14ac:dyDescent="0.3">
      <c r="B1639" t="s">
        <v>6070</v>
      </c>
      <c r="C1639" t="s">
        <v>2496</v>
      </c>
      <c r="D1639" t="s">
        <v>807</v>
      </c>
      <c r="E1639">
        <v>20</v>
      </c>
      <c r="F1639">
        <v>1</v>
      </c>
      <c r="G1639" t="s">
        <v>3562</v>
      </c>
      <c r="H1639" t="s">
        <v>5883</v>
      </c>
      <c r="I1639" t="s">
        <v>2756</v>
      </c>
      <c r="J1639" s="5">
        <v>9084295</v>
      </c>
      <c r="K1639" t="s">
        <v>822</v>
      </c>
      <c r="L1639">
        <v>1</v>
      </c>
      <c r="M1639" t="s">
        <v>2496</v>
      </c>
      <c r="O1639" s="5">
        <v>2442449145137490</v>
      </c>
    </row>
    <row r="1640" spans="2:15" x14ac:dyDescent="0.3">
      <c r="B1640" t="s">
        <v>6071</v>
      </c>
      <c r="C1640" t="s">
        <v>2497</v>
      </c>
      <c r="D1640" t="s">
        <v>804</v>
      </c>
      <c r="E1640">
        <v>25</v>
      </c>
      <c r="F1640">
        <v>1</v>
      </c>
      <c r="G1640" t="s">
        <v>3582</v>
      </c>
      <c r="H1640" t="s">
        <v>6072</v>
      </c>
      <c r="I1640" t="s">
        <v>2756</v>
      </c>
      <c r="J1640" s="5">
        <v>97824545</v>
      </c>
      <c r="L1640" s="5">
        <v>281351947784424</v>
      </c>
      <c r="M1640" t="s">
        <v>2497</v>
      </c>
      <c r="O1640" s="5">
        <v>4394613154595750</v>
      </c>
    </row>
    <row r="1641" spans="2:15" x14ac:dyDescent="0.3">
      <c r="B1641" t="s">
        <v>6073</v>
      </c>
      <c r="C1641" t="s">
        <v>2498</v>
      </c>
      <c r="D1641" t="s">
        <v>1086</v>
      </c>
      <c r="E1641">
        <v>100</v>
      </c>
      <c r="F1641">
        <v>1</v>
      </c>
      <c r="G1641" t="s">
        <v>5376</v>
      </c>
      <c r="H1641" t="s">
        <v>5087</v>
      </c>
      <c r="I1641" t="s">
        <v>2756</v>
      </c>
      <c r="J1641" s="5">
        <v>10827462</v>
      </c>
      <c r="L1641" s="5">
        <v>144393188476562</v>
      </c>
      <c r="M1641" t="s">
        <v>2498</v>
      </c>
      <c r="O1641" s="5">
        <v>1.48568088588033E+16</v>
      </c>
    </row>
    <row r="1642" spans="2:15" x14ac:dyDescent="0.3">
      <c r="B1642" t="s">
        <v>6074</v>
      </c>
      <c r="C1642" t="s">
        <v>2499</v>
      </c>
      <c r="D1642" t="s">
        <v>807</v>
      </c>
      <c r="E1642">
        <v>250</v>
      </c>
      <c r="F1642" t="s">
        <v>2773</v>
      </c>
      <c r="G1642" t="s">
        <v>4934</v>
      </c>
      <c r="H1642" t="s">
        <v>4761</v>
      </c>
      <c r="I1642" t="s">
        <v>2756</v>
      </c>
      <c r="J1642" s="5">
        <v>37457457</v>
      </c>
      <c r="K1642" t="s">
        <v>838</v>
      </c>
      <c r="L1642" s="5">
        <v>89739338476944</v>
      </c>
      <c r="M1642" t="s">
        <v>2499</v>
      </c>
      <c r="O1642" s="5">
        <v>1.42052430337836E+16</v>
      </c>
    </row>
    <row r="1643" spans="2:15" x14ac:dyDescent="0.3">
      <c r="B1643" t="s">
        <v>6075</v>
      </c>
      <c r="C1643" t="s">
        <v>2500</v>
      </c>
      <c r="D1643" t="s">
        <v>807</v>
      </c>
      <c r="E1643">
        <v>65</v>
      </c>
      <c r="F1643" t="s">
        <v>2773</v>
      </c>
      <c r="G1643" t="s">
        <v>4292</v>
      </c>
      <c r="H1643" t="s">
        <v>4736</v>
      </c>
      <c r="I1643" t="s">
        <v>2756</v>
      </c>
      <c r="J1643" s="5">
        <v>20652592</v>
      </c>
      <c r="K1643" t="s">
        <v>1069</v>
      </c>
      <c r="L1643" s="5">
        <v>383196318664551</v>
      </c>
      <c r="M1643" t="s">
        <v>2500</v>
      </c>
      <c r="O1643" s="5">
        <v>506295486315796</v>
      </c>
    </row>
    <row r="1644" spans="2:15" x14ac:dyDescent="0.3">
      <c r="B1644" t="s">
        <v>6076</v>
      </c>
      <c r="C1644" t="s">
        <v>2501</v>
      </c>
      <c r="D1644" t="s">
        <v>804</v>
      </c>
      <c r="E1644">
        <v>25</v>
      </c>
      <c r="F1644">
        <v>1</v>
      </c>
      <c r="G1644" t="s">
        <v>4272</v>
      </c>
      <c r="H1644" t="s">
        <v>6077</v>
      </c>
      <c r="I1644" t="s">
        <v>2756</v>
      </c>
      <c r="J1644" s="5">
        <v>61099873</v>
      </c>
      <c r="L1644" s="5">
        <v>292045345306396</v>
      </c>
      <c r="M1644" t="s">
        <v>2501</v>
      </c>
      <c r="O1644" s="5">
        <v>4394613154595750</v>
      </c>
    </row>
    <row r="1645" spans="2:15" x14ac:dyDescent="0.3">
      <c r="B1645" t="s">
        <v>6078</v>
      </c>
      <c r="C1645" t="s">
        <v>2502</v>
      </c>
      <c r="D1645" t="s">
        <v>804</v>
      </c>
      <c r="E1645">
        <v>25</v>
      </c>
      <c r="F1645">
        <v>1</v>
      </c>
      <c r="G1645" t="s">
        <v>3784</v>
      </c>
      <c r="H1645" t="s">
        <v>6079</v>
      </c>
      <c r="I1645" t="s">
        <v>2756</v>
      </c>
      <c r="J1645" s="5">
        <v>30187857</v>
      </c>
      <c r="L1645" s="5">
        <v>3095774269104</v>
      </c>
      <c r="M1645" t="s">
        <v>2502</v>
      </c>
      <c r="O1645" s="5">
        <v>4394613154595750</v>
      </c>
    </row>
    <row r="1646" spans="2:15" x14ac:dyDescent="0.3">
      <c r="B1646" t="s">
        <v>6080</v>
      </c>
      <c r="C1646" t="s">
        <v>2503</v>
      </c>
      <c r="D1646" t="s">
        <v>807</v>
      </c>
      <c r="E1646">
        <v>100</v>
      </c>
      <c r="F1646" t="s">
        <v>2759</v>
      </c>
      <c r="G1646" t="s">
        <v>5723</v>
      </c>
      <c r="H1646" t="s">
        <v>3363</v>
      </c>
      <c r="I1646" t="s">
        <v>2756</v>
      </c>
      <c r="J1646" s="5">
        <v>18295689</v>
      </c>
      <c r="K1646" t="s">
        <v>876</v>
      </c>
      <c r="L1646" s="5">
        <v>106164588256838</v>
      </c>
      <c r="M1646" t="s">
        <v>2503</v>
      </c>
      <c r="O1646" s="5">
        <v>1.48568088588033E+16</v>
      </c>
    </row>
    <row r="1647" spans="2:15" x14ac:dyDescent="0.3">
      <c r="B1647" t="s">
        <v>6081</v>
      </c>
      <c r="C1647" t="s">
        <v>2504</v>
      </c>
      <c r="D1647" t="s">
        <v>804</v>
      </c>
      <c r="E1647">
        <v>25</v>
      </c>
      <c r="F1647">
        <v>1</v>
      </c>
      <c r="G1647" t="e" cm="1">
        <f t="array" ref="G1647">+UJvDNybO8keE+G2</f>
        <v>#NAME?</v>
      </c>
      <c r="H1647" t="s">
        <v>6082</v>
      </c>
      <c r="I1647" t="s">
        <v>2756</v>
      </c>
      <c r="J1647" s="5">
        <v>9816814</v>
      </c>
      <c r="L1647" s="5">
        <v>281123218536377</v>
      </c>
      <c r="M1647" t="s">
        <v>2504</v>
      </c>
      <c r="O1647" s="5">
        <v>4394613154595750</v>
      </c>
    </row>
    <row r="1648" spans="2:15" x14ac:dyDescent="0.3">
      <c r="B1648" t="s">
        <v>6083</v>
      </c>
      <c r="C1648" t="s">
        <v>2505</v>
      </c>
      <c r="D1648" t="s">
        <v>807</v>
      </c>
      <c r="E1648">
        <v>20</v>
      </c>
      <c r="F1648">
        <v>1</v>
      </c>
      <c r="G1648" t="s">
        <v>5142</v>
      </c>
      <c r="H1648" t="s">
        <v>3395</v>
      </c>
      <c r="I1648" t="s">
        <v>2756</v>
      </c>
      <c r="J1648" s="5">
        <v>12522013</v>
      </c>
      <c r="K1648" t="s">
        <v>1069</v>
      </c>
      <c r="L1648">
        <v>1</v>
      </c>
      <c r="M1648" t="s">
        <v>2505</v>
      </c>
      <c r="O1648" s="5">
        <v>2442449145137490</v>
      </c>
    </row>
    <row r="1649" spans="2:15" x14ac:dyDescent="0.3">
      <c r="B1649" t="s">
        <v>6084</v>
      </c>
      <c r="C1649" t="s">
        <v>2506</v>
      </c>
      <c r="D1649" t="s">
        <v>824</v>
      </c>
      <c r="E1649">
        <v>125</v>
      </c>
      <c r="F1649" t="s">
        <v>2773</v>
      </c>
      <c r="G1649" t="s">
        <v>3386</v>
      </c>
      <c r="H1649" t="s">
        <v>3457</v>
      </c>
      <c r="I1649" t="s">
        <v>2756</v>
      </c>
      <c r="J1649" s="5">
        <v>3400547</v>
      </c>
      <c r="K1649" t="s">
        <v>1065</v>
      </c>
      <c r="L1649" s="5">
        <v>171668405921936</v>
      </c>
      <c r="M1649" t="s">
        <v>2506</v>
      </c>
      <c r="O1649" s="5">
        <v>2.58366036106112E+16</v>
      </c>
    </row>
    <row r="1650" spans="2:15" x14ac:dyDescent="0.3">
      <c r="B1650" t="s">
        <v>6085</v>
      </c>
      <c r="C1650" t="s">
        <v>2507</v>
      </c>
      <c r="D1650" t="s">
        <v>824</v>
      </c>
      <c r="E1650">
        <v>40</v>
      </c>
      <c r="F1650" t="s">
        <v>2794</v>
      </c>
      <c r="G1650" t="s">
        <v>3323</v>
      </c>
      <c r="H1650" t="s">
        <v>2974</v>
      </c>
      <c r="I1650" t="s">
        <v>2756</v>
      </c>
      <c r="J1650" s="5">
        <v>20674828</v>
      </c>
      <c r="L1650" s="5">
        <v>96221087265003</v>
      </c>
      <c r="M1650" t="s">
        <v>2507</v>
      </c>
      <c r="O1650" s="5">
        <v>1.47985835869071E+16</v>
      </c>
    </row>
    <row r="1651" spans="2:15" x14ac:dyDescent="0.3">
      <c r="B1651" t="s">
        <v>6086</v>
      </c>
      <c r="C1651" t="s">
        <v>2508</v>
      </c>
      <c r="D1651" t="s">
        <v>893</v>
      </c>
      <c r="E1651">
        <v>32</v>
      </c>
      <c r="F1651" t="s">
        <v>2794</v>
      </c>
      <c r="G1651" t="s">
        <v>4154</v>
      </c>
      <c r="H1651" t="s">
        <v>4514</v>
      </c>
      <c r="I1651" t="s">
        <v>2756</v>
      </c>
      <c r="J1651" s="5">
        <v>9287642</v>
      </c>
      <c r="K1651" t="s">
        <v>924</v>
      </c>
      <c r="L1651" s="5">
        <v>489760089683696</v>
      </c>
      <c r="M1651" t="s">
        <v>2508</v>
      </c>
      <c r="O1651" s="5">
        <v>8343616479046430</v>
      </c>
    </row>
    <row r="1652" spans="2:15" x14ac:dyDescent="0.3">
      <c r="B1652" t="s">
        <v>6087</v>
      </c>
      <c r="C1652" t="s">
        <v>2509</v>
      </c>
      <c r="D1652" t="s">
        <v>807</v>
      </c>
      <c r="E1652">
        <v>125</v>
      </c>
      <c r="F1652" t="s">
        <v>2773</v>
      </c>
      <c r="G1652" t="s">
        <v>3855</v>
      </c>
      <c r="H1652" t="s">
        <v>3779</v>
      </c>
      <c r="I1652" t="s">
        <v>2756</v>
      </c>
      <c r="J1652" s="5">
        <v>4408739</v>
      </c>
      <c r="K1652" t="s">
        <v>885</v>
      </c>
      <c r="L1652" s="5">
        <v>23971456045151</v>
      </c>
      <c r="M1652" t="s">
        <v>2509</v>
      </c>
      <c r="O1652" s="5">
        <v>2.58366036106112E+16</v>
      </c>
    </row>
    <row r="1653" spans="2:15" x14ac:dyDescent="0.3">
      <c r="B1653" t="s">
        <v>6088</v>
      </c>
      <c r="C1653" t="s">
        <v>2510</v>
      </c>
      <c r="D1653" t="s">
        <v>1035</v>
      </c>
      <c r="E1653">
        <v>40</v>
      </c>
      <c r="F1653" t="s">
        <v>2794</v>
      </c>
      <c r="G1653" t="s">
        <v>3308</v>
      </c>
      <c r="H1653" t="s">
        <v>5272</v>
      </c>
      <c r="I1653" t="s">
        <v>2756</v>
      </c>
      <c r="J1653" s="5">
        <v>17978632</v>
      </c>
      <c r="L1653" s="5">
        <v>118752920150757</v>
      </c>
      <c r="M1653" t="s">
        <v>2510</v>
      </c>
      <c r="O1653" s="5">
        <v>1.47985835869071E+16</v>
      </c>
    </row>
    <row r="1654" spans="2:15" x14ac:dyDescent="0.3">
      <c r="B1654" t="s">
        <v>6089</v>
      </c>
      <c r="C1654" t="s">
        <v>2511</v>
      </c>
      <c r="D1654" t="s">
        <v>819</v>
      </c>
      <c r="E1654">
        <v>100</v>
      </c>
      <c r="F1654" t="s">
        <v>2823</v>
      </c>
      <c r="G1654" t="s">
        <v>5093</v>
      </c>
      <c r="H1654" t="s">
        <v>4234</v>
      </c>
      <c r="I1654" t="s">
        <v>2756</v>
      </c>
      <c r="J1654" s="5">
        <v>2463592</v>
      </c>
      <c r="K1654" t="s">
        <v>874</v>
      </c>
      <c r="L1654" s="5">
        <v>110027935718536</v>
      </c>
      <c r="M1654" t="s">
        <v>2511</v>
      </c>
      <c r="O1654" s="5">
        <v>1.48568088588033E+16</v>
      </c>
    </row>
    <row r="1655" spans="2:15" x14ac:dyDescent="0.3">
      <c r="B1655" t="s">
        <v>6090</v>
      </c>
      <c r="C1655" t="s">
        <v>2512</v>
      </c>
      <c r="D1655" t="s">
        <v>1086</v>
      </c>
      <c r="E1655">
        <v>80</v>
      </c>
      <c r="F1655">
        <v>1</v>
      </c>
      <c r="G1655" t="s">
        <v>4487</v>
      </c>
      <c r="H1655" t="s">
        <v>3099</v>
      </c>
      <c r="I1655" t="s">
        <v>2756</v>
      </c>
      <c r="J1655" s="5">
        <v>32281254</v>
      </c>
      <c r="L1655" s="5">
        <v>667490295410156</v>
      </c>
      <c r="M1655" t="s">
        <v>2512</v>
      </c>
      <c r="O1655" s="5">
        <v>8519200479572930</v>
      </c>
    </row>
    <row r="1656" spans="2:15" x14ac:dyDescent="0.3">
      <c r="B1656" t="s">
        <v>6091</v>
      </c>
      <c r="C1656" t="s">
        <v>2513</v>
      </c>
      <c r="D1656" t="s">
        <v>804</v>
      </c>
      <c r="E1656">
        <v>25</v>
      </c>
      <c r="F1656">
        <v>1</v>
      </c>
      <c r="G1656" t="s">
        <v>4391</v>
      </c>
      <c r="H1656" t="s">
        <v>6092</v>
      </c>
      <c r="I1656" t="s">
        <v>2756</v>
      </c>
      <c r="J1656" s="5">
        <v>11096476</v>
      </c>
      <c r="L1656" s="5">
        <v>295128803253174</v>
      </c>
      <c r="M1656" t="s">
        <v>2513</v>
      </c>
      <c r="O1656" s="5">
        <v>4394613154595750</v>
      </c>
    </row>
    <row r="1657" spans="2:15" x14ac:dyDescent="0.3">
      <c r="B1657" t="s">
        <v>6093</v>
      </c>
      <c r="C1657" t="s">
        <v>2514</v>
      </c>
      <c r="D1657" t="s">
        <v>804</v>
      </c>
      <c r="E1657">
        <v>25</v>
      </c>
      <c r="F1657">
        <v>1</v>
      </c>
      <c r="G1657" t="s">
        <v>4247</v>
      </c>
      <c r="H1657" t="e" cm="1">
        <f t="array" ref="H1657">+isTUYCV4v48ste4</f>
        <v>#NAME?</v>
      </c>
      <c r="I1657" t="s">
        <v>2756</v>
      </c>
      <c r="J1657" s="5">
        <v>29128861</v>
      </c>
      <c r="L1657" s="5">
        <v>291453704833984</v>
      </c>
      <c r="M1657" t="s">
        <v>2514</v>
      </c>
      <c r="O1657" s="5">
        <v>4394613154595750</v>
      </c>
    </row>
    <row r="1658" spans="2:15" x14ac:dyDescent="0.3">
      <c r="B1658" t="s">
        <v>6094</v>
      </c>
      <c r="C1658" t="s">
        <v>2515</v>
      </c>
      <c r="D1658" t="s">
        <v>807</v>
      </c>
      <c r="E1658">
        <v>40</v>
      </c>
      <c r="F1658" t="s">
        <v>2769</v>
      </c>
      <c r="G1658" t="s">
        <v>3496</v>
      </c>
      <c r="H1658" t="s">
        <v>2955</v>
      </c>
      <c r="I1658" t="s">
        <v>2756</v>
      </c>
      <c r="J1658" s="5">
        <v>41814413</v>
      </c>
      <c r="K1658" t="s">
        <v>876</v>
      </c>
      <c r="L1658" s="5">
        <v>861086824035645</v>
      </c>
      <c r="M1658" t="s">
        <v>2515</v>
      </c>
      <c r="O1658" s="5">
        <v>1.47985835869071E+16</v>
      </c>
    </row>
    <row r="1659" spans="2:15" x14ac:dyDescent="0.3">
      <c r="B1659" t="s">
        <v>6095</v>
      </c>
      <c r="C1659" t="s">
        <v>2516</v>
      </c>
      <c r="D1659" t="s">
        <v>804</v>
      </c>
      <c r="E1659">
        <v>25</v>
      </c>
      <c r="F1659">
        <v>1</v>
      </c>
      <c r="G1659" t="s">
        <v>4915</v>
      </c>
      <c r="H1659" t="s">
        <v>6096</v>
      </c>
      <c r="I1659" t="s">
        <v>2756</v>
      </c>
      <c r="J1659" s="5">
        <v>4251959</v>
      </c>
      <c r="L1659" s="5">
        <v>339260444641113</v>
      </c>
      <c r="M1659" t="s">
        <v>2516</v>
      </c>
      <c r="O1659" s="5">
        <v>4394613154595750</v>
      </c>
    </row>
    <row r="1660" spans="2:15" x14ac:dyDescent="0.3">
      <c r="B1660" t="s">
        <v>6097</v>
      </c>
      <c r="C1660" t="s">
        <v>2517</v>
      </c>
      <c r="D1660" t="s">
        <v>807</v>
      </c>
      <c r="E1660">
        <v>32</v>
      </c>
      <c r="F1660" t="s">
        <v>2769</v>
      </c>
      <c r="G1660" t="s">
        <v>3926</v>
      </c>
      <c r="H1660" t="s">
        <v>4599</v>
      </c>
      <c r="I1660" t="s">
        <v>2756</v>
      </c>
      <c r="J1660" s="5">
        <v>17643644</v>
      </c>
      <c r="K1660" t="s">
        <v>1083</v>
      </c>
      <c r="L1660" s="5">
        <v>808732685851865</v>
      </c>
      <c r="M1660" t="s">
        <v>2517</v>
      </c>
      <c r="O1660" s="5">
        <v>8343616479046430</v>
      </c>
    </row>
    <row r="1661" spans="2:15" x14ac:dyDescent="0.3">
      <c r="B1661" t="s">
        <v>6098</v>
      </c>
      <c r="C1661" t="s">
        <v>2518</v>
      </c>
      <c r="D1661" t="s">
        <v>804</v>
      </c>
      <c r="E1661">
        <v>25</v>
      </c>
      <c r="F1661">
        <v>1</v>
      </c>
      <c r="G1661" t="s">
        <v>4632</v>
      </c>
      <c r="H1661" t="s">
        <v>6099</v>
      </c>
      <c r="I1661" t="s">
        <v>2756</v>
      </c>
      <c r="J1661" s="5">
        <v>39103808</v>
      </c>
      <c r="L1661" s="5">
        <v>299629173278809</v>
      </c>
      <c r="M1661" t="s">
        <v>2518</v>
      </c>
      <c r="O1661" s="5">
        <v>4394613154595750</v>
      </c>
    </row>
    <row r="1662" spans="2:15" x14ac:dyDescent="0.3">
      <c r="B1662" t="s">
        <v>6100</v>
      </c>
      <c r="C1662" t="s">
        <v>2519</v>
      </c>
      <c r="D1662" t="s">
        <v>824</v>
      </c>
      <c r="E1662">
        <v>50</v>
      </c>
      <c r="F1662">
        <v>1</v>
      </c>
      <c r="G1662" t="s">
        <v>5013</v>
      </c>
      <c r="H1662" t="s">
        <v>4872</v>
      </c>
      <c r="I1662" t="s">
        <v>2756</v>
      </c>
      <c r="J1662" s="5">
        <v>17926464</v>
      </c>
      <c r="L1662" s="5">
        <v>158096145629883</v>
      </c>
      <c r="M1662" t="s">
        <v>2519</v>
      </c>
      <c r="O1662" s="5">
        <v>2611239415570130</v>
      </c>
    </row>
    <row r="1663" spans="2:15" x14ac:dyDescent="0.3">
      <c r="B1663" t="s">
        <v>6101</v>
      </c>
      <c r="C1663" t="s">
        <v>2520</v>
      </c>
      <c r="D1663" t="s">
        <v>804</v>
      </c>
      <c r="E1663">
        <v>25</v>
      </c>
      <c r="F1663">
        <v>1</v>
      </c>
      <c r="G1663" t="s">
        <v>3247</v>
      </c>
      <c r="H1663" t="s">
        <v>6102</v>
      </c>
      <c r="I1663" t="s">
        <v>2756</v>
      </c>
      <c r="J1663" s="5">
        <v>4786943</v>
      </c>
      <c r="L1663" s="5">
        <v>2488063621521</v>
      </c>
      <c r="M1663" t="s">
        <v>2520</v>
      </c>
      <c r="O1663" s="5">
        <v>4394613154595750</v>
      </c>
    </row>
    <row r="1664" spans="2:15" x14ac:dyDescent="0.3">
      <c r="B1664" t="s">
        <v>6103</v>
      </c>
      <c r="C1664" t="s">
        <v>2521</v>
      </c>
      <c r="D1664" t="s">
        <v>804</v>
      </c>
      <c r="E1664">
        <v>25</v>
      </c>
      <c r="F1664">
        <v>1</v>
      </c>
      <c r="G1664" t="s">
        <v>3632</v>
      </c>
      <c r="H1664" t="s">
        <v>6104</v>
      </c>
      <c r="I1664" t="s">
        <v>2756</v>
      </c>
      <c r="J1664" s="5">
        <v>62170143</v>
      </c>
      <c r="L1664" s="5">
        <v>337648773193359</v>
      </c>
      <c r="M1664" t="s">
        <v>2521</v>
      </c>
      <c r="O1664" s="5">
        <v>4394613154595750</v>
      </c>
    </row>
    <row r="1665" spans="2:15" x14ac:dyDescent="0.3">
      <c r="B1665" t="s">
        <v>6105</v>
      </c>
      <c r="C1665" t="s">
        <v>2522</v>
      </c>
      <c r="D1665" t="s">
        <v>804</v>
      </c>
      <c r="E1665">
        <v>32</v>
      </c>
      <c r="F1665">
        <v>1</v>
      </c>
      <c r="G1665" t="s">
        <v>6106</v>
      </c>
      <c r="H1665" t="s">
        <v>3339</v>
      </c>
      <c r="I1665" t="s">
        <v>2756</v>
      </c>
      <c r="J1665" s="5">
        <v>1.17614773744047E+16</v>
      </c>
      <c r="L1665" s="5">
        <v>553490982055664</v>
      </c>
      <c r="M1665" t="s">
        <v>2522</v>
      </c>
      <c r="O1665" s="5">
        <v>8343616479046430</v>
      </c>
    </row>
    <row r="1666" spans="2:15" x14ac:dyDescent="0.3">
      <c r="B1666" t="s">
        <v>6107</v>
      </c>
      <c r="C1666" t="s">
        <v>2523</v>
      </c>
      <c r="D1666" t="s">
        <v>837</v>
      </c>
      <c r="E1666">
        <v>25</v>
      </c>
      <c r="F1666">
        <v>1</v>
      </c>
      <c r="G1666" t="s">
        <v>3302</v>
      </c>
      <c r="H1666" t="s">
        <v>5079</v>
      </c>
      <c r="I1666" t="s">
        <v>2756</v>
      </c>
      <c r="J1666" s="5">
        <v>25526918</v>
      </c>
      <c r="K1666" t="s">
        <v>815</v>
      </c>
      <c r="L1666" s="5">
        <v>389637260437012</v>
      </c>
      <c r="M1666" t="s">
        <v>2523</v>
      </c>
      <c r="O1666" s="5">
        <v>4394613154595750</v>
      </c>
    </row>
    <row r="1667" spans="2:15" x14ac:dyDescent="0.3">
      <c r="B1667" t="s">
        <v>6108</v>
      </c>
      <c r="C1667" t="s">
        <v>2524</v>
      </c>
      <c r="D1667" t="s">
        <v>804</v>
      </c>
      <c r="E1667">
        <v>25</v>
      </c>
      <c r="F1667">
        <v>1</v>
      </c>
      <c r="G1667" t="s">
        <v>4552</v>
      </c>
      <c r="H1667" t="s">
        <v>6109</v>
      </c>
      <c r="I1667" t="s">
        <v>2756</v>
      </c>
      <c r="J1667" s="5">
        <v>73825035</v>
      </c>
      <c r="L1667" s="5">
        <v>406577491760254</v>
      </c>
      <c r="M1667" t="s">
        <v>2524</v>
      </c>
      <c r="O1667" s="5">
        <v>4394613154595750</v>
      </c>
    </row>
    <row r="1668" spans="2:15" x14ac:dyDescent="0.3">
      <c r="B1668" t="s">
        <v>6110</v>
      </c>
      <c r="C1668" t="s">
        <v>2525</v>
      </c>
      <c r="D1668" t="s">
        <v>807</v>
      </c>
      <c r="E1668">
        <v>40</v>
      </c>
      <c r="F1668" t="s">
        <v>3372</v>
      </c>
      <c r="G1668" t="s">
        <v>4607</v>
      </c>
      <c r="H1668" t="s">
        <v>2965</v>
      </c>
      <c r="I1668" t="s">
        <v>2756</v>
      </c>
      <c r="J1668" s="5">
        <v>18214687</v>
      </c>
      <c r="K1668" t="s">
        <v>808</v>
      </c>
      <c r="L1668" s="5">
        <v>114021705818188</v>
      </c>
      <c r="M1668" t="s">
        <v>2525</v>
      </c>
      <c r="O1668" s="5">
        <v>1.47985835869071E+16</v>
      </c>
    </row>
    <row r="1669" spans="2:15" x14ac:dyDescent="0.3">
      <c r="B1669" t="s">
        <v>6111</v>
      </c>
      <c r="C1669" t="s">
        <v>2526</v>
      </c>
      <c r="D1669" t="s">
        <v>807</v>
      </c>
      <c r="E1669">
        <v>65</v>
      </c>
      <c r="F1669" t="s">
        <v>2759</v>
      </c>
      <c r="G1669" t="s">
        <v>3188</v>
      </c>
      <c r="H1669" t="s">
        <v>5388</v>
      </c>
      <c r="I1669" t="s">
        <v>2756</v>
      </c>
      <c r="J1669" s="5">
        <v>42109604</v>
      </c>
      <c r="K1669" t="s">
        <v>841</v>
      </c>
      <c r="L1669" s="5">
        <v>41444423461915</v>
      </c>
      <c r="M1669" t="s">
        <v>2526</v>
      </c>
      <c r="O1669" s="5">
        <v>506295486315796</v>
      </c>
    </row>
    <row r="1670" spans="2:15" x14ac:dyDescent="0.3">
      <c r="B1670" t="s">
        <v>6112</v>
      </c>
      <c r="C1670" t="s">
        <v>2527</v>
      </c>
      <c r="D1670" t="s">
        <v>837</v>
      </c>
      <c r="E1670">
        <v>80</v>
      </c>
      <c r="F1670" t="s">
        <v>2759</v>
      </c>
      <c r="G1670" t="s">
        <v>4746</v>
      </c>
      <c r="H1670" t="s">
        <v>3084</v>
      </c>
      <c r="I1670" t="s">
        <v>2756</v>
      </c>
      <c r="J1670" s="5">
        <v>13950346</v>
      </c>
      <c r="K1670" t="s">
        <v>815</v>
      </c>
      <c r="L1670" s="5">
        <v>59531640625</v>
      </c>
      <c r="M1670" t="s">
        <v>2527</v>
      </c>
      <c r="O1670" s="5">
        <v>8519200479572930</v>
      </c>
    </row>
    <row r="1671" spans="2:15" x14ac:dyDescent="0.3">
      <c r="B1671" t="s">
        <v>6113</v>
      </c>
      <c r="C1671" t="s">
        <v>2528</v>
      </c>
      <c r="D1671" t="s">
        <v>804</v>
      </c>
      <c r="E1671">
        <v>25</v>
      </c>
      <c r="F1671">
        <v>1</v>
      </c>
      <c r="G1671" t="e" cm="1">
        <f t="array" ref="G1671">+KALEUyryBWu3QZ6</f>
        <v>#NAME?</v>
      </c>
      <c r="H1671" t="s">
        <v>6114</v>
      </c>
      <c r="I1671" t="s">
        <v>2756</v>
      </c>
      <c r="J1671" s="5">
        <v>75799274</v>
      </c>
      <c r="L1671" s="5">
        <v>292905960083008</v>
      </c>
      <c r="M1671" t="s">
        <v>2528</v>
      </c>
      <c r="O1671" s="5">
        <v>4394613154595750</v>
      </c>
    </row>
    <row r="1672" spans="2:15" x14ac:dyDescent="0.3">
      <c r="B1672" t="s">
        <v>6115</v>
      </c>
      <c r="C1672" t="s">
        <v>2529</v>
      </c>
      <c r="D1672" t="s">
        <v>807</v>
      </c>
      <c r="E1672">
        <v>32</v>
      </c>
      <c r="F1672" t="s">
        <v>2860</v>
      </c>
      <c r="G1672" t="s">
        <v>3732</v>
      </c>
      <c r="H1672" t="s">
        <v>3367</v>
      </c>
      <c r="I1672" t="s">
        <v>2756</v>
      </c>
      <c r="J1672" t="s">
        <v>6116</v>
      </c>
      <c r="K1672" t="s">
        <v>942</v>
      </c>
      <c r="L1672" s="5">
        <v>661269178390503</v>
      </c>
      <c r="M1672" t="s">
        <v>2529</v>
      </c>
      <c r="O1672" s="5">
        <v>8343616479046430</v>
      </c>
    </row>
    <row r="1673" spans="2:15" x14ac:dyDescent="0.3">
      <c r="B1673" t="s">
        <v>6117</v>
      </c>
      <c r="C1673" t="s">
        <v>2530</v>
      </c>
      <c r="D1673" t="s">
        <v>824</v>
      </c>
      <c r="E1673">
        <v>40</v>
      </c>
      <c r="F1673" t="s">
        <v>2860</v>
      </c>
      <c r="G1673" t="s">
        <v>3598</v>
      </c>
      <c r="H1673" t="s">
        <v>5524</v>
      </c>
      <c r="I1673" t="s">
        <v>2756</v>
      </c>
      <c r="J1673" s="5">
        <v>15735552</v>
      </c>
      <c r="L1673" s="5">
        <v>118641590595245</v>
      </c>
      <c r="M1673" t="s">
        <v>2530</v>
      </c>
      <c r="O1673" s="5">
        <v>1.47985835869071E+16</v>
      </c>
    </row>
    <row r="1674" spans="2:15" x14ac:dyDescent="0.3">
      <c r="B1674" t="s">
        <v>6118</v>
      </c>
      <c r="C1674" t="s">
        <v>2531</v>
      </c>
      <c r="D1674" t="s">
        <v>807</v>
      </c>
      <c r="E1674">
        <v>100</v>
      </c>
      <c r="F1674" t="s">
        <v>2823</v>
      </c>
      <c r="G1674" t="s">
        <v>5292</v>
      </c>
      <c r="H1674" t="s">
        <v>4590</v>
      </c>
      <c r="I1674" t="s">
        <v>2756</v>
      </c>
      <c r="J1674" t="s">
        <v>6119</v>
      </c>
      <c r="K1674" t="s">
        <v>815</v>
      </c>
      <c r="L1674" s="5">
        <v>116993227941513</v>
      </c>
      <c r="M1674" t="s">
        <v>2531</v>
      </c>
      <c r="O1674" s="5">
        <v>1.48568088588033E+16</v>
      </c>
    </row>
    <row r="1675" spans="2:15" x14ac:dyDescent="0.3">
      <c r="B1675" t="s">
        <v>6120</v>
      </c>
      <c r="C1675" t="s">
        <v>2532</v>
      </c>
      <c r="D1675" t="s">
        <v>804</v>
      </c>
      <c r="E1675">
        <v>25</v>
      </c>
      <c r="F1675">
        <v>1</v>
      </c>
      <c r="G1675" t="s">
        <v>4685</v>
      </c>
      <c r="H1675" t="s">
        <v>6121</v>
      </c>
      <c r="I1675" t="s">
        <v>2756</v>
      </c>
      <c r="J1675" s="5">
        <v>6701589</v>
      </c>
      <c r="L1675" s="5">
        <v>297613983154297</v>
      </c>
      <c r="M1675" t="s">
        <v>2532</v>
      </c>
      <c r="O1675" s="5">
        <v>4394613154595750</v>
      </c>
    </row>
    <row r="1676" spans="2:15" x14ac:dyDescent="0.3">
      <c r="B1676" t="s">
        <v>6122</v>
      </c>
      <c r="C1676" t="s">
        <v>2533</v>
      </c>
      <c r="D1676" t="s">
        <v>807</v>
      </c>
      <c r="E1676">
        <v>100</v>
      </c>
      <c r="F1676" t="s">
        <v>2823</v>
      </c>
      <c r="G1676" t="s">
        <v>4391</v>
      </c>
      <c r="H1676" t="s">
        <v>5292</v>
      </c>
      <c r="I1676" t="s">
        <v>2756</v>
      </c>
      <c r="J1676" s="5">
        <v>61496124</v>
      </c>
      <c r="K1676" t="s">
        <v>815</v>
      </c>
      <c r="L1676" s="5">
        <v>118892934585571</v>
      </c>
      <c r="M1676" t="s">
        <v>2533</v>
      </c>
      <c r="O1676" s="5">
        <v>1.48568088588033E+16</v>
      </c>
    </row>
    <row r="1677" spans="2:15" x14ac:dyDescent="0.3">
      <c r="B1677" t="s">
        <v>6123</v>
      </c>
      <c r="C1677" t="s">
        <v>2534</v>
      </c>
      <c r="D1677" t="s">
        <v>807</v>
      </c>
      <c r="E1677">
        <v>32</v>
      </c>
      <c r="F1677" t="s">
        <v>2769</v>
      </c>
      <c r="G1677" t="s">
        <v>4080</v>
      </c>
      <c r="H1677" t="s">
        <v>3376</v>
      </c>
      <c r="I1677" t="s">
        <v>2756</v>
      </c>
      <c r="J1677" s="5">
        <v>13483186</v>
      </c>
      <c r="K1677" t="s">
        <v>897</v>
      </c>
      <c r="L1677" s="5">
        <v>820028952026623</v>
      </c>
      <c r="M1677" t="s">
        <v>2534</v>
      </c>
      <c r="O1677" s="5">
        <v>8343616479046430</v>
      </c>
    </row>
    <row r="1678" spans="2:15" x14ac:dyDescent="0.3">
      <c r="B1678" t="s">
        <v>6124</v>
      </c>
      <c r="C1678" t="s">
        <v>2535</v>
      </c>
      <c r="D1678" t="s">
        <v>807</v>
      </c>
      <c r="E1678">
        <v>65</v>
      </c>
      <c r="F1678" t="s">
        <v>2905</v>
      </c>
      <c r="G1678" t="s">
        <v>3068</v>
      </c>
      <c r="H1678" t="s">
        <v>5076</v>
      </c>
      <c r="I1678" t="s">
        <v>2756</v>
      </c>
      <c r="J1678" s="5">
        <v>76736093</v>
      </c>
      <c r="K1678" t="s">
        <v>942</v>
      </c>
      <c r="L1678" s="5">
        <v>268143361091614</v>
      </c>
      <c r="M1678" t="s">
        <v>2535</v>
      </c>
      <c r="O1678" s="5">
        <v>506295486315796</v>
      </c>
    </row>
    <row r="1679" spans="2:15" x14ac:dyDescent="0.3">
      <c r="B1679" t="s">
        <v>6125</v>
      </c>
      <c r="C1679" t="s">
        <v>2536</v>
      </c>
      <c r="D1679" t="s">
        <v>804</v>
      </c>
      <c r="E1679">
        <v>32</v>
      </c>
      <c r="F1679">
        <v>1</v>
      </c>
      <c r="G1679" t="s">
        <v>5294</v>
      </c>
      <c r="H1679" t="s">
        <v>6126</v>
      </c>
      <c r="I1679" t="s">
        <v>2756</v>
      </c>
      <c r="J1679" s="5">
        <v>8276424</v>
      </c>
      <c r="L1679" s="5">
        <v>445913925170898</v>
      </c>
      <c r="M1679" t="s">
        <v>2536</v>
      </c>
      <c r="O1679" s="5">
        <v>8343616479046430</v>
      </c>
    </row>
    <row r="1680" spans="2:15" x14ac:dyDescent="0.3">
      <c r="B1680" t="s">
        <v>6127</v>
      </c>
      <c r="C1680" t="s">
        <v>2537</v>
      </c>
      <c r="D1680" t="s">
        <v>804</v>
      </c>
      <c r="E1680">
        <v>25</v>
      </c>
      <c r="F1680">
        <v>1</v>
      </c>
      <c r="G1680" t="s">
        <v>4746</v>
      </c>
      <c r="H1680" t="s">
        <v>6128</v>
      </c>
      <c r="I1680" t="s">
        <v>2756</v>
      </c>
      <c r="J1680" s="5">
        <v>8319055</v>
      </c>
      <c r="L1680" s="5">
        <v>325063514709473</v>
      </c>
      <c r="M1680" t="s">
        <v>2537</v>
      </c>
      <c r="O1680" s="5">
        <v>4394613154595750</v>
      </c>
    </row>
    <row r="1681" spans="2:15" x14ac:dyDescent="0.3">
      <c r="B1681" t="s">
        <v>6129</v>
      </c>
      <c r="C1681" t="s">
        <v>2538</v>
      </c>
      <c r="D1681" t="s">
        <v>804</v>
      </c>
      <c r="E1681">
        <v>25</v>
      </c>
      <c r="F1681">
        <v>1</v>
      </c>
      <c r="G1681" t="s">
        <v>6130</v>
      </c>
      <c r="H1681" t="s">
        <v>5283</v>
      </c>
      <c r="I1681" t="s">
        <v>2756</v>
      </c>
      <c r="J1681" s="5">
        <v>9286132021788050</v>
      </c>
      <c r="L1681" s="5">
        <v>43632740020752</v>
      </c>
      <c r="M1681" t="s">
        <v>2538</v>
      </c>
      <c r="O1681" s="5">
        <v>4394613154595750</v>
      </c>
    </row>
    <row r="1682" spans="2:15" x14ac:dyDescent="0.3">
      <c r="B1682" t="s">
        <v>6131</v>
      </c>
      <c r="C1682" t="s">
        <v>2539</v>
      </c>
      <c r="D1682" t="s">
        <v>807</v>
      </c>
      <c r="E1682">
        <v>100</v>
      </c>
      <c r="F1682" t="s">
        <v>2823</v>
      </c>
      <c r="G1682" t="s">
        <v>5234</v>
      </c>
      <c r="H1682" t="s">
        <v>4141</v>
      </c>
      <c r="I1682" t="s">
        <v>2756</v>
      </c>
      <c r="J1682" s="5">
        <v>13864829</v>
      </c>
      <c r="K1682" t="s">
        <v>827</v>
      </c>
      <c r="L1682" s="5">
        <v>120922796464921</v>
      </c>
      <c r="M1682" t="s">
        <v>2539</v>
      </c>
      <c r="O1682" s="5">
        <v>1.48568088588033E+16</v>
      </c>
    </row>
    <row r="1683" spans="2:15" x14ac:dyDescent="0.3">
      <c r="B1683" t="s">
        <v>6132</v>
      </c>
      <c r="C1683" t="s">
        <v>2540</v>
      </c>
      <c r="D1683" t="s">
        <v>807</v>
      </c>
      <c r="E1683">
        <v>125</v>
      </c>
      <c r="F1683" t="s">
        <v>2773</v>
      </c>
      <c r="G1683" t="s">
        <v>4791</v>
      </c>
      <c r="H1683" t="s">
        <v>3652</v>
      </c>
      <c r="I1683" t="s">
        <v>2756</v>
      </c>
      <c r="J1683" s="5">
        <v>21749472</v>
      </c>
      <c r="K1683" t="s">
        <v>950</v>
      </c>
      <c r="L1683" s="5">
        <v>159263190612796</v>
      </c>
      <c r="M1683" t="s">
        <v>2540</v>
      </c>
      <c r="O1683" s="5">
        <v>2.58366036106112E+16</v>
      </c>
    </row>
    <row r="1684" spans="2:15" x14ac:dyDescent="0.3">
      <c r="B1684" t="s">
        <v>6133</v>
      </c>
      <c r="C1684" t="s">
        <v>2541</v>
      </c>
      <c r="D1684" t="s">
        <v>807</v>
      </c>
      <c r="E1684">
        <v>100</v>
      </c>
      <c r="F1684" t="s">
        <v>2773</v>
      </c>
      <c r="G1684" t="s">
        <v>5382</v>
      </c>
      <c r="H1684" t="s">
        <v>4288</v>
      </c>
      <c r="I1684" t="s">
        <v>2756</v>
      </c>
      <c r="J1684" s="5">
        <v>94882145</v>
      </c>
      <c r="K1684" t="s">
        <v>813</v>
      </c>
      <c r="L1684" s="5">
        <v>14634935884857</v>
      </c>
      <c r="M1684" t="s">
        <v>2541</v>
      </c>
      <c r="O1684" s="5">
        <v>1.48568088588033E+16</v>
      </c>
    </row>
    <row r="1685" spans="2:15" x14ac:dyDescent="0.3">
      <c r="B1685" t="s">
        <v>6134</v>
      </c>
      <c r="C1685" t="s">
        <v>2542</v>
      </c>
      <c r="D1685" t="s">
        <v>804</v>
      </c>
      <c r="E1685">
        <v>25</v>
      </c>
      <c r="F1685">
        <v>1</v>
      </c>
      <c r="G1685" t="s">
        <v>2861</v>
      </c>
      <c r="H1685" t="s">
        <v>6135</v>
      </c>
      <c r="I1685" t="s">
        <v>2756</v>
      </c>
      <c r="J1685" s="5">
        <v>20697697</v>
      </c>
      <c r="L1685" s="5">
        <v>329592208862305</v>
      </c>
      <c r="M1685" t="s">
        <v>2542</v>
      </c>
      <c r="O1685" s="5">
        <v>4394613154595750</v>
      </c>
    </row>
    <row r="1686" spans="2:15" x14ac:dyDescent="0.3">
      <c r="B1686" t="s">
        <v>6136</v>
      </c>
      <c r="C1686" t="s">
        <v>2543</v>
      </c>
      <c r="D1686" t="s">
        <v>859</v>
      </c>
      <c r="E1686">
        <v>25</v>
      </c>
      <c r="F1686">
        <v>1</v>
      </c>
      <c r="G1686" t="s">
        <v>3574</v>
      </c>
      <c r="H1686" t="s">
        <v>5304</v>
      </c>
      <c r="I1686" t="s">
        <v>2756</v>
      </c>
      <c r="J1686" s="5">
        <v>7577171</v>
      </c>
      <c r="L1686" s="5">
        <v>292670307159424</v>
      </c>
      <c r="M1686" t="s">
        <v>2543</v>
      </c>
      <c r="O1686" s="5">
        <v>4394613154595750</v>
      </c>
    </row>
    <row r="1687" spans="2:15" x14ac:dyDescent="0.3">
      <c r="B1687" t="s">
        <v>6137</v>
      </c>
      <c r="C1687" t="s">
        <v>2544</v>
      </c>
      <c r="D1687" t="s">
        <v>819</v>
      </c>
      <c r="E1687">
        <v>25</v>
      </c>
      <c r="F1687">
        <v>1</v>
      </c>
      <c r="G1687" t="s">
        <v>3988</v>
      </c>
      <c r="H1687" t="s">
        <v>4275</v>
      </c>
      <c r="I1687" t="s">
        <v>2756</v>
      </c>
      <c r="J1687" s="5">
        <v>2492706</v>
      </c>
      <c r="K1687" t="s">
        <v>1452</v>
      </c>
      <c r="L1687" s="5">
        <v>415691871643066</v>
      </c>
      <c r="M1687" t="s">
        <v>2544</v>
      </c>
      <c r="O1687" s="5">
        <v>4394613154595750</v>
      </c>
    </row>
    <row r="1688" spans="2:15" x14ac:dyDescent="0.3">
      <c r="B1688" t="s">
        <v>6138</v>
      </c>
      <c r="C1688" t="s">
        <v>2545</v>
      </c>
      <c r="D1688" t="s">
        <v>847</v>
      </c>
      <c r="E1688">
        <v>50</v>
      </c>
      <c r="F1688">
        <v>1</v>
      </c>
      <c r="G1688" t="s">
        <v>3054</v>
      </c>
      <c r="H1688" t="s">
        <v>3201</v>
      </c>
      <c r="I1688" t="s">
        <v>2756</v>
      </c>
      <c r="J1688" s="5">
        <v>17948395</v>
      </c>
      <c r="K1688" t="s">
        <v>995</v>
      </c>
      <c r="L1688" s="5">
        <v>151094512939453</v>
      </c>
      <c r="M1688" t="s">
        <v>2545</v>
      </c>
      <c r="O1688" s="5">
        <v>2611239415570130</v>
      </c>
    </row>
    <row r="1689" spans="2:15" x14ac:dyDescent="0.3">
      <c r="B1689" t="s">
        <v>6139</v>
      </c>
      <c r="C1689" t="s">
        <v>2546</v>
      </c>
      <c r="D1689" t="s">
        <v>804</v>
      </c>
      <c r="E1689">
        <v>25</v>
      </c>
      <c r="F1689">
        <v>1</v>
      </c>
      <c r="G1689" t="s">
        <v>2848</v>
      </c>
      <c r="H1689" t="s">
        <v>6140</v>
      </c>
      <c r="I1689" t="s">
        <v>2756</v>
      </c>
      <c r="J1689" s="5">
        <v>8865062</v>
      </c>
      <c r="L1689" s="5">
        <v>28463529586792</v>
      </c>
      <c r="M1689" t="s">
        <v>2546</v>
      </c>
      <c r="O1689" s="5">
        <v>4394613154595750</v>
      </c>
    </row>
    <row r="1690" spans="2:15" x14ac:dyDescent="0.3">
      <c r="B1690" t="s">
        <v>6141</v>
      </c>
      <c r="C1690" t="s">
        <v>2547</v>
      </c>
      <c r="D1690" t="s">
        <v>804</v>
      </c>
      <c r="E1690">
        <v>32</v>
      </c>
      <c r="F1690">
        <v>1</v>
      </c>
      <c r="G1690" t="s">
        <v>3607</v>
      </c>
      <c r="H1690" t="s">
        <v>6142</v>
      </c>
      <c r="I1690" t="s">
        <v>2756</v>
      </c>
      <c r="J1690" s="5">
        <v>6733694</v>
      </c>
      <c r="L1690" s="5">
        <v>590683898925781</v>
      </c>
      <c r="M1690" t="s">
        <v>2547</v>
      </c>
      <c r="O1690" s="5">
        <v>8343616479046430</v>
      </c>
    </row>
    <row r="1691" spans="2:15" x14ac:dyDescent="0.3">
      <c r="B1691" t="s">
        <v>6143</v>
      </c>
      <c r="C1691" t="s">
        <v>2548</v>
      </c>
      <c r="D1691" t="s">
        <v>807</v>
      </c>
      <c r="E1691">
        <v>65</v>
      </c>
      <c r="F1691" t="s">
        <v>2905</v>
      </c>
      <c r="G1691" t="s">
        <v>3253</v>
      </c>
      <c r="H1691" t="s">
        <v>3965</v>
      </c>
      <c r="I1691" t="s">
        <v>2756</v>
      </c>
      <c r="J1691" s="5">
        <v>13331726</v>
      </c>
      <c r="K1691" t="s">
        <v>942</v>
      </c>
      <c r="L1691" s="5">
        <v>292614168548607</v>
      </c>
      <c r="M1691" t="s">
        <v>2548</v>
      </c>
      <c r="O1691" s="5">
        <v>506295486315796</v>
      </c>
    </row>
    <row r="1692" spans="2:15" x14ac:dyDescent="0.3">
      <c r="B1692" t="s">
        <v>6144</v>
      </c>
      <c r="C1692" t="s">
        <v>2549</v>
      </c>
      <c r="D1692" t="s">
        <v>807</v>
      </c>
      <c r="E1692">
        <v>65</v>
      </c>
      <c r="F1692" t="s">
        <v>2759</v>
      </c>
      <c r="G1692" t="s">
        <v>4225</v>
      </c>
      <c r="H1692" t="s">
        <v>4399</v>
      </c>
      <c r="I1692" t="s">
        <v>2756</v>
      </c>
      <c r="J1692" t="s">
        <v>6145</v>
      </c>
      <c r="K1692" t="s">
        <v>876</v>
      </c>
      <c r="L1692" s="5">
        <v>413283035888672</v>
      </c>
      <c r="M1692" t="s">
        <v>2549</v>
      </c>
      <c r="O1692" s="5">
        <v>506295486315796</v>
      </c>
    </row>
    <row r="1693" spans="2:15" x14ac:dyDescent="0.3">
      <c r="B1693" t="s">
        <v>6146</v>
      </c>
      <c r="C1693" t="s">
        <v>2550</v>
      </c>
      <c r="D1693" t="s">
        <v>819</v>
      </c>
      <c r="E1693">
        <v>65</v>
      </c>
      <c r="F1693" t="s">
        <v>3372</v>
      </c>
      <c r="G1693" t="s">
        <v>5482</v>
      </c>
      <c r="H1693" t="s">
        <v>4628</v>
      </c>
      <c r="I1693" t="s">
        <v>2756</v>
      </c>
      <c r="J1693" s="5">
        <v>44109894</v>
      </c>
      <c r="K1693" t="s">
        <v>1071</v>
      </c>
      <c r="L1693" s="5">
        <v>262246494865394</v>
      </c>
      <c r="M1693" t="s">
        <v>2550</v>
      </c>
      <c r="O1693" s="5">
        <v>506295486315796</v>
      </c>
    </row>
    <row r="1694" spans="2:15" x14ac:dyDescent="0.3">
      <c r="B1694" t="s">
        <v>6147</v>
      </c>
      <c r="C1694" t="s">
        <v>2551</v>
      </c>
      <c r="D1694" t="s">
        <v>804</v>
      </c>
      <c r="E1694">
        <v>32</v>
      </c>
      <c r="F1694" t="s">
        <v>2794</v>
      </c>
      <c r="G1694" t="s">
        <v>5177</v>
      </c>
      <c r="H1694" t="s">
        <v>6148</v>
      </c>
      <c r="I1694" t="s">
        <v>2756</v>
      </c>
      <c r="J1694" s="5">
        <v>2184447</v>
      </c>
      <c r="L1694" s="5">
        <v>465768384933472</v>
      </c>
      <c r="M1694" t="s">
        <v>2551</v>
      </c>
      <c r="O1694" s="5">
        <v>8343616479046430</v>
      </c>
    </row>
    <row r="1695" spans="2:15" x14ac:dyDescent="0.3">
      <c r="B1695" t="s">
        <v>6149</v>
      </c>
      <c r="C1695" t="s">
        <v>2552</v>
      </c>
      <c r="D1695" t="s">
        <v>807</v>
      </c>
      <c r="E1695">
        <v>40</v>
      </c>
      <c r="F1695" t="s">
        <v>2769</v>
      </c>
      <c r="G1695" t="s">
        <v>3367</v>
      </c>
      <c r="H1695" t="s">
        <v>4443</v>
      </c>
      <c r="I1695" t="s">
        <v>2756</v>
      </c>
      <c r="J1695" s="5">
        <v>15388559</v>
      </c>
      <c r="K1695" t="s">
        <v>942</v>
      </c>
      <c r="L1695" s="5">
        <v>857033679198939</v>
      </c>
      <c r="M1695" t="s">
        <v>2552</v>
      </c>
      <c r="O1695" s="5">
        <v>1.47985835869071E+16</v>
      </c>
    </row>
    <row r="1696" spans="2:15" x14ac:dyDescent="0.3">
      <c r="B1696" t="s">
        <v>6150</v>
      </c>
      <c r="C1696" t="s">
        <v>2553</v>
      </c>
      <c r="D1696" t="s">
        <v>807</v>
      </c>
      <c r="E1696">
        <v>80</v>
      </c>
      <c r="F1696" t="s">
        <v>2823</v>
      </c>
      <c r="G1696" t="s">
        <v>4089</v>
      </c>
      <c r="H1696" t="s">
        <v>5777</v>
      </c>
      <c r="I1696" t="s">
        <v>2756</v>
      </c>
      <c r="J1696" s="5">
        <v>5532372</v>
      </c>
      <c r="K1696" t="s">
        <v>942</v>
      </c>
      <c r="L1696" s="5">
        <v>620718071937561</v>
      </c>
      <c r="M1696" t="s">
        <v>2553</v>
      </c>
      <c r="O1696" s="5">
        <v>8519200479572930</v>
      </c>
    </row>
    <row r="1697" spans="2:15" x14ac:dyDescent="0.3">
      <c r="B1697" t="s">
        <v>6151</v>
      </c>
      <c r="C1697" t="s">
        <v>2554</v>
      </c>
      <c r="D1697" t="s">
        <v>847</v>
      </c>
      <c r="E1697">
        <v>300</v>
      </c>
      <c r="F1697" t="s">
        <v>2773</v>
      </c>
      <c r="G1697" t="s">
        <v>6152</v>
      </c>
      <c r="H1697" t="s">
        <v>4010</v>
      </c>
      <c r="I1697" t="s">
        <v>2756</v>
      </c>
      <c r="J1697" s="5">
        <v>13353258</v>
      </c>
      <c r="K1697" t="s">
        <v>1274</v>
      </c>
      <c r="L1697" s="5">
        <v>21506814917717</v>
      </c>
      <c r="M1697" t="s">
        <v>2554</v>
      </c>
      <c r="O1697" s="5">
        <v>2.21750563432268E+16</v>
      </c>
    </row>
    <row r="1698" spans="2:15" x14ac:dyDescent="0.3">
      <c r="B1698" t="s">
        <v>6153</v>
      </c>
      <c r="C1698" t="s">
        <v>2555</v>
      </c>
      <c r="D1698" t="s">
        <v>807</v>
      </c>
      <c r="E1698">
        <v>50</v>
      </c>
      <c r="F1698" t="s">
        <v>3154</v>
      </c>
      <c r="G1698" t="s">
        <v>3214</v>
      </c>
      <c r="H1698" t="s">
        <v>4376</v>
      </c>
      <c r="I1698" t="s">
        <v>2756</v>
      </c>
      <c r="J1698" s="5">
        <v>54608655</v>
      </c>
      <c r="K1698" t="s">
        <v>897</v>
      </c>
      <c r="L1698" s="5">
        <v>154300097274769</v>
      </c>
      <c r="M1698" t="s">
        <v>2555</v>
      </c>
      <c r="O1698" s="5">
        <v>2611239415570130</v>
      </c>
    </row>
    <row r="1699" spans="2:15" x14ac:dyDescent="0.3">
      <c r="B1699" t="s">
        <v>6154</v>
      </c>
      <c r="C1699" t="s">
        <v>2556</v>
      </c>
      <c r="D1699" t="s">
        <v>807</v>
      </c>
      <c r="E1699">
        <v>50</v>
      </c>
      <c r="F1699" t="s">
        <v>2773</v>
      </c>
      <c r="G1699" t="s">
        <v>5413</v>
      </c>
      <c r="H1699" t="s">
        <v>3810</v>
      </c>
      <c r="I1699" t="s">
        <v>2756</v>
      </c>
      <c r="J1699" s="5">
        <v>55778246</v>
      </c>
      <c r="K1699" t="s">
        <v>876</v>
      </c>
      <c r="L1699" s="5">
        <v>217126658859262</v>
      </c>
      <c r="M1699" t="s">
        <v>2556</v>
      </c>
      <c r="O1699" s="5">
        <v>2611239415570130</v>
      </c>
    </row>
    <row r="1700" spans="2:15" x14ac:dyDescent="0.3">
      <c r="B1700" t="s">
        <v>6155</v>
      </c>
      <c r="C1700" t="s">
        <v>2557</v>
      </c>
      <c r="D1700" t="s">
        <v>804</v>
      </c>
      <c r="E1700">
        <v>25</v>
      </c>
      <c r="F1700">
        <v>1</v>
      </c>
      <c r="G1700" t="s">
        <v>3228</v>
      </c>
      <c r="H1700" t="s">
        <v>6156</v>
      </c>
      <c r="I1700" t="s">
        <v>2756</v>
      </c>
      <c r="J1700" s="5">
        <v>5527878</v>
      </c>
      <c r="L1700" s="5">
        <v>298900203704834</v>
      </c>
      <c r="M1700" t="s">
        <v>2557</v>
      </c>
      <c r="O1700" s="5">
        <v>4394613154595750</v>
      </c>
    </row>
    <row r="1701" spans="2:15" x14ac:dyDescent="0.3">
      <c r="B1701" t="s">
        <v>6157</v>
      </c>
      <c r="C1701" t="s">
        <v>2558</v>
      </c>
      <c r="D1701" t="s">
        <v>807</v>
      </c>
      <c r="E1701">
        <v>250</v>
      </c>
      <c r="F1701" t="s">
        <v>2773</v>
      </c>
      <c r="G1701" t="s">
        <v>4642</v>
      </c>
      <c r="H1701" t="s">
        <v>4717</v>
      </c>
      <c r="I1701" t="s">
        <v>2756</v>
      </c>
      <c r="J1701" s="5">
        <v>7830415</v>
      </c>
      <c r="K1701" t="s">
        <v>838</v>
      </c>
      <c r="L1701" s="5">
        <v>96950698588562</v>
      </c>
      <c r="M1701" t="s">
        <v>2558</v>
      </c>
      <c r="O1701" s="5">
        <v>1.42052430337836E+16</v>
      </c>
    </row>
    <row r="1702" spans="2:15" x14ac:dyDescent="0.3">
      <c r="B1702" t="s">
        <v>6158</v>
      </c>
      <c r="C1702" t="s">
        <v>2559</v>
      </c>
      <c r="D1702" t="s">
        <v>847</v>
      </c>
      <c r="E1702">
        <v>300</v>
      </c>
      <c r="F1702" t="s">
        <v>2773</v>
      </c>
      <c r="G1702" t="s">
        <v>4010</v>
      </c>
      <c r="H1702" t="s">
        <v>3887</v>
      </c>
      <c r="I1702" t="s">
        <v>2756</v>
      </c>
      <c r="J1702" s="5">
        <v>84425705</v>
      </c>
      <c r="K1702" t="s">
        <v>1274</v>
      </c>
      <c r="L1702" s="5">
        <v>210719682831955</v>
      </c>
      <c r="M1702" t="s">
        <v>2559</v>
      </c>
      <c r="O1702" s="5">
        <v>2.21750563432268E+16</v>
      </c>
    </row>
    <row r="1703" spans="2:15" x14ac:dyDescent="0.3">
      <c r="B1703" t="s">
        <v>6159</v>
      </c>
      <c r="C1703" t="s">
        <v>2560</v>
      </c>
      <c r="D1703" t="s">
        <v>804</v>
      </c>
      <c r="E1703">
        <v>300</v>
      </c>
      <c r="F1703" t="s">
        <v>2773</v>
      </c>
      <c r="G1703" t="s">
        <v>6152</v>
      </c>
      <c r="H1703" t="s">
        <v>6160</v>
      </c>
      <c r="I1703" t="s">
        <v>2756</v>
      </c>
      <c r="J1703" s="5">
        <v>1.06992614694428E+16</v>
      </c>
      <c r="L1703" s="5">
        <v>21506814917717</v>
      </c>
      <c r="M1703" t="s">
        <v>2560</v>
      </c>
      <c r="O1703" s="5">
        <v>2.21750563432268E+16</v>
      </c>
    </row>
    <row r="1704" spans="2:15" x14ac:dyDescent="0.3">
      <c r="B1704" t="s">
        <v>6161</v>
      </c>
      <c r="C1704" t="s">
        <v>2561</v>
      </c>
      <c r="D1704" t="s">
        <v>807</v>
      </c>
      <c r="E1704">
        <v>0</v>
      </c>
      <c r="F1704">
        <v>0</v>
      </c>
      <c r="G1704" t="s">
        <v>4332</v>
      </c>
      <c r="H1704" t="s">
        <v>4286</v>
      </c>
      <c r="I1704" t="s">
        <v>2814</v>
      </c>
      <c r="J1704" s="5">
        <v>7811603</v>
      </c>
      <c r="K1704" t="s">
        <v>813</v>
      </c>
      <c r="L1704">
        <v>0</v>
      </c>
      <c r="M1704" t="s">
        <v>2561</v>
      </c>
      <c r="O1704">
        <v>0</v>
      </c>
    </row>
    <row r="1705" spans="2:15" x14ac:dyDescent="0.3">
      <c r="B1705" t="s">
        <v>6162</v>
      </c>
      <c r="C1705" t="s">
        <v>2562</v>
      </c>
      <c r="D1705" t="s">
        <v>807</v>
      </c>
      <c r="E1705">
        <v>150</v>
      </c>
      <c r="F1705" t="s">
        <v>2773</v>
      </c>
      <c r="G1705" t="s">
        <v>4322</v>
      </c>
      <c r="H1705" t="s">
        <v>3198</v>
      </c>
      <c r="I1705" t="s">
        <v>2756</v>
      </c>
      <c r="J1705" s="5">
        <v>898582</v>
      </c>
      <c r="K1705" t="s">
        <v>815</v>
      </c>
      <c r="L1705" s="5">
        <v>330810292762756</v>
      </c>
      <c r="M1705" t="s">
        <v>2562</v>
      </c>
      <c r="O1705" s="5">
        <v>4.0530788484379904E+16</v>
      </c>
    </row>
    <row r="1706" spans="2:15" x14ac:dyDescent="0.3">
      <c r="B1706" t="s">
        <v>6163</v>
      </c>
      <c r="C1706" t="s">
        <v>2563</v>
      </c>
      <c r="D1706" t="s">
        <v>804</v>
      </c>
      <c r="E1706">
        <v>25</v>
      </c>
      <c r="F1706">
        <v>1</v>
      </c>
      <c r="G1706" t="s">
        <v>5777</v>
      </c>
      <c r="H1706" t="s">
        <v>6164</v>
      </c>
      <c r="I1706" t="s">
        <v>2756</v>
      </c>
      <c r="J1706" s="5">
        <v>1789035</v>
      </c>
      <c r="L1706" s="5">
        <v>306846122741699</v>
      </c>
      <c r="M1706" t="s">
        <v>2563</v>
      </c>
      <c r="O1706" s="5">
        <v>4394613154595750</v>
      </c>
    </row>
    <row r="1707" spans="2:15" x14ac:dyDescent="0.3">
      <c r="B1707" t="s">
        <v>6165</v>
      </c>
      <c r="C1707" t="s">
        <v>2564</v>
      </c>
      <c r="D1707" t="s">
        <v>804</v>
      </c>
      <c r="E1707">
        <v>25</v>
      </c>
      <c r="F1707">
        <v>1</v>
      </c>
      <c r="G1707" t="s">
        <v>6166</v>
      </c>
      <c r="H1707" t="s">
        <v>5510</v>
      </c>
      <c r="I1707" t="s">
        <v>2756</v>
      </c>
      <c r="J1707" s="5">
        <v>9908162033286660</v>
      </c>
      <c r="L1707" s="5">
        <v>416156806945801</v>
      </c>
      <c r="M1707" t="s">
        <v>2564</v>
      </c>
      <c r="O1707" s="5">
        <v>4394613154595750</v>
      </c>
    </row>
    <row r="1708" spans="2:15" x14ac:dyDescent="0.3">
      <c r="B1708" t="s">
        <v>6167</v>
      </c>
      <c r="C1708" t="s">
        <v>2565</v>
      </c>
      <c r="D1708" t="s">
        <v>804</v>
      </c>
      <c r="E1708">
        <v>25</v>
      </c>
      <c r="F1708">
        <v>1</v>
      </c>
      <c r="G1708" t="s">
        <v>4045</v>
      </c>
      <c r="H1708" t="s">
        <v>6168</v>
      </c>
      <c r="I1708" t="s">
        <v>2756</v>
      </c>
      <c r="J1708" s="5">
        <v>5901223</v>
      </c>
      <c r="L1708" s="5">
        <v>29753454208374</v>
      </c>
      <c r="M1708" t="s">
        <v>2565</v>
      </c>
      <c r="O1708" s="5">
        <v>4394613154595750</v>
      </c>
    </row>
    <row r="1709" spans="2:15" x14ac:dyDescent="0.3">
      <c r="B1709" t="s">
        <v>6169</v>
      </c>
      <c r="C1709" t="s">
        <v>2566</v>
      </c>
      <c r="D1709" t="s">
        <v>807</v>
      </c>
      <c r="E1709">
        <v>100</v>
      </c>
      <c r="F1709" t="s">
        <v>2823</v>
      </c>
      <c r="G1709" t="s">
        <v>4140</v>
      </c>
      <c r="H1709" t="s">
        <v>5860</v>
      </c>
      <c r="I1709" t="s">
        <v>2756</v>
      </c>
      <c r="J1709" s="5">
        <v>14676129</v>
      </c>
      <c r="K1709" t="s">
        <v>827</v>
      </c>
      <c r="L1709" s="5">
        <v>117022715572355</v>
      </c>
      <c r="M1709" t="s">
        <v>2566</v>
      </c>
      <c r="O1709" s="5">
        <v>1.48568088588033E+16</v>
      </c>
    </row>
    <row r="1710" spans="2:15" x14ac:dyDescent="0.3">
      <c r="B1710" t="s">
        <v>6170</v>
      </c>
      <c r="C1710" t="s">
        <v>2567</v>
      </c>
      <c r="D1710" t="s">
        <v>847</v>
      </c>
      <c r="E1710">
        <v>0</v>
      </c>
      <c r="F1710">
        <v>0</v>
      </c>
      <c r="G1710" t="s">
        <v>3586</v>
      </c>
      <c r="H1710" t="s">
        <v>3473</v>
      </c>
      <c r="I1710" t="s">
        <v>2814</v>
      </c>
      <c r="J1710" s="5">
        <v>15076443</v>
      </c>
      <c r="K1710" t="s">
        <v>959</v>
      </c>
      <c r="L1710">
        <v>0</v>
      </c>
      <c r="M1710" t="s">
        <v>2567</v>
      </c>
      <c r="O1710">
        <v>0</v>
      </c>
    </row>
    <row r="1711" spans="2:15" x14ac:dyDescent="0.3">
      <c r="B1711" t="s">
        <v>6171</v>
      </c>
      <c r="C1711" t="s">
        <v>2568</v>
      </c>
      <c r="D1711" t="s">
        <v>804</v>
      </c>
      <c r="E1711">
        <v>32</v>
      </c>
      <c r="F1711">
        <v>1</v>
      </c>
      <c r="G1711" t="s">
        <v>3000</v>
      </c>
      <c r="H1711" t="s">
        <v>6172</v>
      </c>
      <c r="I1711" t="s">
        <v>2756</v>
      </c>
      <c r="J1711" s="5">
        <v>7629245</v>
      </c>
      <c r="L1711" s="5">
        <v>52269401550293</v>
      </c>
      <c r="M1711" t="s">
        <v>2568</v>
      </c>
      <c r="O1711" s="5">
        <v>8343616479046430</v>
      </c>
    </row>
    <row r="1712" spans="2:15" x14ac:dyDescent="0.3">
      <c r="B1712" t="s">
        <v>6173</v>
      </c>
      <c r="C1712" t="s">
        <v>2569</v>
      </c>
      <c r="D1712" t="s">
        <v>807</v>
      </c>
      <c r="E1712">
        <v>32</v>
      </c>
      <c r="F1712" t="s">
        <v>2794</v>
      </c>
      <c r="G1712" t="s">
        <v>5374</v>
      </c>
      <c r="H1712" t="e" cm="1">
        <f t="array" ref="H1712">+UJvDNybO8keE+G2</f>
        <v>#NAME?</v>
      </c>
      <c r="I1712" t="s">
        <v>2756</v>
      </c>
      <c r="J1712" s="5">
        <v>23463442</v>
      </c>
      <c r="K1712" t="s">
        <v>897</v>
      </c>
      <c r="L1712" s="5">
        <v>489654507637024</v>
      </c>
      <c r="M1712" t="s">
        <v>2569</v>
      </c>
      <c r="O1712" s="5">
        <v>8343616479046430</v>
      </c>
    </row>
    <row r="1713" spans="2:15" x14ac:dyDescent="0.3">
      <c r="B1713" t="s">
        <v>6174</v>
      </c>
      <c r="C1713" t="s">
        <v>2570</v>
      </c>
      <c r="D1713" t="s">
        <v>804</v>
      </c>
      <c r="E1713">
        <v>40</v>
      </c>
      <c r="F1713">
        <v>1</v>
      </c>
      <c r="G1713" t="s">
        <v>5258</v>
      </c>
      <c r="H1713" t="s">
        <v>6175</v>
      </c>
      <c r="I1713" t="s">
        <v>2756</v>
      </c>
      <c r="J1713" s="5">
        <v>6034102</v>
      </c>
      <c r="L1713" s="5">
        <v>948868255615234</v>
      </c>
      <c r="M1713" t="s">
        <v>2570</v>
      </c>
      <c r="O1713" s="5">
        <v>1.47985835869071E+16</v>
      </c>
    </row>
    <row r="1714" spans="2:15" x14ac:dyDescent="0.3">
      <c r="B1714" t="s">
        <v>6176</v>
      </c>
      <c r="C1714" t="s">
        <v>2571</v>
      </c>
      <c r="D1714" t="s">
        <v>804</v>
      </c>
      <c r="E1714">
        <v>32</v>
      </c>
      <c r="F1714">
        <v>1</v>
      </c>
      <c r="G1714" t="s">
        <v>4592</v>
      </c>
      <c r="H1714" t="s">
        <v>6177</v>
      </c>
      <c r="I1714" t="s">
        <v>2756</v>
      </c>
      <c r="J1714" s="5">
        <v>9245697</v>
      </c>
      <c r="L1714" s="5">
        <v>720905990600586</v>
      </c>
      <c r="M1714" t="s">
        <v>2571</v>
      </c>
      <c r="O1714" s="5">
        <v>8343616479046430</v>
      </c>
    </row>
    <row r="1715" spans="2:15" x14ac:dyDescent="0.3">
      <c r="B1715" t="s">
        <v>6178</v>
      </c>
      <c r="C1715" t="s">
        <v>2572</v>
      </c>
      <c r="D1715" t="s">
        <v>807</v>
      </c>
      <c r="E1715">
        <v>65</v>
      </c>
      <c r="F1715" t="s">
        <v>2773</v>
      </c>
      <c r="G1715" t="s">
        <v>3842</v>
      </c>
      <c r="H1715" t="s">
        <v>3485</v>
      </c>
      <c r="I1715" t="s">
        <v>2756</v>
      </c>
      <c r="J1715" s="5">
        <v>12670399</v>
      </c>
      <c r="K1715" t="s">
        <v>1069</v>
      </c>
      <c r="L1715" s="5">
        <v>328598298301687</v>
      </c>
      <c r="M1715" t="s">
        <v>2572</v>
      </c>
      <c r="O1715" s="5">
        <v>506295486315796</v>
      </c>
    </row>
    <row r="1716" spans="2:15" x14ac:dyDescent="0.3">
      <c r="B1716" t="s">
        <v>6179</v>
      </c>
      <c r="C1716" t="s">
        <v>2573</v>
      </c>
      <c r="D1716" t="s">
        <v>804</v>
      </c>
      <c r="E1716">
        <v>32</v>
      </c>
      <c r="F1716">
        <v>1</v>
      </c>
      <c r="G1716" t="s">
        <v>6180</v>
      </c>
      <c r="H1716" t="s">
        <v>3171</v>
      </c>
      <c r="I1716" t="s">
        <v>2756</v>
      </c>
      <c r="J1716" s="5">
        <v>2.10256771636374E+16</v>
      </c>
      <c r="L1716" s="5">
        <v>537796592712402</v>
      </c>
      <c r="M1716" t="s">
        <v>2573</v>
      </c>
      <c r="O1716" s="5">
        <v>8343616479046430</v>
      </c>
    </row>
    <row r="1717" spans="2:15" x14ac:dyDescent="0.3">
      <c r="B1717" t="s">
        <v>6181</v>
      </c>
      <c r="C1717" t="s">
        <v>2574</v>
      </c>
      <c r="D1717" t="s">
        <v>859</v>
      </c>
      <c r="E1717">
        <v>25</v>
      </c>
      <c r="F1717">
        <v>1</v>
      </c>
      <c r="G1717" t="s">
        <v>5367</v>
      </c>
      <c r="H1717" t="s">
        <v>2778</v>
      </c>
      <c r="I1717" t="s">
        <v>2756</v>
      </c>
      <c r="J1717" s="5">
        <v>16986489</v>
      </c>
      <c r="K1717" t="s">
        <v>863</v>
      </c>
      <c r="L1717" s="5">
        <v>348269538879395</v>
      </c>
      <c r="M1717" t="s">
        <v>2574</v>
      </c>
      <c r="O1717" s="5">
        <v>4394613154595750</v>
      </c>
    </row>
    <row r="1718" spans="2:15" x14ac:dyDescent="0.3">
      <c r="B1718" t="s">
        <v>6182</v>
      </c>
      <c r="C1718" t="s">
        <v>2575</v>
      </c>
      <c r="D1718" t="s">
        <v>807</v>
      </c>
      <c r="E1718">
        <v>32</v>
      </c>
      <c r="F1718" t="s">
        <v>2860</v>
      </c>
      <c r="G1718" t="s">
        <v>3582</v>
      </c>
      <c r="H1718" t="s">
        <v>5374</v>
      </c>
      <c r="I1718" t="s">
        <v>2756</v>
      </c>
      <c r="J1718" s="5">
        <v>4269865</v>
      </c>
      <c r="K1718" t="s">
        <v>897</v>
      </c>
      <c r="L1718" s="5">
        <v>676805233955383</v>
      </c>
      <c r="M1718" t="s">
        <v>2575</v>
      </c>
      <c r="O1718" s="5">
        <v>8343616479046430</v>
      </c>
    </row>
    <row r="1719" spans="2:15" x14ac:dyDescent="0.3">
      <c r="B1719" t="s">
        <v>6183</v>
      </c>
      <c r="C1719" t="s">
        <v>2576</v>
      </c>
      <c r="D1719" t="s">
        <v>824</v>
      </c>
      <c r="E1719">
        <v>32</v>
      </c>
      <c r="F1719">
        <v>1</v>
      </c>
      <c r="G1719" t="s">
        <v>4947</v>
      </c>
      <c r="H1719" t="s">
        <v>3461</v>
      </c>
      <c r="I1719" t="s">
        <v>2756</v>
      </c>
      <c r="J1719" s="5">
        <v>2683311</v>
      </c>
      <c r="L1719" s="5">
        <v>742401123046875</v>
      </c>
      <c r="M1719" t="s">
        <v>2576</v>
      </c>
      <c r="O1719" s="5">
        <v>8343616479046430</v>
      </c>
    </row>
    <row r="1720" spans="2:15" x14ac:dyDescent="0.3">
      <c r="B1720" t="s">
        <v>6184</v>
      </c>
      <c r="C1720" t="s">
        <v>2577</v>
      </c>
      <c r="D1720" t="s">
        <v>893</v>
      </c>
      <c r="E1720">
        <v>300</v>
      </c>
      <c r="F1720" t="s">
        <v>2773</v>
      </c>
      <c r="G1720" t="s">
        <v>2840</v>
      </c>
      <c r="H1720" t="s">
        <v>3752</v>
      </c>
      <c r="I1720" t="s">
        <v>2756</v>
      </c>
      <c r="J1720" s="5">
        <v>59080822</v>
      </c>
      <c r="K1720" t="s">
        <v>894</v>
      </c>
      <c r="L1720" s="5">
        <v>171217752066421</v>
      </c>
      <c r="M1720" t="s">
        <v>2577</v>
      </c>
      <c r="O1720" s="5">
        <v>2.21750563432268E+16</v>
      </c>
    </row>
    <row r="1721" spans="2:15" x14ac:dyDescent="0.3">
      <c r="B1721" t="s">
        <v>6185</v>
      </c>
      <c r="C1721" t="s">
        <v>2578</v>
      </c>
      <c r="D1721" t="s">
        <v>807</v>
      </c>
      <c r="E1721">
        <v>0</v>
      </c>
      <c r="F1721">
        <v>0</v>
      </c>
      <c r="G1721" t="s">
        <v>4731</v>
      </c>
      <c r="H1721" t="s">
        <v>4173</v>
      </c>
      <c r="I1721" t="s">
        <v>2814</v>
      </c>
      <c r="J1721" s="5">
        <v>20268122</v>
      </c>
      <c r="K1721" t="s">
        <v>815</v>
      </c>
      <c r="L1721">
        <v>0</v>
      </c>
      <c r="M1721" t="s">
        <v>2578</v>
      </c>
      <c r="O1721">
        <v>0</v>
      </c>
    </row>
    <row r="1722" spans="2:15" x14ac:dyDescent="0.3">
      <c r="B1722" t="s">
        <v>6186</v>
      </c>
      <c r="C1722" t="s">
        <v>2579</v>
      </c>
      <c r="D1722" t="s">
        <v>804</v>
      </c>
      <c r="E1722">
        <v>25</v>
      </c>
      <c r="F1722">
        <v>1</v>
      </c>
      <c r="G1722" t="s">
        <v>3664</v>
      </c>
      <c r="H1722" t="s">
        <v>6187</v>
      </c>
      <c r="I1722" t="s">
        <v>2756</v>
      </c>
      <c r="J1722" s="5">
        <v>65388365</v>
      </c>
      <c r="L1722" s="5">
        <v>288385009765625</v>
      </c>
      <c r="M1722" t="s">
        <v>2579</v>
      </c>
      <c r="O1722" s="5">
        <v>4394613154595750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baseColWidth="10" defaultColWidth="8.88671875" defaultRowHeight="14.4" x14ac:dyDescent="0.3"/>
  <sheetData>
    <row r="1" spans="1:4" x14ac:dyDescent="0.3">
      <c r="A1" s="1" t="s">
        <v>8</v>
      </c>
      <c r="B1" s="1" t="s">
        <v>2580</v>
      </c>
      <c r="C1" s="1" t="s">
        <v>2581</v>
      </c>
      <c r="D1" s="1" t="s">
        <v>2582</v>
      </c>
    </row>
    <row r="2" spans="1:4" x14ac:dyDescent="0.3">
      <c r="A2" t="s">
        <v>19</v>
      </c>
      <c r="B2">
        <v>5</v>
      </c>
      <c r="C2">
        <v>0</v>
      </c>
      <c r="D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
  <sheetViews>
    <sheetView workbookViewId="0"/>
  </sheetViews>
  <sheetFormatPr baseColWidth="10" defaultColWidth="8.88671875" defaultRowHeight="14.4" x14ac:dyDescent="0.3"/>
  <sheetData>
    <row r="1" spans="1:3" x14ac:dyDescent="0.3">
      <c r="A1" s="1" t="s">
        <v>2583</v>
      </c>
      <c r="B1" s="1" t="s">
        <v>2584</v>
      </c>
      <c r="C1" s="1" t="s">
        <v>2585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heetViews>
  <sheetFormatPr baseColWidth="10" defaultColWidth="8.88671875" defaultRowHeight="14.4" x14ac:dyDescent="0.3"/>
  <sheetData>
    <row r="1" spans="1:9" x14ac:dyDescent="0.3">
      <c r="A1" s="1" t="s">
        <v>4</v>
      </c>
      <c r="B1" s="1" t="s">
        <v>2584</v>
      </c>
      <c r="C1" s="1" t="s">
        <v>2585</v>
      </c>
      <c r="D1" s="1" t="s">
        <v>2586</v>
      </c>
      <c r="E1" s="1" t="s">
        <v>750</v>
      </c>
      <c r="F1" s="1" t="s">
        <v>2587</v>
      </c>
      <c r="G1" s="1" t="s">
        <v>2588</v>
      </c>
      <c r="H1" s="1" t="s">
        <v>2589</v>
      </c>
      <c r="I1" s="1" t="s">
        <v>2590</v>
      </c>
    </row>
    <row r="2" spans="1:9" x14ac:dyDescent="0.3">
      <c r="A2" t="s">
        <v>2591</v>
      </c>
      <c r="B2">
        <v>2000</v>
      </c>
      <c r="C2">
        <v>0</v>
      </c>
      <c r="D2">
        <v>0</v>
      </c>
      <c r="E2">
        <v>5</v>
      </c>
      <c r="G2">
        <v>215</v>
      </c>
      <c r="H2">
        <v>0</v>
      </c>
      <c r="I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
  <sheetViews>
    <sheetView workbookViewId="0"/>
  </sheetViews>
  <sheetFormatPr baseColWidth="10" defaultColWidth="8.88671875" defaultRowHeight="14.4" x14ac:dyDescent="0.3"/>
  <sheetData>
    <row r="1" spans="1:6" x14ac:dyDescent="0.3">
      <c r="A1" s="1" t="s">
        <v>4</v>
      </c>
      <c r="B1" s="1" t="s">
        <v>2592</v>
      </c>
      <c r="C1" s="1" t="s">
        <v>2593</v>
      </c>
      <c r="D1" s="1" t="s">
        <v>2594</v>
      </c>
      <c r="E1" s="1" t="s">
        <v>2595</v>
      </c>
      <c r="F1" s="1" t="s">
        <v>2596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2"/>
  <sheetViews>
    <sheetView workbookViewId="0"/>
  </sheetViews>
  <sheetFormatPr baseColWidth="10" defaultColWidth="8.88671875" defaultRowHeight="14.4" x14ac:dyDescent="0.3"/>
  <sheetData>
    <row r="1" spans="1:6" x14ac:dyDescent="0.3">
      <c r="A1" s="1" t="s">
        <v>2597</v>
      </c>
      <c r="B1" s="1" t="s">
        <v>797</v>
      </c>
      <c r="C1" s="1" t="s">
        <v>2598</v>
      </c>
      <c r="D1" s="1" t="s">
        <v>2599</v>
      </c>
      <c r="E1" s="1" t="s">
        <v>2600</v>
      </c>
      <c r="F1" s="1" t="s">
        <v>2601</v>
      </c>
    </row>
    <row r="2" spans="1:6" x14ac:dyDescent="0.3">
      <c r="A2">
        <v>20</v>
      </c>
      <c r="B2">
        <v>24.42449145137493</v>
      </c>
      <c r="C2">
        <v>13.356201663005338</v>
      </c>
      <c r="D2">
        <v>81</v>
      </c>
      <c r="E2">
        <v>206</v>
      </c>
      <c r="F2">
        <v>534</v>
      </c>
    </row>
    <row r="3" spans="1:6" x14ac:dyDescent="0.3">
      <c r="A3">
        <v>25</v>
      </c>
      <c r="B3">
        <v>43.946131545957542</v>
      </c>
      <c r="C3">
        <v>15.868952019853747</v>
      </c>
      <c r="D3">
        <v>91</v>
      </c>
      <c r="E3">
        <v>208</v>
      </c>
      <c r="F3">
        <v>545</v>
      </c>
    </row>
    <row r="4" spans="1:6" x14ac:dyDescent="0.3">
      <c r="A4">
        <v>32</v>
      </c>
      <c r="B4">
        <v>83.436164790464346</v>
      </c>
      <c r="C4">
        <v>18.648766830816502</v>
      </c>
      <c r="D4">
        <v>107</v>
      </c>
      <c r="E4">
        <v>211</v>
      </c>
      <c r="F4">
        <v>562</v>
      </c>
    </row>
    <row r="5" spans="1:6" x14ac:dyDescent="0.3">
      <c r="A5">
        <v>40</v>
      </c>
      <c r="B5">
        <v>147.98583586907193</v>
      </c>
      <c r="C5">
        <v>21.161517187664909</v>
      </c>
      <c r="D5">
        <v>126</v>
      </c>
      <c r="E5">
        <v>215</v>
      </c>
      <c r="F5">
        <v>583</v>
      </c>
    </row>
    <row r="6" spans="1:6" x14ac:dyDescent="0.3">
      <c r="A6">
        <v>50</v>
      </c>
      <c r="B6">
        <v>261.1239415570131</v>
      </c>
      <c r="C6">
        <v>23.674267544513317</v>
      </c>
      <c r="D6">
        <v>152</v>
      </c>
      <c r="E6">
        <v>220</v>
      </c>
      <c r="F6">
        <v>611</v>
      </c>
    </row>
    <row r="7" spans="1:6" x14ac:dyDescent="0.3">
      <c r="A7">
        <v>65</v>
      </c>
      <c r="B7">
        <v>506.29548631579598</v>
      </c>
      <c r="C7">
        <v>26.628670193759742</v>
      </c>
      <c r="D7">
        <v>193</v>
      </c>
      <c r="E7">
        <v>228</v>
      </c>
      <c r="F7">
        <v>656</v>
      </c>
    </row>
    <row r="8" spans="1:6" x14ac:dyDescent="0.3">
      <c r="A8">
        <v>80</v>
      </c>
      <c r="B8">
        <v>851.92004795729315</v>
      </c>
      <c r="C8">
        <v>28.966832712324472</v>
      </c>
      <c r="D8">
        <v>237</v>
      </c>
      <c r="E8">
        <v>237</v>
      </c>
      <c r="F8">
        <v>705</v>
      </c>
    </row>
    <row r="9" spans="1:6" x14ac:dyDescent="0.3">
      <c r="A9">
        <v>100</v>
      </c>
      <c r="B9">
        <v>1485.6808858803397</v>
      </c>
      <c r="C9">
        <v>31.479583069172886</v>
      </c>
      <c r="D9">
        <v>300</v>
      </c>
      <c r="E9">
        <v>249</v>
      </c>
      <c r="F9">
        <v>774</v>
      </c>
    </row>
    <row r="10" spans="1:6" x14ac:dyDescent="0.3">
      <c r="A10">
        <v>125</v>
      </c>
      <c r="B10">
        <v>2583.6603610611223</v>
      </c>
      <c r="C10">
        <v>33.99233342602129</v>
      </c>
      <c r="D10">
        <v>385</v>
      </c>
      <c r="E10">
        <v>266</v>
      </c>
      <c r="F10">
        <v>866</v>
      </c>
    </row>
    <row r="11" spans="1:6" x14ac:dyDescent="0.3">
      <c r="A11">
        <v>150</v>
      </c>
      <c r="B11">
        <v>4053.0788484379937</v>
      </c>
      <c r="C11">
        <v>36.045399957395411</v>
      </c>
      <c r="D11">
        <v>474</v>
      </c>
      <c r="E11">
        <v>283</v>
      </c>
      <c r="F11">
        <v>964</v>
      </c>
    </row>
    <row r="12" spans="1:6" x14ac:dyDescent="0.3">
      <c r="A12">
        <v>200</v>
      </c>
      <c r="B12">
        <v>8223.5489856858931</v>
      </c>
      <c r="C12">
        <v>39.284898593832459</v>
      </c>
      <c r="D12">
        <v>667</v>
      </c>
      <c r="E12">
        <v>321</v>
      </c>
      <c r="F12">
        <v>1174</v>
      </c>
    </row>
    <row r="13" spans="1:6" x14ac:dyDescent="0.3">
      <c r="A13">
        <v>250</v>
      </c>
      <c r="B13">
        <v>14205.243033783681</v>
      </c>
      <c r="C13">
        <v>41.797648950680859</v>
      </c>
      <c r="D13">
        <v>874</v>
      </c>
      <c r="E13">
        <v>362</v>
      </c>
      <c r="F13">
        <v>1401</v>
      </c>
    </row>
    <row r="14" spans="1:6" x14ac:dyDescent="0.3">
      <c r="A14">
        <v>300</v>
      </c>
      <c r="B14">
        <v>22175.056343226803</v>
      </c>
      <c r="C14">
        <v>43.850715482054973</v>
      </c>
      <c r="D14">
        <v>1094</v>
      </c>
      <c r="E14">
        <v>405</v>
      </c>
      <c r="F14">
        <v>1642</v>
      </c>
    </row>
    <row r="15" spans="1:6" x14ac:dyDescent="0.3">
      <c r="A15">
        <v>400</v>
      </c>
      <c r="B15">
        <v>44685.538093460345</v>
      </c>
      <c r="C15">
        <v>47.090214118492021</v>
      </c>
      <c r="D15">
        <v>1568</v>
      </c>
      <c r="E15">
        <v>498</v>
      </c>
      <c r="F15">
        <v>2161</v>
      </c>
    </row>
    <row r="16" spans="1:6" x14ac:dyDescent="0.3">
      <c r="A16">
        <v>450</v>
      </c>
      <c r="B16">
        <v>59493.738499612627</v>
      </c>
      <c r="C16">
        <v>48.416532370277508</v>
      </c>
      <c r="D16">
        <v>1819</v>
      </c>
      <c r="E16">
        <v>547</v>
      </c>
      <c r="F16">
        <v>2435</v>
      </c>
    </row>
    <row r="17" spans="1:6" x14ac:dyDescent="0.3">
      <c r="A17">
        <v>500</v>
      </c>
      <c r="B17">
        <v>76831.090764841123</v>
      </c>
      <c r="C17">
        <v>49.602964475340428</v>
      </c>
      <c r="D17">
        <v>2079</v>
      </c>
      <c r="E17">
        <v>598</v>
      </c>
      <c r="F17">
        <v>2719</v>
      </c>
    </row>
    <row r="18" spans="1:6" x14ac:dyDescent="0.3">
      <c r="A18">
        <v>600</v>
      </c>
      <c r="B18">
        <v>119526.22257180886</v>
      </c>
      <c r="C18">
        <v>51.656031006714549</v>
      </c>
      <c r="D18">
        <v>2622</v>
      </c>
      <c r="E18">
        <v>705</v>
      </c>
      <c r="F18">
        <v>3313</v>
      </c>
    </row>
    <row r="19" spans="1:6" x14ac:dyDescent="0.3">
      <c r="A19">
        <v>700</v>
      </c>
      <c r="B19">
        <v>173575.10019792471</v>
      </c>
      <c r="C19">
        <v>53.391874025538556</v>
      </c>
      <c r="D19">
        <v>3192</v>
      </c>
      <c r="E19">
        <v>817</v>
      </c>
      <c r="F19">
        <v>3937</v>
      </c>
    </row>
    <row r="20" spans="1:6" x14ac:dyDescent="0.3">
      <c r="A20">
        <v>800</v>
      </c>
      <c r="B20">
        <v>239700.67517220313</v>
      </c>
      <c r="C20">
        <v>54.895529643151598</v>
      </c>
      <c r="D20">
        <v>3788</v>
      </c>
      <c r="E20">
        <v>933</v>
      </c>
      <c r="F20">
        <v>4589</v>
      </c>
    </row>
    <row r="21" spans="1:6" x14ac:dyDescent="0.3">
      <c r="A21">
        <v>900</v>
      </c>
      <c r="B21">
        <v>318563.07460089849</v>
      </c>
      <c r="C21">
        <v>56.221847894937078</v>
      </c>
      <c r="D21">
        <v>4407</v>
      </c>
      <c r="E21">
        <v>1055</v>
      </c>
      <c r="F21">
        <v>5265</v>
      </c>
    </row>
    <row r="22" spans="1:6" x14ac:dyDescent="0.3">
      <c r="A22">
        <v>1000</v>
      </c>
      <c r="B22">
        <v>410772.06706927071</v>
      </c>
      <c r="C22">
        <v>57.408280000000005</v>
      </c>
      <c r="D22">
        <v>5046</v>
      </c>
      <c r="E22">
        <v>1180</v>
      </c>
      <c r="F22">
        <v>5965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
  <sheetViews>
    <sheetView workbookViewId="0"/>
  </sheetViews>
  <sheetFormatPr baseColWidth="10" defaultColWidth="8.88671875" defaultRowHeight="14.4" x14ac:dyDescent="0.3"/>
  <sheetData>
    <row r="1" spans="1:5" x14ac:dyDescent="0.3">
      <c r="A1" s="1" t="s">
        <v>4</v>
      </c>
      <c r="B1" s="1" t="s">
        <v>2602</v>
      </c>
      <c r="C1" s="1" t="s">
        <v>2603</v>
      </c>
      <c r="D1" s="1" t="s">
        <v>2604</v>
      </c>
      <c r="E1" s="1" t="s">
        <v>2605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2"/>
  <sheetViews>
    <sheetView workbookViewId="0"/>
  </sheetViews>
  <sheetFormatPr baseColWidth="10" defaultColWidth="8.88671875" defaultRowHeight="14.4" x14ac:dyDescent="0.3"/>
  <cols>
    <col min="1" max="1" width="24.44140625" bestFit="1" customWidth="1"/>
    <col min="2" max="2" width="9.21875" bestFit="1" customWidth="1"/>
  </cols>
  <sheetData>
    <row r="1" spans="1:2" x14ac:dyDescent="0.3">
      <c r="A1" s="1" t="s">
        <v>2606</v>
      </c>
      <c r="B1" s="1" t="s">
        <v>2607</v>
      </c>
    </row>
    <row r="2" spans="1:2" x14ac:dyDescent="0.3">
      <c r="A2" t="s">
        <v>2608</v>
      </c>
      <c r="B2" t="s">
        <v>2609</v>
      </c>
    </row>
    <row r="3" spans="1:2" x14ac:dyDescent="0.3">
      <c r="A3" t="s">
        <v>2610</v>
      </c>
      <c r="B3">
        <v>90</v>
      </c>
    </row>
    <row r="4" spans="1:2" x14ac:dyDescent="0.3">
      <c r="A4" t="s">
        <v>2611</v>
      </c>
      <c r="B4">
        <v>60</v>
      </c>
    </row>
    <row r="5" spans="1:2" x14ac:dyDescent="0.3">
      <c r="A5" t="s">
        <v>2612</v>
      </c>
      <c r="B5">
        <v>8</v>
      </c>
    </row>
    <row r="6" spans="1:2" x14ac:dyDescent="0.3">
      <c r="A6" t="s">
        <v>2613</v>
      </c>
      <c r="B6">
        <v>0</v>
      </c>
    </row>
    <row r="7" spans="1:2" x14ac:dyDescent="0.3">
      <c r="A7" t="s">
        <v>2614</v>
      </c>
      <c r="B7">
        <v>0</v>
      </c>
    </row>
    <row r="8" spans="1:2" x14ac:dyDescent="0.3">
      <c r="A8" t="s">
        <v>2615</v>
      </c>
      <c r="B8" t="s">
        <v>2616</v>
      </c>
    </row>
    <row r="9" spans="1:2" x14ac:dyDescent="0.3">
      <c r="A9" t="s">
        <v>2617</v>
      </c>
      <c r="B9" t="s">
        <v>2618</v>
      </c>
    </row>
    <row r="10" spans="1:2" x14ac:dyDescent="0.3">
      <c r="A10" t="s">
        <v>2619</v>
      </c>
      <c r="B10" t="s">
        <v>2618</v>
      </c>
    </row>
    <row r="11" spans="1:2" x14ac:dyDescent="0.3">
      <c r="A11" t="s">
        <v>2620</v>
      </c>
      <c r="B11" t="s">
        <v>2618</v>
      </c>
    </row>
    <row r="12" spans="1:2" x14ac:dyDescent="0.3">
      <c r="A12" t="s">
        <v>2621</v>
      </c>
      <c r="B12" t="s">
        <v>2622</v>
      </c>
    </row>
    <row r="13" spans="1:2" x14ac:dyDescent="0.3">
      <c r="A13" t="s">
        <v>2623</v>
      </c>
      <c r="B13" t="b">
        <v>0</v>
      </c>
    </row>
    <row r="14" spans="1:2" x14ac:dyDescent="0.3">
      <c r="A14" t="s">
        <v>2624</v>
      </c>
      <c r="B14" t="b">
        <v>0</v>
      </c>
    </row>
    <row r="15" spans="1:2" x14ac:dyDescent="0.3">
      <c r="A15" t="s">
        <v>2625</v>
      </c>
      <c r="B15">
        <v>40</v>
      </c>
    </row>
    <row r="16" spans="1:2" x14ac:dyDescent="0.3">
      <c r="A16" t="s">
        <v>2626</v>
      </c>
      <c r="B16">
        <v>3</v>
      </c>
    </row>
    <row r="17" spans="1:2" x14ac:dyDescent="0.3">
      <c r="A17" t="s">
        <v>2627</v>
      </c>
      <c r="B17">
        <v>25</v>
      </c>
    </row>
    <row r="18" spans="1:2" x14ac:dyDescent="0.3">
      <c r="A18" t="s">
        <v>2628</v>
      </c>
      <c r="B18">
        <v>4</v>
      </c>
    </row>
    <row r="19" spans="1:2" x14ac:dyDescent="0.3">
      <c r="A19" t="s">
        <v>2629</v>
      </c>
      <c r="B19">
        <v>0.1</v>
      </c>
    </row>
    <row r="20" spans="1:2" x14ac:dyDescent="0.3">
      <c r="A20" t="s">
        <v>2630</v>
      </c>
    </row>
    <row r="21" spans="1:2" x14ac:dyDescent="0.3">
      <c r="A21" t="s">
        <v>2631</v>
      </c>
      <c r="B21">
        <v>0.5</v>
      </c>
    </row>
    <row r="22" spans="1:2" x14ac:dyDescent="0.3">
      <c r="A22" t="s">
        <v>2632</v>
      </c>
      <c r="B22" t="s">
        <v>2633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3"/>
  <sheetViews>
    <sheetView workbookViewId="0">
      <selection activeCell="D19" sqref="D19"/>
    </sheetView>
  </sheetViews>
  <sheetFormatPr baseColWidth="10" defaultColWidth="8.88671875" defaultRowHeight="14.4" x14ac:dyDescent="0.3"/>
  <cols>
    <col min="1" max="1" width="4.88671875" bestFit="1" customWidth="1"/>
    <col min="2" max="2" width="13.44140625" bestFit="1" customWidth="1"/>
    <col min="3" max="3" width="16.109375" bestFit="1" customWidth="1"/>
    <col min="4" max="4" width="19.5546875" bestFit="1" customWidth="1"/>
    <col min="5" max="5" width="10.5546875" bestFit="1" customWidth="1"/>
    <col min="6" max="6" width="7.44140625" bestFit="1" customWidth="1"/>
  </cols>
  <sheetData>
    <row r="1" spans="1:6" x14ac:dyDescent="0.3">
      <c r="A1" s="1" t="s">
        <v>2634</v>
      </c>
      <c r="B1" s="1" t="s">
        <v>2635</v>
      </c>
      <c r="C1" s="1" t="s">
        <v>2636</v>
      </c>
      <c r="D1" s="1" t="s">
        <v>2637</v>
      </c>
      <c r="E1" s="1" t="s">
        <v>2638</v>
      </c>
      <c r="F1" s="1" t="s">
        <v>2639</v>
      </c>
    </row>
    <row r="2" spans="1:6" x14ac:dyDescent="0.3">
      <c r="A2" t="s">
        <v>2640</v>
      </c>
      <c r="B2">
        <v>18789243.6123356</v>
      </c>
      <c r="F2">
        <v>-18789243.6123356</v>
      </c>
    </row>
    <row r="3" spans="1:6" x14ac:dyDescent="0.3">
      <c r="A3" t="s">
        <v>2641</v>
      </c>
      <c r="B3">
        <v>0</v>
      </c>
      <c r="C3">
        <v>0</v>
      </c>
      <c r="F3">
        <v>0</v>
      </c>
    </row>
    <row r="4" spans="1:6" x14ac:dyDescent="0.3">
      <c r="A4" t="s">
        <v>2642</v>
      </c>
      <c r="B4">
        <v>0</v>
      </c>
      <c r="D4">
        <v>88196222.143400073</v>
      </c>
      <c r="F4">
        <v>52494865.768652089</v>
      </c>
    </row>
    <row r="5" spans="1:6" x14ac:dyDescent="0.3">
      <c r="A5" t="s">
        <v>2643</v>
      </c>
      <c r="C5">
        <v>0</v>
      </c>
      <c r="F5">
        <v>0</v>
      </c>
    </row>
    <row r="6" spans="1:6" x14ac:dyDescent="0.3">
      <c r="A6" t="s">
        <v>2644</v>
      </c>
      <c r="B6">
        <v>18789243.6123356</v>
      </c>
      <c r="C6">
        <v>0</v>
      </c>
      <c r="D6">
        <v>88196222.143400073</v>
      </c>
      <c r="E6">
        <v>1.818702530579281</v>
      </c>
      <c r="F6">
        <v>33705622.156316489</v>
      </c>
    </row>
    <row r="8" spans="1:6" x14ac:dyDescent="0.3">
      <c r="A8" t="s">
        <v>2643</v>
      </c>
      <c r="C8">
        <v>0</v>
      </c>
      <c r="F8">
        <v>0</v>
      </c>
    </row>
    <row r="9" spans="1:6" x14ac:dyDescent="0.3">
      <c r="A9" t="s">
        <v>2645</v>
      </c>
      <c r="C9">
        <v>0</v>
      </c>
      <c r="F9">
        <v>0</v>
      </c>
    </row>
    <row r="11" spans="1:6" x14ac:dyDescent="0.3">
      <c r="A11" t="s">
        <v>2646</v>
      </c>
    </row>
    <row r="13" spans="1:6" x14ac:dyDescent="0.3">
      <c r="A13" t="s">
        <v>2647</v>
      </c>
      <c r="B13">
        <v>18789243.6123356</v>
      </c>
      <c r="C13">
        <v>0</v>
      </c>
      <c r="F13">
        <v>-18789243.6123356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4"/>
  <sheetViews>
    <sheetView workbookViewId="0"/>
  </sheetViews>
  <sheetFormatPr baseColWidth="10" defaultColWidth="8.88671875" defaultRowHeight="14.4" x14ac:dyDescent="0.3"/>
  <sheetData>
    <row r="1" spans="1:44" x14ac:dyDescent="0.3">
      <c r="A1" s="1" t="s">
        <v>4</v>
      </c>
      <c r="B1" s="1" t="s">
        <v>2648</v>
      </c>
      <c r="C1" s="1" t="s">
        <v>2649</v>
      </c>
      <c r="D1" s="1" t="s">
        <v>2650</v>
      </c>
      <c r="E1" s="1" t="s">
        <v>2651</v>
      </c>
      <c r="F1" s="1" t="s">
        <v>2652</v>
      </c>
      <c r="G1" s="1" t="s">
        <v>2653</v>
      </c>
      <c r="H1" s="1" t="s">
        <v>2654</v>
      </c>
      <c r="I1" s="1" t="s">
        <v>2655</v>
      </c>
      <c r="J1" s="1" t="s">
        <v>2656</v>
      </c>
      <c r="K1" s="1" t="s">
        <v>2657</v>
      </c>
      <c r="L1" s="1" t="s">
        <v>2658</v>
      </c>
      <c r="M1" s="1" t="s">
        <v>2659</v>
      </c>
      <c r="N1" s="1" t="s">
        <v>2660</v>
      </c>
      <c r="O1" s="1" t="s">
        <v>2661</v>
      </c>
      <c r="P1" s="1" t="s">
        <v>2662</v>
      </c>
      <c r="Q1" s="1" t="s">
        <v>2663</v>
      </c>
      <c r="R1" s="1" t="s">
        <v>2664</v>
      </c>
      <c r="S1" s="1" t="s">
        <v>2665</v>
      </c>
      <c r="T1" s="1" t="s">
        <v>2666</v>
      </c>
      <c r="U1" s="1" t="s">
        <v>2667</v>
      </c>
      <c r="V1" s="1" t="s">
        <v>2668</v>
      </c>
      <c r="W1" s="1" t="s">
        <v>2669</v>
      </c>
      <c r="X1" s="1" t="s">
        <v>2670</v>
      </c>
      <c r="Y1" s="1" t="s">
        <v>2671</v>
      </c>
      <c r="Z1" s="1" t="s">
        <v>2672</v>
      </c>
      <c r="AA1" s="1" t="s">
        <v>2673</v>
      </c>
      <c r="AB1" s="1" t="s">
        <v>2674</v>
      </c>
      <c r="AC1" s="1" t="s">
        <v>2675</v>
      </c>
      <c r="AD1" s="1" t="s">
        <v>2676</v>
      </c>
      <c r="AE1" s="1" t="s">
        <v>2677</v>
      </c>
      <c r="AF1" s="1" t="s">
        <v>2678</v>
      </c>
      <c r="AG1" s="1" t="s">
        <v>2679</v>
      </c>
      <c r="AH1" s="1" t="s">
        <v>2680</v>
      </c>
      <c r="AI1" s="1" t="s">
        <v>2681</v>
      </c>
      <c r="AJ1" s="1" t="s">
        <v>2682</v>
      </c>
      <c r="AK1" s="1" t="s">
        <v>2683</v>
      </c>
      <c r="AL1" s="1" t="s">
        <v>2684</v>
      </c>
      <c r="AM1" s="1" t="s">
        <v>2685</v>
      </c>
      <c r="AN1" s="1" t="s">
        <v>2686</v>
      </c>
      <c r="AO1" s="1" t="s">
        <v>2687</v>
      </c>
      <c r="AP1" s="1" t="s">
        <v>2688</v>
      </c>
      <c r="AQ1" s="1" t="s">
        <v>2689</v>
      </c>
      <c r="AR1" s="1" t="s">
        <v>2690</v>
      </c>
    </row>
    <row r="2" spans="1:44" x14ac:dyDescent="0.3">
      <c r="A2" t="s">
        <v>2691</v>
      </c>
      <c r="B2">
        <v>50</v>
      </c>
      <c r="C2" t="s">
        <v>2692</v>
      </c>
      <c r="D2">
        <v>15000</v>
      </c>
      <c r="E2" t="b">
        <v>0</v>
      </c>
      <c r="F2">
        <v>95</v>
      </c>
      <c r="H2">
        <v>2000</v>
      </c>
      <c r="I2">
        <v>20</v>
      </c>
      <c r="J2">
        <v>0</v>
      </c>
      <c r="K2">
        <v>0</v>
      </c>
      <c r="L2">
        <v>0</v>
      </c>
      <c r="M2">
        <v>0</v>
      </c>
      <c r="O2" t="b">
        <v>1</v>
      </c>
      <c r="P2">
        <v>234.970595518214</v>
      </c>
      <c r="Q2">
        <v>14568.176922129269</v>
      </c>
      <c r="R2">
        <v>6699.4119103642797</v>
      </c>
      <c r="S2">
        <v>6699.4119103642797</v>
      </c>
      <c r="T2">
        <v>6699.4119103642797</v>
      </c>
      <c r="U2">
        <v>0</v>
      </c>
      <c r="V2">
        <v>460.04769227776632</v>
      </c>
      <c r="X2">
        <v>0</v>
      </c>
      <c r="Y2">
        <v>11168.377472859964</v>
      </c>
      <c r="AA2">
        <v>0</v>
      </c>
      <c r="AB2">
        <v>23002.384613888316</v>
      </c>
      <c r="AD2">
        <v>0</v>
      </c>
      <c r="AE2">
        <v>0</v>
      </c>
      <c r="AF2">
        <v>0</v>
      </c>
      <c r="AG2">
        <v>0</v>
      </c>
      <c r="AH2">
        <v>0</v>
      </c>
      <c r="AI2">
        <v>0</v>
      </c>
      <c r="AJ2">
        <v>0</v>
      </c>
      <c r="AK2">
        <v>0</v>
      </c>
      <c r="AL2">
        <v>0</v>
      </c>
      <c r="AM2">
        <v>0</v>
      </c>
      <c r="AN2">
        <v>0</v>
      </c>
      <c r="AO2">
        <v>0</v>
      </c>
      <c r="AP2">
        <v>0</v>
      </c>
      <c r="AQ2">
        <v>0</v>
      </c>
      <c r="AR2">
        <v>0</v>
      </c>
    </row>
    <row r="3" spans="1:44" x14ac:dyDescent="0.3">
      <c r="A3" t="s">
        <v>2693</v>
      </c>
      <c r="B3">
        <v>50</v>
      </c>
      <c r="C3" t="s">
        <v>2692</v>
      </c>
      <c r="D3">
        <v>4000</v>
      </c>
      <c r="E3" t="b">
        <v>1</v>
      </c>
      <c r="F3">
        <v>30</v>
      </c>
      <c r="G3">
        <v>60</v>
      </c>
      <c r="H3">
        <v>5000</v>
      </c>
      <c r="I3">
        <v>50</v>
      </c>
      <c r="J3">
        <v>0</v>
      </c>
      <c r="K3">
        <v>0</v>
      </c>
      <c r="L3">
        <v>0</v>
      </c>
      <c r="M3">
        <v>0.08</v>
      </c>
      <c r="N3" t="s">
        <v>2694</v>
      </c>
    </row>
    <row r="4" spans="1:44" x14ac:dyDescent="0.3">
      <c r="A4" t="s">
        <v>2695</v>
      </c>
      <c r="B4">
        <v>50</v>
      </c>
      <c r="C4" t="s">
        <v>2696</v>
      </c>
      <c r="D4">
        <v>15000</v>
      </c>
      <c r="E4" t="b">
        <v>0</v>
      </c>
      <c r="F4">
        <v>300</v>
      </c>
      <c r="H4">
        <v>10000</v>
      </c>
      <c r="I4">
        <v>100</v>
      </c>
      <c r="J4">
        <v>0</v>
      </c>
      <c r="K4">
        <v>0</v>
      </c>
      <c r="L4">
        <v>0</v>
      </c>
      <c r="M4">
        <v>0</v>
      </c>
      <c r="N4" t="s">
        <v>2694</v>
      </c>
      <c r="O4" t="b">
        <v>1</v>
      </c>
      <c r="P4">
        <v>13650.073348688</v>
      </c>
      <c r="Q4">
        <v>47901440.320981592</v>
      </c>
      <c r="R4">
        <v>1375007.3348687999</v>
      </c>
      <c r="S4">
        <v>1375007.3348687999</v>
      </c>
      <c r="T4">
        <v>1375007.3348687999</v>
      </c>
      <c r="U4">
        <v>0</v>
      </c>
      <c r="V4">
        <v>798357.33868302661</v>
      </c>
      <c r="X4">
        <v>0</v>
      </c>
      <c r="Y4">
        <v>19381373.423467703</v>
      </c>
      <c r="AA4">
        <v>0</v>
      </c>
      <c r="AB4">
        <v>39917866.934151329</v>
      </c>
      <c r="AD4">
        <v>0</v>
      </c>
      <c r="AE4">
        <v>0</v>
      </c>
      <c r="AF4">
        <v>0</v>
      </c>
      <c r="AG4">
        <v>0</v>
      </c>
      <c r="AH4">
        <v>0</v>
      </c>
      <c r="AI4">
        <v>0</v>
      </c>
      <c r="AJ4">
        <v>0</v>
      </c>
      <c r="AK4">
        <v>0</v>
      </c>
      <c r="AL4">
        <v>0</v>
      </c>
      <c r="AM4">
        <v>0</v>
      </c>
      <c r="AN4">
        <v>0</v>
      </c>
      <c r="AO4">
        <v>0</v>
      </c>
      <c r="AP4">
        <v>0</v>
      </c>
      <c r="AQ4">
        <v>0</v>
      </c>
      <c r="AR4">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
  <sheetViews>
    <sheetView workbookViewId="0"/>
  </sheetViews>
  <sheetFormatPr baseColWidth="10" defaultColWidth="8.88671875" defaultRowHeight="14.4" x14ac:dyDescent="0.3"/>
  <sheetData>
    <row r="1" spans="1:13" x14ac:dyDescent="0.3">
      <c r="A1" s="1" t="s">
        <v>4</v>
      </c>
      <c r="B1" s="1" t="s">
        <v>2648</v>
      </c>
      <c r="C1" s="1" t="s">
        <v>2697</v>
      </c>
      <c r="D1" s="1" t="s">
        <v>2698</v>
      </c>
      <c r="E1" s="1" t="s">
        <v>2699</v>
      </c>
      <c r="F1" s="1" t="s">
        <v>2654</v>
      </c>
      <c r="G1" s="1" t="s">
        <v>2655</v>
      </c>
      <c r="H1" s="1" t="s">
        <v>2656</v>
      </c>
      <c r="I1" s="1" t="s">
        <v>2700</v>
      </c>
      <c r="J1" s="1" t="s">
        <v>2701</v>
      </c>
      <c r="K1" s="1" t="s">
        <v>2664</v>
      </c>
      <c r="L1" s="1" t="s">
        <v>2665</v>
      </c>
      <c r="M1" s="1" t="s">
        <v>2666</v>
      </c>
    </row>
    <row r="2" spans="1:13" x14ac:dyDescent="0.3">
      <c r="A2" t="s">
        <v>2702</v>
      </c>
      <c r="B2">
        <v>50</v>
      </c>
      <c r="C2">
        <v>40000</v>
      </c>
      <c r="D2">
        <v>10000</v>
      </c>
      <c r="E2">
        <v>90</v>
      </c>
      <c r="F2">
        <v>1000</v>
      </c>
      <c r="G2">
        <v>10</v>
      </c>
      <c r="H2">
        <v>0</v>
      </c>
      <c r="I2">
        <v>40000</v>
      </c>
      <c r="J2">
        <v>10000</v>
      </c>
      <c r="K2">
        <v>101000</v>
      </c>
      <c r="L2">
        <v>101000</v>
      </c>
      <c r="M2">
        <v>101000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
  <sheetViews>
    <sheetView workbookViewId="0"/>
  </sheetViews>
  <sheetFormatPr baseColWidth="10" defaultColWidth="8.88671875" defaultRowHeight="14.4" x14ac:dyDescent="0.3"/>
  <sheetData>
    <row r="1" spans="1:3" x14ac:dyDescent="0.3">
      <c r="A1" s="1" t="s">
        <v>4</v>
      </c>
      <c r="B1" s="1" t="s">
        <v>2703</v>
      </c>
      <c r="C1" s="1" t="s">
        <v>2704</v>
      </c>
    </row>
    <row r="2" spans="1:3" x14ac:dyDescent="0.3">
      <c r="A2" t="s">
        <v>2694</v>
      </c>
      <c r="B2">
        <v>40000</v>
      </c>
      <c r="C2">
        <v>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6"/>
  <sheetViews>
    <sheetView workbookViewId="0"/>
  </sheetViews>
  <sheetFormatPr baseColWidth="10" defaultColWidth="8.88671875" defaultRowHeight="14.4" x14ac:dyDescent="0.3"/>
  <sheetData>
    <row r="1" spans="1:3" x14ac:dyDescent="0.3">
      <c r="A1" s="1" t="s">
        <v>4</v>
      </c>
      <c r="B1" s="1" t="s">
        <v>2705</v>
      </c>
      <c r="C1" s="1" t="s">
        <v>2706</v>
      </c>
    </row>
    <row r="2" spans="1:3" x14ac:dyDescent="0.3">
      <c r="A2" t="s">
        <v>2707</v>
      </c>
      <c r="B2">
        <v>24</v>
      </c>
      <c r="C2">
        <v>197</v>
      </c>
    </row>
    <row r="3" spans="1:3" x14ac:dyDescent="0.3">
      <c r="A3" t="s">
        <v>2708</v>
      </c>
      <c r="B3">
        <v>24</v>
      </c>
      <c r="C3">
        <v>78</v>
      </c>
    </row>
    <row r="4" spans="1:3" x14ac:dyDescent="0.3">
      <c r="A4" t="s">
        <v>2709</v>
      </c>
      <c r="B4">
        <v>24</v>
      </c>
      <c r="C4">
        <v>62</v>
      </c>
    </row>
    <row r="5" spans="1:3" x14ac:dyDescent="0.3">
      <c r="A5" t="s">
        <v>2710</v>
      </c>
      <c r="B5">
        <v>24</v>
      </c>
      <c r="C5">
        <v>27</v>
      </c>
    </row>
    <row r="6" spans="1:3" x14ac:dyDescent="0.3">
      <c r="A6" t="s">
        <v>2711</v>
      </c>
      <c r="B6">
        <v>24</v>
      </c>
      <c r="C6">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21"/>
  <sheetViews>
    <sheetView workbookViewId="0"/>
  </sheetViews>
  <sheetFormatPr baseColWidth="10" defaultColWidth="8.88671875" defaultRowHeight="14.4" x14ac:dyDescent="0.3"/>
  <sheetData>
    <row r="1" spans="1:15" x14ac:dyDescent="0.3">
      <c r="A1" s="1" t="s">
        <v>2712</v>
      </c>
      <c r="B1" s="1" t="s">
        <v>2713</v>
      </c>
      <c r="C1" s="1" t="s">
        <v>2714</v>
      </c>
      <c r="D1" s="1" t="s">
        <v>2715</v>
      </c>
      <c r="E1" s="1" t="s">
        <v>2716</v>
      </c>
      <c r="F1" s="1" t="s">
        <v>2717</v>
      </c>
      <c r="G1" s="1" t="s">
        <v>2718</v>
      </c>
      <c r="H1" s="1" t="s">
        <v>2719</v>
      </c>
      <c r="I1" s="1" t="s">
        <v>2720</v>
      </c>
      <c r="J1" s="1" t="s">
        <v>2721</v>
      </c>
      <c r="K1" s="1" t="s">
        <v>2722</v>
      </c>
      <c r="L1" s="1" t="s">
        <v>2723</v>
      </c>
      <c r="M1" s="1" t="s">
        <v>2724</v>
      </c>
      <c r="N1" s="1" t="s">
        <v>2725</v>
      </c>
      <c r="O1" s="1" t="s">
        <v>2726</v>
      </c>
    </row>
    <row r="2" spans="1:15" x14ac:dyDescent="0.3">
      <c r="A2" t="s">
        <v>2707</v>
      </c>
      <c r="B2">
        <v>0</v>
      </c>
      <c r="C2">
        <v>7.4999999999999997E-2</v>
      </c>
      <c r="D2">
        <v>0.05</v>
      </c>
      <c r="E2">
        <v>0</v>
      </c>
      <c r="F2">
        <v>0</v>
      </c>
      <c r="G2">
        <v>0</v>
      </c>
      <c r="H2">
        <v>0.03</v>
      </c>
      <c r="I2">
        <v>0</v>
      </c>
      <c r="J2">
        <v>0</v>
      </c>
      <c r="K2">
        <v>0</v>
      </c>
      <c r="L2">
        <v>0.02</v>
      </c>
      <c r="M2">
        <v>0.36</v>
      </c>
      <c r="N2">
        <v>1</v>
      </c>
      <c r="O2">
        <v>0</v>
      </c>
    </row>
    <row r="3" spans="1:15" x14ac:dyDescent="0.3">
      <c r="A3" t="s">
        <v>2707</v>
      </c>
      <c r="B3">
        <v>1</v>
      </c>
      <c r="C3">
        <v>7.4999999999999997E-2</v>
      </c>
      <c r="D3">
        <v>0.05</v>
      </c>
      <c r="E3">
        <v>0</v>
      </c>
      <c r="F3">
        <v>0</v>
      </c>
      <c r="G3">
        <v>0</v>
      </c>
      <c r="H3">
        <v>0.03</v>
      </c>
      <c r="I3">
        <v>0</v>
      </c>
      <c r="J3">
        <v>0</v>
      </c>
      <c r="K3">
        <v>0</v>
      </c>
      <c r="L3">
        <v>0.02</v>
      </c>
      <c r="M3">
        <v>0.28999999999999998</v>
      </c>
      <c r="N3">
        <v>1</v>
      </c>
      <c r="O3">
        <v>0</v>
      </c>
    </row>
    <row r="4" spans="1:15" x14ac:dyDescent="0.3">
      <c r="A4" t="s">
        <v>2707</v>
      </c>
      <c r="B4">
        <v>2</v>
      </c>
      <c r="C4">
        <v>7.4999999999999997E-2</v>
      </c>
      <c r="D4">
        <v>0.05</v>
      </c>
      <c r="E4">
        <v>0</v>
      </c>
      <c r="F4">
        <v>0</v>
      </c>
      <c r="G4">
        <v>0</v>
      </c>
      <c r="H4">
        <v>0.03</v>
      </c>
      <c r="I4">
        <v>0</v>
      </c>
      <c r="J4">
        <v>0</v>
      </c>
      <c r="K4">
        <v>0</v>
      </c>
      <c r="L4">
        <v>0.02</v>
      </c>
      <c r="M4">
        <v>0.26</v>
      </c>
      <c r="N4">
        <v>1</v>
      </c>
      <c r="O4">
        <v>0</v>
      </c>
    </row>
    <row r="5" spans="1:15" x14ac:dyDescent="0.3">
      <c r="A5" t="s">
        <v>2707</v>
      </c>
      <c r="B5">
        <v>3</v>
      </c>
      <c r="C5">
        <v>7.4999999999999997E-2</v>
      </c>
      <c r="D5">
        <v>0.05</v>
      </c>
      <c r="E5">
        <v>0</v>
      </c>
      <c r="F5">
        <v>0</v>
      </c>
      <c r="G5">
        <v>0</v>
      </c>
      <c r="H5">
        <v>0.03</v>
      </c>
      <c r="I5">
        <v>0</v>
      </c>
      <c r="J5">
        <v>0</v>
      </c>
      <c r="K5">
        <v>0</v>
      </c>
      <c r="L5">
        <v>0.03</v>
      </c>
      <c r="M5">
        <v>0.25</v>
      </c>
      <c r="N5">
        <v>1</v>
      </c>
      <c r="O5">
        <v>0</v>
      </c>
    </row>
    <row r="6" spans="1:15" x14ac:dyDescent="0.3">
      <c r="A6" t="s">
        <v>2707</v>
      </c>
      <c r="B6">
        <v>4</v>
      </c>
      <c r="C6">
        <v>7.4999999999999997E-2</v>
      </c>
      <c r="D6">
        <v>0.05</v>
      </c>
      <c r="E6">
        <v>0</v>
      </c>
      <c r="F6">
        <v>0</v>
      </c>
      <c r="G6">
        <v>0</v>
      </c>
      <c r="H6">
        <v>0.03</v>
      </c>
      <c r="I6">
        <v>0</v>
      </c>
      <c r="J6">
        <v>0</v>
      </c>
      <c r="K6">
        <v>0</v>
      </c>
      <c r="L6">
        <v>0.09</v>
      </c>
      <c r="M6">
        <v>0.52</v>
      </c>
      <c r="N6">
        <v>1</v>
      </c>
      <c r="O6">
        <v>0</v>
      </c>
    </row>
    <row r="7" spans="1:15" x14ac:dyDescent="0.3">
      <c r="A7" t="s">
        <v>2707</v>
      </c>
      <c r="B7">
        <v>5</v>
      </c>
      <c r="C7">
        <v>7.4999999999999997E-2</v>
      </c>
      <c r="D7">
        <v>0.05</v>
      </c>
      <c r="E7">
        <v>0</v>
      </c>
      <c r="F7">
        <v>0</v>
      </c>
      <c r="G7">
        <v>0</v>
      </c>
      <c r="H7">
        <v>0.03</v>
      </c>
      <c r="I7">
        <v>0</v>
      </c>
      <c r="J7">
        <v>0</v>
      </c>
      <c r="K7">
        <v>0</v>
      </c>
      <c r="L7">
        <v>0.24</v>
      </c>
      <c r="M7">
        <v>0.74</v>
      </c>
      <c r="N7">
        <v>1</v>
      </c>
      <c r="O7">
        <v>0</v>
      </c>
    </row>
    <row r="8" spans="1:15" x14ac:dyDescent="0.3">
      <c r="A8" t="s">
        <v>2707</v>
      </c>
      <c r="B8">
        <v>6</v>
      </c>
      <c r="C8">
        <v>7.4999999999999997E-2</v>
      </c>
      <c r="D8">
        <v>0.05</v>
      </c>
      <c r="E8">
        <v>0</v>
      </c>
      <c r="F8">
        <v>0</v>
      </c>
      <c r="G8">
        <v>0</v>
      </c>
      <c r="H8">
        <v>0.03</v>
      </c>
      <c r="I8">
        <v>0</v>
      </c>
      <c r="J8">
        <v>0</v>
      </c>
      <c r="K8">
        <v>0</v>
      </c>
      <c r="L8">
        <v>0.36</v>
      </c>
      <c r="M8">
        <v>3.71</v>
      </c>
      <c r="N8">
        <v>1</v>
      </c>
      <c r="O8">
        <v>0</v>
      </c>
    </row>
    <row r="9" spans="1:15" x14ac:dyDescent="0.3">
      <c r="A9" t="s">
        <v>2707</v>
      </c>
      <c r="B9">
        <v>7</v>
      </c>
      <c r="C9">
        <v>7.4999999999999997E-2</v>
      </c>
      <c r="D9">
        <v>0.05</v>
      </c>
      <c r="E9">
        <v>0</v>
      </c>
      <c r="F9">
        <v>0</v>
      </c>
      <c r="G9">
        <v>0</v>
      </c>
      <c r="H9">
        <v>0.03</v>
      </c>
      <c r="I9">
        <v>0</v>
      </c>
      <c r="J9">
        <v>0</v>
      </c>
      <c r="K9">
        <v>0</v>
      </c>
      <c r="L9">
        <v>0.28000000000000003</v>
      </c>
      <c r="M9">
        <v>4.7300000000000004</v>
      </c>
      <c r="N9">
        <v>1</v>
      </c>
      <c r="O9">
        <v>0</v>
      </c>
    </row>
    <row r="10" spans="1:15" x14ac:dyDescent="0.3">
      <c r="A10" t="s">
        <v>2707</v>
      </c>
      <c r="B10">
        <v>8</v>
      </c>
      <c r="C10">
        <v>7.4999999999999997E-2</v>
      </c>
      <c r="D10">
        <v>0.05</v>
      </c>
      <c r="E10">
        <v>0</v>
      </c>
      <c r="F10">
        <v>0</v>
      </c>
      <c r="G10">
        <v>0</v>
      </c>
      <c r="H10">
        <v>0.03</v>
      </c>
      <c r="I10">
        <v>0</v>
      </c>
      <c r="J10">
        <v>0</v>
      </c>
      <c r="K10">
        <v>0</v>
      </c>
      <c r="L10">
        <v>0.18</v>
      </c>
      <c r="M10">
        <v>9.01</v>
      </c>
      <c r="N10">
        <v>1</v>
      </c>
      <c r="O10">
        <v>0</v>
      </c>
    </row>
    <row r="11" spans="1:15" x14ac:dyDescent="0.3">
      <c r="A11" t="s">
        <v>2707</v>
      </c>
      <c r="B11">
        <v>9</v>
      </c>
      <c r="C11">
        <v>7.4999999999999997E-2</v>
      </c>
      <c r="D11">
        <v>0.05</v>
      </c>
      <c r="E11">
        <v>0</v>
      </c>
      <c r="F11">
        <v>0</v>
      </c>
      <c r="G11">
        <v>0</v>
      </c>
      <c r="H11">
        <v>0.03</v>
      </c>
      <c r="I11">
        <v>0</v>
      </c>
      <c r="J11">
        <v>0</v>
      </c>
      <c r="K11">
        <v>0</v>
      </c>
      <c r="L11">
        <v>0.11</v>
      </c>
      <c r="M11">
        <v>10.41</v>
      </c>
      <c r="N11">
        <v>1</v>
      </c>
      <c r="O11">
        <v>0</v>
      </c>
    </row>
    <row r="12" spans="1:15" x14ac:dyDescent="0.3">
      <c r="A12" t="s">
        <v>2707</v>
      </c>
      <c r="B12">
        <v>10</v>
      </c>
      <c r="C12">
        <v>7.4999999999999997E-2</v>
      </c>
      <c r="D12">
        <v>0.05</v>
      </c>
      <c r="E12">
        <v>0</v>
      </c>
      <c r="F12">
        <v>0</v>
      </c>
      <c r="G12">
        <v>0</v>
      </c>
      <c r="H12">
        <v>0.03</v>
      </c>
      <c r="I12">
        <v>0</v>
      </c>
      <c r="J12">
        <v>0</v>
      </c>
      <c r="K12">
        <v>0</v>
      </c>
      <c r="L12">
        <v>0.09</v>
      </c>
      <c r="M12">
        <v>10.08</v>
      </c>
      <c r="N12">
        <v>1</v>
      </c>
      <c r="O12">
        <v>0</v>
      </c>
    </row>
    <row r="13" spans="1:15" x14ac:dyDescent="0.3">
      <c r="A13" t="s">
        <v>2707</v>
      </c>
      <c r="B13">
        <v>11</v>
      </c>
      <c r="C13">
        <v>7.4999999999999997E-2</v>
      </c>
      <c r="D13">
        <v>0.05</v>
      </c>
      <c r="E13">
        <v>0</v>
      </c>
      <c r="F13">
        <v>0</v>
      </c>
      <c r="G13">
        <v>0</v>
      </c>
      <c r="H13">
        <v>0.03</v>
      </c>
      <c r="I13">
        <v>0</v>
      </c>
      <c r="J13">
        <v>0</v>
      </c>
      <c r="K13">
        <v>0</v>
      </c>
      <c r="L13">
        <v>0.09</v>
      </c>
      <c r="M13">
        <v>9.35</v>
      </c>
      <c r="N13">
        <v>1</v>
      </c>
      <c r="O13">
        <v>0</v>
      </c>
    </row>
    <row r="14" spans="1:15" x14ac:dyDescent="0.3">
      <c r="A14" t="s">
        <v>2707</v>
      </c>
      <c r="B14">
        <v>12</v>
      </c>
      <c r="C14">
        <v>7.4999999999999997E-2</v>
      </c>
      <c r="D14">
        <v>0.05</v>
      </c>
      <c r="E14">
        <v>0</v>
      </c>
      <c r="F14">
        <v>0</v>
      </c>
      <c r="G14">
        <v>0</v>
      </c>
      <c r="H14">
        <v>0.03</v>
      </c>
      <c r="I14">
        <v>0</v>
      </c>
      <c r="J14">
        <v>0</v>
      </c>
      <c r="K14">
        <v>0</v>
      </c>
      <c r="L14">
        <v>0.09</v>
      </c>
      <c r="M14">
        <v>8.9499999999999993</v>
      </c>
      <c r="N14">
        <v>1</v>
      </c>
      <c r="O14">
        <v>0</v>
      </c>
    </row>
    <row r="15" spans="1:15" x14ac:dyDescent="0.3">
      <c r="A15" t="s">
        <v>2707</v>
      </c>
      <c r="B15">
        <v>13</v>
      </c>
      <c r="C15">
        <v>7.4999999999999997E-2</v>
      </c>
      <c r="D15">
        <v>0.05</v>
      </c>
      <c r="E15">
        <v>0</v>
      </c>
      <c r="F15">
        <v>0</v>
      </c>
      <c r="G15">
        <v>0</v>
      </c>
      <c r="H15">
        <v>0.03</v>
      </c>
      <c r="I15">
        <v>0</v>
      </c>
      <c r="J15">
        <v>0</v>
      </c>
      <c r="K15">
        <v>0</v>
      </c>
      <c r="L15">
        <v>0.09</v>
      </c>
      <c r="M15">
        <v>9.57</v>
      </c>
      <c r="N15">
        <v>1</v>
      </c>
      <c r="O15">
        <v>0</v>
      </c>
    </row>
    <row r="16" spans="1:15" x14ac:dyDescent="0.3">
      <c r="A16" t="s">
        <v>2707</v>
      </c>
      <c r="B16">
        <v>14</v>
      </c>
      <c r="C16">
        <v>7.4999999999999997E-2</v>
      </c>
      <c r="D16">
        <v>0.05</v>
      </c>
      <c r="E16">
        <v>0</v>
      </c>
      <c r="F16">
        <v>0</v>
      </c>
      <c r="G16">
        <v>0</v>
      </c>
      <c r="H16">
        <v>0.03</v>
      </c>
      <c r="I16">
        <v>0</v>
      </c>
      <c r="J16">
        <v>0</v>
      </c>
      <c r="K16">
        <v>0</v>
      </c>
      <c r="L16">
        <v>0.12</v>
      </c>
      <c r="M16">
        <v>8.26</v>
      </c>
      <c r="N16">
        <v>1</v>
      </c>
      <c r="O16">
        <v>0</v>
      </c>
    </row>
    <row r="17" spans="1:15" x14ac:dyDescent="0.3">
      <c r="A17" t="s">
        <v>2707</v>
      </c>
      <c r="B17">
        <v>15</v>
      </c>
      <c r="C17">
        <v>7.4999999999999997E-2</v>
      </c>
      <c r="D17">
        <v>0.05</v>
      </c>
      <c r="E17">
        <v>0</v>
      </c>
      <c r="F17">
        <v>0</v>
      </c>
      <c r="G17">
        <v>0</v>
      </c>
      <c r="H17">
        <v>0.03</v>
      </c>
      <c r="I17">
        <v>0</v>
      </c>
      <c r="J17">
        <v>0</v>
      </c>
      <c r="K17">
        <v>0</v>
      </c>
      <c r="L17">
        <v>0.21</v>
      </c>
      <c r="M17">
        <v>7.39</v>
      </c>
      <c r="N17">
        <v>1</v>
      </c>
      <c r="O17">
        <v>0</v>
      </c>
    </row>
    <row r="18" spans="1:15" x14ac:dyDescent="0.3">
      <c r="A18" t="s">
        <v>2707</v>
      </c>
      <c r="B18">
        <v>16</v>
      </c>
      <c r="C18">
        <v>7.4999999999999997E-2</v>
      </c>
      <c r="D18">
        <v>0.05</v>
      </c>
      <c r="E18">
        <v>0</v>
      </c>
      <c r="F18">
        <v>0</v>
      </c>
      <c r="G18">
        <v>0</v>
      </c>
      <c r="H18">
        <v>0.03</v>
      </c>
      <c r="I18">
        <v>0</v>
      </c>
      <c r="J18">
        <v>0</v>
      </c>
      <c r="K18">
        <v>0</v>
      </c>
      <c r="L18">
        <v>0.32</v>
      </c>
      <c r="M18">
        <v>7.09</v>
      </c>
      <c r="N18">
        <v>1</v>
      </c>
      <c r="O18">
        <v>0</v>
      </c>
    </row>
    <row r="19" spans="1:15" x14ac:dyDescent="0.3">
      <c r="A19" t="s">
        <v>2707</v>
      </c>
      <c r="B19">
        <v>17</v>
      </c>
      <c r="C19">
        <v>7.4999999999999997E-2</v>
      </c>
      <c r="D19">
        <v>0.05</v>
      </c>
      <c r="E19">
        <v>0</v>
      </c>
      <c r="F19">
        <v>0</v>
      </c>
      <c r="G19">
        <v>0</v>
      </c>
      <c r="H19">
        <v>0.03</v>
      </c>
      <c r="I19">
        <v>0</v>
      </c>
      <c r="J19">
        <v>0</v>
      </c>
      <c r="K19">
        <v>0</v>
      </c>
      <c r="L19">
        <v>0.36</v>
      </c>
      <c r="M19">
        <v>5.63</v>
      </c>
      <c r="N19">
        <v>1</v>
      </c>
      <c r="O19">
        <v>0</v>
      </c>
    </row>
    <row r="20" spans="1:15" x14ac:dyDescent="0.3">
      <c r="A20" t="s">
        <v>2707</v>
      </c>
      <c r="B20">
        <v>18</v>
      </c>
      <c r="C20">
        <v>7.4999999999999997E-2</v>
      </c>
      <c r="D20">
        <v>0.05</v>
      </c>
      <c r="E20">
        <v>0</v>
      </c>
      <c r="F20">
        <v>0</v>
      </c>
      <c r="G20">
        <v>0</v>
      </c>
      <c r="H20">
        <v>0.03</v>
      </c>
      <c r="I20">
        <v>0</v>
      </c>
      <c r="J20">
        <v>0</v>
      </c>
      <c r="K20">
        <v>0</v>
      </c>
      <c r="L20">
        <v>0.36</v>
      </c>
      <c r="M20">
        <v>1.1499999999999999</v>
      </c>
      <c r="N20">
        <v>1</v>
      </c>
      <c r="O20">
        <v>0</v>
      </c>
    </row>
    <row r="21" spans="1:15" x14ac:dyDescent="0.3">
      <c r="A21" t="s">
        <v>2707</v>
      </c>
      <c r="B21">
        <v>19</v>
      </c>
      <c r="C21">
        <v>7.4999999999999997E-2</v>
      </c>
      <c r="D21">
        <v>0.05</v>
      </c>
      <c r="E21">
        <v>0</v>
      </c>
      <c r="F21">
        <v>0</v>
      </c>
      <c r="G21">
        <v>0</v>
      </c>
      <c r="H21">
        <v>0.03</v>
      </c>
      <c r="I21">
        <v>0</v>
      </c>
      <c r="J21">
        <v>0</v>
      </c>
      <c r="K21">
        <v>0</v>
      </c>
      <c r="L21">
        <v>0.33</v>
      </c>
      <c r="M21">
        <v>1.04</v>
      </c>
      <c r="N21">
        <v>1</v>
      </c>
      <c r="O21">
        <v>0</v>
      </c>
    </row>
    <row r="22" spans="1:15" x14ac:dyDescent="0.3">
      <c r="A22" t="s">
        <v>2707</v>
      </c>
      <c r="B22">
        <v>20</v>
      </c>
      <c r="C22">
        <v>7.4999999999999997E-2</v>
      </c>
      <c r="D22">
        <v>0.05</v>
      </c>
      <c r="E22">
        <v>0</v>
      </c>
      <c r="F22">
        <v>0</v>
      </c>
      <c r="G22">
        <v>0</v>
      </c>
      <c r="H22">
        <v>0.03</v>
      </c>
      <c r="I22">
        <v>0</v>
      </c>
      <c r="J22">
        <v>0</v>
      </c>
      <c r="K22">
        <v>0</v>
      </c>
      <c r="L22">
        <v>0.26</v>
      </c>
      <c r="M22">
        <v>1</v>
      </c>
      <c r="N22">
        <v>1</v>
      </c>
      <c r="O22">
        <v>0</v>
      </c>
    </row>
    <row r="23" spans="1:15" x14ac:dyDescent="0.3">
      <c r="A23" t="s">
        <v>2707</v>
      </c>
      <c r="B23">
        <v>21</v>
      </c>
      <c r="C23">
        <v>7.4999999999999997E-2</v>
      </c>
      <c r="D23">
        <v>0.05</v>
      </c>
      <c r="E23">
        <v>0</v>
      </c>
      <c r="F23">
        <v>0</v>
      </c>
      <c r="G23">
        <v>0</v>
      </c>
      <c r="H23">
        <v>0.03</v>
      </c>
      <c r="I23">
        <v>0</v>
      </c>
      <c r="J23">
        <v>0</v>
      </c>
      <c r="K23">
        <v>0</v>
      </c>
      <c r="L23">
        <v>0.16</v>
      </c>
      <c r="M23">
        <v>0.88</v>
      </c>
      <c r="N23">
        <v>1</v>
      </c>
      <c r="O23">
        <v>0</v>
      </c>
    </row>
    <row r="24" spans="1:15" x14ac:dyDescent="0.3">
      <c r="A24" t="s">
        <v>2707</v>
      </c>
      <c r="B24">
        <v>22</v>
      </c>
      <c r="C24">
        <v>7.4999999999999997E-2</v>
      </c>
      <c r="D24">
        <v>0.05</v>
      </c>
      <c r="E24">
        <v>0</v>
      </c>
      <c r="F24">
        <v>0</v>
      </c>
      <c r="G24">
        <v>0</v>
      </c>
      <c r="H24">
        <v>0.03</v>
      </c>
      <c r="I24">
        <v>0</v>
      </c>
      <c r="J24">
        <v>0</v>
      </c>
      <c r="K24">
        <v>0</v>
      </c>
      <c r="L24">
        <v>0.08</v>
      </c>
      <c r="M24">
        <v>0.52</v>
      </c>
      <c r="N24">
        <v>1</v>
      </c>
      <c r="O24">
        <v>0</v>
      </c>
    </row>
    <row r="25" spans="1:15" x14ac:dyDescent="0.3">
      <c r="A25" t="s">
        <v>2707</v>
      </c>
      <c r="B25">
        <v>23</v>
      </c>
      <c r="C25">
        <v>7.4999999999999997E-2</v>
      </c>
      <c r="D25">
        <v>0.05</v>
      </c>
      <c r="E25">
        <v>0</v>
      </c>
      <c r="F25">
        <v>0</v>
      </c>
      <c r="G25">
        <v>0</v>
      </c>
      <c r="H25">
        <v>0.03</v>
      </c>
      <c r="I25">
        <v>0</v>
      </c>
      <c r="J25">
        <v>0</v>
      </c>
      <c r="K25">
        <v>0</v>
      </c>
      <c r="L25">
        <v>0.04</v>
      </c>
      <c r="M25">
        <v>0.39</v>
      </c>
      <c r="N25">
        <v>1</v>
      </c>
      <c r="O25">
        <v>0</v>
      </c>
    </row>
    <row r="26" spans="1:15" x14ac:dyDescent="0.3">
      <c r="A26" t="s">
        <v>2708</v>
      </c>
      <c r="B26">
        <v>0</v>
      </c>
      <c r="C26">
        <v>7.4999999999999997E-2</v>
      </c>
      <c r="D26">
        <v>0.05</v>
      </c>
      <c r="E26">
        <v>0</v>
      </c>
      <c r="F26">
        <v>0</v>
      </c>
      <c r="G26">
        <v>0</v>
      </c>
      <c r="H26">
        <v>0.03</v>
      </c>
      <c r="I26">
        <v>0</v>
      </c>
      <c r="J26">
        <v>0</v>
      </c>
      <c r="K26">
        <v>0</v>
      </c>
      <c r="L26">
        <v>0.03</v>
      </c>
      <c r="M26">
        <v>0.35</v>
      </c>
      <c r="N26">
        <v>1</v>
      </c>
      <c r="O26">
        <v>0</v>
      </c>
    </row>
    <row r="27" spans="1:15" x14ac:dyDescent="0.3">
      <c r="A27" t="s">
        <v>2708</v>
      </c>
      <c r="B27">
        <v>1</v>
      </c>
      <c r="C27">
        <v>7.4999999999999997E-2</v>
      </c>
      <c r="D27">
        <v>0.05</v>
      </c>
      <c r="E27">
        <v>0</v>
      </c>
      <c r="F27">
        <v>0</v>
      </c>
      <c r="G27">
        <v>0</v>
      </c>
      <c r="H27">
        <v>0.03</v>
      </c>
      <c r="I27">
        <v>0</v>
      </c>
      <c r="J27">
        <v>0</v>
      </c>
      <c r="K27">
        <v>0</v>
      </c>
      <c r="L27">
        <v>0.03</v>
      </c>
      <c r="M27">
        <v>0.27</v>
      </c>
      <c r="N27">
        <v>1</v>
      </c>
      <c r="O27">
        <v>0</v>
      </c>
    </row>
    <row r="28" spans="1:15" x14ac:dyDescent="0.3">
      <c r="A28" t="s">
        <v>2708</v>
      </c>
      <c r="B28">
        <v>2</v>
      </c>
      <c r="C28">
        <v>7.4999999999999997E-2</v>
      </c>
      <c r="D28">
        <v>0.05</v>
      </c>
      <c r="E28">
        <v>0</v>
      </c>
      <c r="F28">
        <v>0</v>
      </c>
      <c r="G28">
        <v>0</v>
      </c>
      <c r="H28">
        <v>0.03</v>
      </c>
      <c r="I28">
        <v>0</v>
      </c>
      <c r="J28">
        <v>0</v>
      </c>
      <c r="K28">
        <v>0</v>
      </c>
      <c r="L28">
        <v>0.03</v>
      </c>
      <c r="M28">
        <v>0.24</v>
      </c>
      <c r="N28">
        <v>1</v>
      </c>
      <c r="O28">
        <v>0</v>
      </c>
    </row>
    <row r="29" spans="1:15" x14ac:dyDescent="0.3">
      <c r="A29" t="s">
        <v>2708</v>
      </c>
      <c r="B29">
        <v>3</v>
      </c>
      <c r="C29">
        <v>7.4999999999999997E-2</v>
      </c>
      <c r="D29">
        <v>0.05</v>
      </c>
      <c r="E29">
        <v>0</v>
      </c>
      <c r="F29">
        <v>0</v>
      </c>
      <c r="G29">
        <v>0</v>
      </c>
      <c r="H29">
        <v>0.03</v>
      </c>
      <c r="I29">
        <v>0</v>
      </c>
      <c r="J29">
        <v>0</v>
      </c>
      <c r="K29">
        <v>0</v>
      </c>
      <c r="L29">
        <v>0.03</v>
      </c>
      <c r="M29">
        <v>0.22</v>
      </c>
      <c r="N29">
        <v>1</v>
      </c>
      <c r="O29">
        <v>0</v>
      </c>
    </row>
    <row r="30" spans="1:15" x14ac:dyDescent="0.3">
      <c r="A30" t="s">
        <v>2708</v>
      </c>
      <c r="B30">
        <v>4</v>
      </c>
      <c r="C30">
        <v>7.4999999999999997E-2</v>
      </c>
      <c r="D30">
        <v>0.05</v>
      </c>
      <c r="E30">
        <v>0</v>
      </c>
      <c r="F30">
        <v>0</v>
      </c>
      <c r="G30">
        <v>0</v>
      </c>
      <c r="H30">
        <v>0.03</v>
      </c>
      <c r="I30">
        <v>0</v>
      </c>
      <c r="J30">
        <v>0</v>
      </c>
      <c r="K30">
        <v>0</v>
      </c>
      <c r="L30">
        <v>7.0000000000000007E-2</v>
      </c>
      <c r="M30">
        <v>0.35</v>
      </c>
      <c r="N30">
        <v>1</v>
      </c>
      <c r="O30">
        <v>0</v>
      </c>
    </row>
    <row r="31" spans="1:15" x14ac:dyDescent="0.3">
      <c r="A31" t="s">
        <v>2708</v>
      </c>
      <c r="B31">
        <v>5</v>
      </c>
      <c r="C31">
        <v>7.4999999999999997E-2</v>
      </c>
      <c r="D31">
        <v>0.05</v>
      </c>
      <c r="E31">
        <v>0</v>
      </c>
      <c r="F31">
        <v>0</v>
      </c>
      <c r="G31">
        <v>0</v>
      </c>
      <c r="H31">
        <v>0.03</v>
      </c>
      <c r="I31">
        <v>0</v>
      </c>
      <c r="J31">
        <v>0</v>
      </c>
      <c r="K31">
        <v>0</v>
      </c>
      <c r="L31">
        <v>0.2</v>
      </c>
      <c r="M31">
        <v>0.49</v>
      </c>
      <c r="N31">
        <v>1</v>
      </c>
      <c r="O31">
        <v>0</v>
      </c>
    </row>
    <row r="32" spans="1:15" x14ac:dyDescent="0.3">
      <c r="A32" t="s">
        <v>2708</v>
      </c>
      <c r="B32">
        <v>6</v>
      </c>
      <c r="C32">
        <v>7.4999999999999997E-2</v>
      </c>
      <c r="D32">
        <v>0.05</v>
      </c>
      <c r="E32">
        <v>0</v>
      </c>
      <c r="F32">
        <v>0</v>
      </c>
      <c r="G32">
        <v>0</v>
      </c>
      <c r="H32">
        <v>0.03</v>
      </c>
      <c r="I32">
        <v>0</v>
      </c>
      <c r="J32">
        <v>0</v>
      </c>
      <c r="K32">
        <v>0</v>
      </c>
      <c r="L32">
        <v>0.33</v>
      </c>
      <c r="M32">
        <v>1.96</v>
      </c>
      <c r="N32">
        <v>1</v>
      </c>
      <c r="O32">
        <v>0</v>
      </c>
    </row>
    <row r="33" spans="1:15" x14ac:dyDescent="0.3">
      <c r="A33" t="s">
        <v>2708</v>
      </c>
      <c r="B33">
        <v>7</v>
      </c>
      <c r="C33">
        <v>7.4999999999999997E-2</v>
      </c>
      <c r="D33">
        <v>0.05</v>
      </c>
      <c r="E33">
        <v>0</v>
      </c>
      <c r="F33">
        <v>0</v>
      </c>
      <c r="G33">
        <v>0</v>
      </c>
      <c r="H33">
        <v>0.03</v>
      </c>
      <c r="I33">
        <v>0</v>
      </c>
      <c r="J33">
        <v>0</v>
      </c>
      <c r="K33">
        <v>0</v>
      </c>
      <c r="L33">
        <v>0.31</v>
      </c>
      <c r="M33">
        <v>2.54</v>
      </c>
      <c r="N33">
        <v>1</v>
      </c>
      <c r="O33">
        <v>0</v>
      </c>
    </row>
    <row r="34" spans="1:15" x14ac:dyDescent="0.3">
      <c r="A34" t="s">
        <v>2708</v>
      </c>
      <c r="B34">
        <v>8</v>
      </c>
      <c r="C34">
        <v>7.4999999999999997E-2</v>
      </c>
      <c r="D34">
        <v>0.05</v>
      </c>
      <c r="E34">
        <v>0</v>
      </c>
      <c r="F34">
        <v>0</v>
      </c>
      <c r="G34">
        <v>0</v>
      </c>
      <c r="H34">
        <v>0.03</v>
      </c>
      <c r="I34">
        <v>0</v>
      </c>
      <c r="J34">
        <v>0</v>
      </c>
      <c r="K34">
        <v>0</v>
      </c>
      <c r="L34">
        <v>0.23</v>
      </c>
      <c r="M34">
        <v>2.72</v>
      </c>
      <c r="N34">
        <v>1</v>
      </c>
      <c r="O34">
        <v>0</v>
      </c>
    </row>
    <row r="35" spans="1:15" x14ac:dyDescent="0.3">
      <c r="A35" t="s">
        <v>2708</v>
      </c>
      <c r="B35">
        <v>9</v>
      </c>
      <c r="C35">
        <v>7.4999999999999997E-2</v>
      </c>
      <c r="D35">
        <v>0.05</v>
      </c>
      <c r="E35">
        <v>0</v>
      </c>
      <c r="F35">
        <v>0</v>
      </c>
      <c r="G35">
        <v>0</v>
      </c>
      <c r="H35">
        <v>0.03</v>
      </c>
      <c r="I35">
        <v>0</v>
      </c>
      <c r="J35">
        <v>0</v>
      </c>
      <c r="K35">
        <v>0</v>
      </c>
      <c r="L35">
        <v>0.16</v>
      </c>
      <c r="M35">
        <v>3.36</v>
      </c>
      <c r="N35">
        <v>1</v>
      </c>
      <c r="O35">
        <v>0</v>
      </c>
    </row>
    <row r="36" spans="1:15" x14ac:dyDescent="0.3">
      <c r="A36" t="s">
        <v>2708</v>
      </c>
      <c r="B36">
        <v>10</v>
      </c>
      <c r="C36">
        <v>7.4999999999999997E-2</v>
      </c>
      <c r="D36">
        <v>0.05</v>
      </c>
      <c r="E36">
        <v>0</v>
      </c>
      <c r="F36">
        <v>0</v>
      </c>
      <c r="G36">
        <v>0</v>
      </c>
      <c r="H36">
        <v>0.03</v>
      </c>
      <c r="I36">
        <v>0</v>
      </c>
      <c r="J36">
        <v>0</v>
      </c>
      <c r="K36">
        <v>0</v>
      </c>
      <c r="L36">
        <v>0.13</v>
      </c>
      <c r="M36">
        <v>3.72</v>
      </c>
      <c r="N36">
        <v>1</v>
      </c>
      <c r="O36">
        <v>0</v>
      </c>
    </row>
    <row r="37" spans="1:15" x14ac:dyDescent="0.3">
      <c r="A37" t="s">
        <v>2708</v>
      </c>
      <c r="B37">
        <v>11</v>
      </c>
      <c r="C37">
        <v>7.4999999999999997E-2</v>
      </c>
      <c r="D37">
        <v>0.05</v>
      </c>
      <c r="E37">
        <v>0</v>
      </c>
      <c r="F37">
        <v>0</v>
      </c>
      <c r="G37">
        <v>0</v>
      </c>
      <c r="H37">
        <v>0.03</v>
      </c>
      <c r="I37">
        <v>0</v>
      </c>
      <c r="J37">
        <v>0</v>
      </c>
      <c r="K37">
        <v>0</v>
      </c>
      <c r="L37">
        <v>0.13</v>
      </c>
      <c r="M37">
        <v>3.49</v>
      </c>
      <c r="N37">
        <v>1</v>
      </c>
      <c r="O37">
        <v>0</v>
      </c>
    </row>
    <row r="38" spans="1:15" x14ac:dyDescent="0.3">
      <c r="A38" t="s">
        <v>2708</v>
      </c>
      <c r="B38">
        <v>12</v>
      </c>
      <c r="C38">
        <v>7.4999999999999997E-2</v>
      </c>
      <c r="D38">
        <v>0.05</v>
      </c>
      <c r="E38">
        <v>0</v>
      </c>
      <c r="F38">
        <v>0</v>
      </c>
      <c r="G38">
        <v>0</v>
      </c>
      <c r="H38">
        <v>0.03</v>
      </c>
      <c r="I38">
        <v>0</v>
      </c>
      <c r="J38">
        <v>0</v>
      </c>
      <c r="K38">
        <v>0</v>
      </c>
      <c r="L38">
        <v>0.13</v>
      </c>
      <c r="M38">
        <v>3.28</v>
      </c>
      <c r="N38">
        <v>1</v>
      </c>
      <c r="O38">
        <v>0</v>
      </c>
    </row>
    <row r="39" spans="1:15" x14ac:dyDescent="0.3">
      <c r="A39" t="s">
        <v>2708</v>
      </c>
      <c r="B39">
        <v>13</v>
      </c>
      <c r="C39">
        <v>7.4999999999999997E-2</v>
      </c>
      <c r="D39">
        <v>0.05</v>
      </c>
      <c r="E39">
        <v>0</v>
      </c>
      <c r="F39">
        <v>0</v>
      </c>
      <c r="G39">
        <v>0</v>
      </c>
      <c r="H39">
        <v>0.03</v>
      </c>
      <c r="I39">
        <v>0</v>
      </c>
      <c r="J39">
        <v>0</v>
      </c>
      <c r="K39">
        <v>0</v>
      </c>
      <c r="L39">
        <v>0.14000000000000001</v>
      </c>
      <c r="M39">
        <v>3.3</v>
      </c>
      <c r="N39">
        <v>1</v>
      </c>
      <c r="O39">
        <v>0</v>
      </c>
    </row>
    <row r="40" spans="1:15" x14ac:dyDescent="0.3">
      <c r="A40" t="s">
        <v>2708</v>
      </c>
      <c r="B40">
        <v>14</v>
      </c>
      <c r="C40">
        <v>7.4999999999999997E-2</v>
      </c>
      <c r="D40">
        <v>0.05</v>
      </c>
      <c r="E40">
        <v>0</v>
      </c>
      <c r="F40">
        <v>0</v>
      </c>
      <c r="G40">
        <v>0</v>
      </c>
      <c r="H40">
        <v>0.03</v>
      </c>
      <c r="I40">
        <v>0</v>
      </c>
      <c r="J40">
        <v>0</v>
      </c>
      <c r="K40">
        <v>0</v>
      </c>
      <c r="L40">
        <v>0.16</v>
      </c>
      <c r="M40">
        <v>2.97</v>
      </c>
      <c r="N40">
        <v>1</v>
      </c>
      <c r="O40">
        <v>0</v>
      </c>
    </row>
    <row r="41" spans="1:15" x14ac:dyDescent="0.3">
      <c r="A41" t="s">
        <v>2708</v>
      </c>
      <c r="B41">
        <v>15</v>
      </c>
      <c r="C41">
        <v>7.4999999999999997E-2</v>
      </c>
      <c r="D41">
        <v>0.05</v>
      </c>
      <c r="E41">
        <v>0</v>
      </c>
      <c r="F41">
        <v>0</v>
      </c>
      <c r="G41">
        <v>0</v>
      </c>
      <c r="H41">
        <v>0.03</v>
      </c>
      <c r="I41">
        <v>0</v>
      </c>
      <c r="J41">
        <v>0</v>
      </c>
      <c r="K41">
        <v>0</v>
      </c>
      <c r="L41">
        <v>0.25</v>
      </c>
      <c r="M41">
        <v>2.71</v>
      </c>
      <c r="N41">
        <v>1</v>
      </c>
      <c r="O41">
        <v>0</v>
      </c>
    </row>
    <row r="42" spans="1:15" x14ac:dyDescent="0.3">
      <c r="A42" t="s">
        <v>2708</v>
      </c>
      <c r="B42">
        <v>16</v>
      </c>
      <c r="C42">
        <v>7.4999999999999997E-2</v>
      </c>
      <c r="D42">
        <v>0.05</v>
      </c>
      <c r="E42">
        <v>0</v>
      </c>
      <c r="F42">
        <v>0</v>
      </c>
      <c r="G42">
        <v>0</v>
      </c>
      <c r="H42">
        <v>0.03</v>
      </c>
      <c r="I42">
        <v>0</v>
      </c>
      <c r="J42">
        <v>0</v>
      </c>
      <c r="K42">
        <v>0</v>
      </c>
      <c r="L42">
        <v>0.32</v>
      </c>
      <c r="M42">
        <v>2.21</v>
      </c>
      <c r="N42">
        <v>1</v>
      </c>
      <c r="O42">
        <v>0</v>
      </c>
    </row>
    <row r="43" spans="1:15" x14ac:dyDescent="0.3">
      <c r="A43" t="s">
        <v>2708</v>
      </c>
      <c r="B43">
        <v>17</v>
      </c>
      <c r="C43">
        <v>7.4999999999999997E-2</v>
      </c>
      <c r="D43">
        <v>0.05</v>
      </c>
      <c r="E43">
        <v>0</v>
      </c>
      <c r="F43">
        <v>0</v>
      </c>
      <c r="G43">
        <v>0</v>
      </c>
      <c r="H43">
        <v>0.03</v>
      </c>
      <c r="I43">
        <v>0</v>
      </c>
      <c r="J43">
        <v>0</v>
      </c>
      <c r="K43">
        <v>0</v>
      </c>
      <c r="L43">
        <v>0.36</v>
      </c>
      <c r="M43">
        <v>1.73</v>
      </c>
      <c r="N43">
        <v>1</v>
      </c>
      <c r="O43">
        <v>0</v>
      </c>
    </row>
    <row r="44" spans="1:15" x14ac:dyDescent="0.3">
      <c r="A44" t="s">
        <v>2708</v>
      </c>
      <c r="B44">
        <v>18</v>
      </c>
      <c r="C44">
        <v>7.4999999999999997E-2</v>
      </c>
      <c r="D44">
        <v>0.05</v>
      </c>
      <c r="E44">
        <v>0</v>
      </c>
      <c r="F44">
        <v>0</v>
      </c>
      <c r="G44">
        <v>0</v>
      </c>
      <c r="H44">
        <v>0.03</v>
      </c>
      <c r="I44">
        <v>0</v>
      </c>
      <c r="J44">
        <v>0</v>
      </c>
      <c r="K44">
        <v>0</v>
      </c>
      <c r="L44">
        <v>0.36</v>
      </c>
      <c r="M44">
        <v>0.81</v>
      </c>
      <c r="N44">
        <v>1</v>
      </c>
      <c r="O44">
        <v>0</v>
      </c>
    </row>
    <row r="45" spans="1:15" x14ac:dyDescent="0.3">
      <c r="A45" t="s">
        <v>2708</v>
      </c>
      <c r="B45">
        <v>19</v>
      </c>
      <c r="C45">
        <v>7.4999999999999997E-2</v>
      </c>
      <c r="D45">
        <v>0.05</v>
      </c>
      <c r="E45">
        <v>0</v>
      </c>
      <c r="F45">
        <v>0</v>
      </c>
      <c r="G45">
        <v>0</v>
      </c>
      <c r="H45">
        <v>0.03</v>
      </c>
      <c r="I45">
        <v>0</v>
      </c>
      <c r="J45">
        <v>0</v>
      </c>
      <c r="K45">
        <v>0</v>
      </c>
      <c r="L45">
        <v>0.32</v>
      </c>
      <c r="M45">
        <v>0.74</v>
      </c>
      <c r="N45">
        <v>1</v>
      </c>
      <c r="O45">
        <v>0</v>
      </c>
    </row>
    <row r="46" spans="1:15" x14ac:dyDescent="0.3">
      <c r="A46" t="s">
        <v>2708</v>
      </c>
      <c r="B46">
        <v>20</v>
      </c>
      <c r="C46">
        <v>7.4999999999999997E-2</v>
      </c>
      <c r="D46">
        <v>0.05</v>
      </c>
      <c r="E46">
        <v>0</v>
      </c>
      <c r="F46">
        <v>0</v>
      </c>
      <c r="G46">
        <v>0</v>
      </c>
      <c r="H46">
        <v>0.03</v>
      </c>
      <c r="I46">
        <v>0</v>
      </c>
      <c r="J46">
        <v>0</v>
      </c>
      <c r="K46">
        <v>0</v>
      </c>
      <c r="L46">
        <v>0.26</v>
      </c>
      <c r="M46">
        <v>0.81</v>
      </c>
      <c r="N46">
        <v>1</v>
      </c>
      <c r="O46">
        <v>0</v>
      </c>
    </row>
    <row r="47" spans="1:15" x14ac:dyDescent="0.3">
      <c r="A47" t="s">
        <v>2708</v>
      </c>
      <c r="B47">
        <v>21</v>
      </c>
      <c r="C47">
        <v>7.4999999999999997E-2</v>
      </c>
      <c r="D47">
        <v>0.05</v>
      </c>
      <c r="E47">
        <v>0</v>
      </c>
      <c r="F47">
        <v>0</v>
      </c>
      <c r="G47">
        <v>0</v>
      </c>
      <c r="H47">
        <v>0.03</v>
      </c>
      <c r="I47">
        <v>0</v>
      </c>
      <c r="J47">
        <v>0</v>
      </c>
      <c r="K47">
        <v>0</v>
      </c>
      <c r="L47">
        <v>0.17</v>
      </c>
      <c r="M47">
        <v>0.7</v>
      </c>
      <c r="N47">
        <v>1</v>
      </c>
      <c r="O47">
        <v>0</v>
      </c>
    </row>
    <row r="48" spans="1:15" x14ac:dyDescent="0.3">
      <c r="A48" t="s">
        <v>2708</v>
      </c>
      <c r="B48">
        <v>22</v>
      </c>
      <c r="C48">
        <v>7.4999999999999997E-2</v>
      </c>
      <c r="D48">
        <v>0.05</v>
      </c>
      <c r="E48">
        <v>0</v>
      </c>
      <c r="F48">
        <v>0</v>
      </c>
      <c r="G48">
        <v>0</v>
      </c>
      <c r="H48">
        <v>0.03</v>
      </c>
      <c r="I48">
        <v>0</v>
      </c>
      <c r="J48">
        <v>0</v>
      </c>
      <c r="K48">
        <v>0</v>
      </c>
      <c r="L48">
        <v>0.08</v>
      </c>
      <c r="M48">
        <v>0.46</v>
      </c>
      <c r="N48">
        <v>1</v>
      </c>
      <c r="O48">
        <v>0</v>
      </c>
    </row>
    <row r="49" spans="1:15" x14ac:dyDescent="0.3">
      <c r="A49" t="s">
        <v>2708</v>
      </c>
      <c r="B49">
        <v>23</v>
      </c>
      <c r="C49">
        <v>7.4999999999999997E-2</v>
      </c>
      <c r="D49">
        <v>0.05</v>
      </c>
      <c r="E49">
        <v>0</v>
      </c>
      <c r="F49">
        <v>0</v>
      </c>
      <c r="G49">
        <v>0</v>
      </c>
      <c r="H49">
        <v>0.03</v>
      </c>
      <c r="I49">
        <v>0</v>
      </c>
      <c r="J49">
        <v>0</v>
      </c>
      <c r="K49">
        <v>0</v>
      </c>
      <c r="L49">
        <v>0.04</v>
      </c>
      <c r="M49">
        <v>0.37</v>
      </c>
      <c r="N49">
        <v>1</v>
      </c>
      <c r="O49">
        <v>0</v>
      </c>
    </row>
    <row r="50" spans="1:15" x14ac:dyDescent="0.3">
      <c r="A50" t="s">
        <v>2709</v>
      </c>
      <c r="B50">
        <v>0</v>
      </c>
      <c r="C50">
        <v>7.4999999999999997E-2</v>
      </c>
      <c r="D50">
        <v>0.05</v>
      </c>
      <c r="E50">
        <v>0</v>
      </c>
      <c r="F50">
        <v>0</v>
      </c>
      <c r="G50">
        <v>0</v>
      </c>
      <c r="H50">
        <v>0.03</v>
      </c>
      <c r="I50">
        <v>0</v>
      </c>
      <c r="J50">
        <v>0</v>
      </c>
      <c r="K50">
        <v>0</v>
      </c>
      <c r="L50">
        <v>0.32</v>
      </c>
      <c r="M50">
        <v>0.88</v>
      </c>
      <c r="N50">
        <v>1</v>
      </c>
      <c r="O50">
        <v>0</v>
      </c>
    </row>
    <row r="51" spans="1:15" x14ac:dyDescent="0.3">
      <c r="A51" t="s">
        <v>2709</v>
      </c>
      <c r="B51">
        <v>1</v>
      </c>
      <c r="C51">
        <v>7.4999999999999997E-2</v>
      </c>
      <c r="D51">
        <v>0.05</v>
      </c>
      <c r="E51">
        <v>0</v>
      </c>
      <c r="F51">
        <v>0</v>
      </c>
      <c r="G51">
        <v>0</v>
      </c>
      <c r="H51">
        <v>0.03</v>
      </c>
      <c r="I51">
        <v>0</v>
      </c>
      <c r="J51">
        <v>0</v>
      </c>
      <c r="K51">
        <v>0</v>
      </c>
      <c r="L51">
        <v>0.27</v>
      </c>
      <c r="M51">
        <v>0.77</v>
      </c>
      <c r="N51">
        <v>1</v>
      </c>
      <c r="O51">
        <v>0</v>
      </c>
    </row>
    <row r="52" spans="1:15" x14ac:dyDescent="0.3">
      <c r="A52" t="s">
        <v>2709</v>
      </c>
      <c r="B52">
        <v>2</v>
      </c>
      <c r="C52">
        <v>7.4999999999999997E-2</v>
      </c>
      <c r="D52">
        <v>0.05</v>
      </c>
      <c r="E52">
        <v>0</v>
      </c>
      <c r="F52">
        <v>0</v>
      </c>
      <c r="G52">
        <v>0</v>
      </c>
      <c r="H52">
        <v>0.03</v>
      </c>
      <c r="I52">
        <v>0</v>
      </c>
      <c r="J52">
        <v>0</v>
      </c>
      <c r="K52">
        <v>0</v>
      </c>
      <c r="L52">
        <v>0.26</v>
      </c>
      <c r="M52">
        <v>0.72</v>
      </c>
      <c r="N52">
        <v>1</v>
      </c>
      <c r="O52">
        <v>0</v>
      </c>
    </row>
    <row r="53" spans="1:15" x14ac:dyDescent="0.3">
      <c r="A53" t="s">
        <v>2709</v>
      </c>
      <c r="B53">
        <v>3</v>
      </c>
      <c r="C53">
        <v>7.4999999999999997E-2</v>
      </c>
      <c r="D53">
        <v>0.05</v>
      </c>
      <c r="E53">
        <v>0</v>
      </c>
      <c r="F53">
        <v>0</v>
      </c>
      <c r="G53">
        <v>0</v>
      </c>
      <c r="H53">
        <v>0.03</v>
      </c>
      <c r="I53">
        <v>0</v>
      </c>
      <c r="J53">
        <v>0</v>
      </c>
      <c r="K53">
        <v>0</v>
      </c>
      <c r="L53">
        <v>0.27</v>
      </c>
      <c r="M53">
        <v>0.72</v>
      </c>
      <c r="N53">
        <v>1</v>
      </c>
      <c r="O53">
        <v>0</v>
      </c>
    </row>
    <row r="54" spans="1:15" x14ac:dyDescent="0.3">
      <c r="A54" t="s">
        <v>2709</v>
      </c>
      <c r="B54">
        <v>4</v>
      </c>
      <c r="C54">
        <v>7.4999999999999997E-2</v>
      </c>
      <c r="D54">
        <v>0.05</v>
      </c>
      <c r="E54">
        <v>0</v>
      </c>
      <c r="F54">
        <v>0</v>
      </c>
      <c r="G54">
        <v>0</v>
      </c>
      <c r="H54">
        <v>0.03</v>
      </c>
      <c r="I54">
        <v>0</v>
      </c>
      <c r="J54">
        <v>0</v>
      </c>
      <c r="K54">
        <v>0</v>
      </c>
      <c r="L54">
        <v>0.34</v>
      </c>
      <c r="M54">
        <v>1.37</v>
      </c>
      <c r="N54">
        <v>1</v>
      </c>
      <c r="O54">
        <v>0</v>
      </c>
    </row>
    <row r="55" spans="1:15" x14ac:dyDescent="0.3">
      <c r="A55" t="s">
        <v>2709</v>
      </c>
      <c r="B55">
        <v>5</v>
      </c>
      <c r="C55">
        <v>7.4999999999999997E-2</v>
      </c>
      <c r="D55">
        <v>0.05</v>
      </c>
      <c r="E55">
        <v>0</v>
      </c>
      <c r="F55">
        <v>0</v>
      </c>
      <c r="G55">
        <v>0</v>
      </c>
      <c r="H55">
        <v>0.03</v>
      </c>
      <c r="I55">
        <v>0</v>
      </c>
      <c r="J55">
        <v>0</v>
      </c>
      <c r="K55">
        <v>0</v>
      </c>
      <c r="L55">
        <v>0.68</v>
      </c>
      <c r="M55">
        <v>2.2999999999999998</v>
      </c>
      <c r="N55">
        <v>1</v>
      </c>
      <c r="O55">
        <v>0</v>
      </c>
    </row>
    <row r="56" spans="1:15" x14ac:dyDescent="0.3">
      <c r="A56" t="s">
        <v>2709</v>
      </c>
      <c r="B56">
        <v>6</v>
      </c>
      <c r="C56">
        <v>7.4999999999999997E-2</v>
      </c>
      <c r="D56">
        <v>0.05</v>
      </c>
      <c r="E56">
        <v>0</v>
      </c>
      <c r="F56">
        <v>0</v>
      </c>
      <c r="G56">
        <v>0</v>
      </c>
      <c r="H56">
        <v>0.03</v>
      </c>
      <c r="I56">
        <v>0</v>
      </c>
      <c r="J56">
        <v>0</v>
      </c>
      <c r="K56">
        <v>0</v>
      </c>
      <c r="L56">
        <v>1.67</v>
      </c>
      <c r="M56">
        <v>11.34</v>
      </c>
      <c r="N56">
        <v>1</v>
      </c>
      <c r="O56">
        <v>0</v>
      </c>
    </row>
    <row r="57" spans="1:15" x14ac:dyDescent="0.3">
      <c r="A57" t="s">
        <v>2709</v>
      </c>
      <c r="B57">
        <v>7</v>
      </c>
      <c r="C57">
        <v>7.4999999999999997E-2</v>
      </c>
      <c r="D57">
        <v>0.05</v>
      </c>
      <c r="E57">
        <v>0</v>
      </c>
      <c r="F57">
        <v>0</v>
      </c>
      <c r="G57">
        <v>0</v>
      </c>
      <c r="H57">
        <v>0.03</v>
      </c>
      <c r="I57">
        <v>0</v>
      </c>
      <c r="J57">
        <v>0</v>
      </c>
      <c r="K57">
        <v>0</v>
      </c>
      <c r="L57">
        <v>2.33</v>
      </c>
      <c r="M57">
        <v>15.74</v>
      </c>
      <c r="N57">
        <v>1</v>
      </c>
      <c r="O57">
        <v>0</v>
      </c>
    </row>
    <row r="58" spans="1:15" x14ac:dyDescent="0.3">
      <c r="A58" t="s">
        <v>2709</v>
      </c>
      <c r="B58">
        <v>8</v>
      </c>
      <c r="C58">
        <v>7.4999999999999997E-2</v>
      </c>
      <c r="D58">
        <v>0.05</v>
      </c>
      <c r="E58">
        <v>0</v>
      </c>
      <c r="F58">
        <v>0</v>
      </c>
      <c r="G58">
        <v>0</v>
      </c>
      <c r="H58">
        <v>0.03</v>
      </c>
      <c r="I58">
        <v>0</v>
      </c>
      <c r="J58">
        <v>0</v>
      </c>
      <c r="K58">
        <v>0</v>
      </c>
      <c r="L58">
        <v>1.97</v>
      </c>
      <c r="M58">
        <v>18.21</v>
      </c>
      <c r="N58">
        <v>1</v>
      </c>
      <c r="O58">
        <v>0</v>
      </c>
    </row>
    <row r="59" spans="1:15" x14ac:dyDescent="0.3">
      <c r="A59" t="s">
        <v>2709</v>
      </c>
      <c r="B59">
        <v>9</v>
      </c>
      <c r="C59">
        <v>7.4999999999999997E-2</v>
      </c>
      <c r="D59">
        <v>0.05</v>
      </c>
      <c r="E59">
        <v>0</v>
      </c>
      <c r="F59">
        <v>0</v>
      </c>
      <c r="G59">
        <v>0</v>
      </c>
      <c r="H59">
        <v>0.03</v>
      </c>
      <c r="I59">
        <v>0</v>
      </c>
      <c r="J59">
        <v>0</v>
      </c>
      <c r="K59">
        <v>0</v>
      </c>
      <c r="L59">
        <v>1.45</v>
      </c>
      <c r="M59">
        <v>18.57</v>
      </c>
      <c r="N59">
        <v>1</v>
      </c>
      <c r="O59">
        <v>0</v>
      </c>
    </row>
    <row r="60" spans="1:15" x14ac:dyDescent="0.3">
      <c r="A60" t="s">
        <v>2709</v>
      </c>
      <c r="B60">
        <v>10</v>
      </c>
      <c r="C60">
        <v>7.4999999999999997E-2</v>
      </c>
      <c r="D60">
        <v>0.05</v>
      </c>
      <c r="E60">
        <v>0</v>
      </c>
      <c r="F60">
        <v>0</v>
      </c>
      <c r="G60">
        <v>0</v>
      </c>
      <c r="H60">
        <v>0.03</v>
      </c>
      <c r="I60">
        <v>0</v>
      </c>
      <c r="J60">
        <v>0</v>
      </c>
      <c r="K60">
        <v>0</v>
      </c>
      <c r="L60">
        <v>1.2</v>
      </c>
      <c r="M60">
        <v>17.79</v>
      </c>
      <c r="N60">
        <v>1</v>
      </c>
      <c r="O60">
        <v>0</v>
      </c>
    </row>
    <row r="61" spans="1:15" x14ac:dyDescent="0.3">
      <c r="A61" t="s">
        <v>2709</v>
      </c>
      <c r="B61">
        <v>11</v>
      </c>
      <c r="C61">
        <v>7.4999999999999997E-2</v>
      </c>
      <c r="D61">
        <v>0.05</v>
      </c>
      <c r="E61">
        <v>0</v>
      </c>
      <c r="F61">
        <v>0</v>
      </c>
      <c r="G61">
        <v>0</v>
      </c>
      <c r="H61">
        <v>0.03</v>
      </c>
      <c r="I61">
        <v>0</v>
      </c>
      <c r="J61">
        <v>0</v>
      </c>
      <c r="K61">
        <v>0</v>
      </c>
      <c r="L61">
        <v>1.1100000000000001</v>
      </c>
      <c r="M61">
        <v>17</v>
      </c>
      <c r="N61">
        <v>1</v>
      </c>
      <c r="O61">
        <v>0</v>
      </c>
    </row>
    <row r="62" spans="1:15" x14ac:dyDescent="0.3">
      <c r="A62" t="s">
        <v>2709</v>
      </c>
      <c r="B62">
        <v>12</v>
      </c>
      <c r="C62">
        <v>7.4999999999999997E-2</v>
      </c>
      <c r="D62">
        <v>0.05</v>
      </c>
      <c r="E62">
        <v>0</v>
      </c>
      <c r="F62">
        <v>0</v>
      </c>
      <c r="G62">
        <v>0</v>
      </c>
      <c r="H62">
        <v>0.03</v>
      </c>
      <c r="I62">
        <v>0</v>
      </c>
      <c r="J62">
        <v>0</v>
      </c>
      <c r="K62">
        <v>0</v>
      </c>
      <c r="L62">
        <v>1.17</v>
      </c>
      <c r="M62">
        <v>16.38</v>
      </c>
      <c r="N62">
        <v>1</v>
      </c>
      <c r="O62">
        <v>0</v>
      </c>
    </row>
    <row r="63" spans="1:15" x14ac:dyDescent="0.3">
      <c r="A63" t="s">
        <v>2709</v>
      </c>
      <c r="B63">
        <v>13</v>
      </c>
      <c r="C63">
        <v>7.4999999999999997E-2</v>
      </c>
      <c r="D63">
        <v>0.05</v>
      </c>
      <c r="E63">
        <v>0</v>
      </c>
      <c r="F63">
        <v>0</v>
      </c>
      <c r="G63">
        <v>0</v>
      </c>
      <c r="H63">
        <v>0.03</v>
      </c>
      <c r="I63">
        <v>0</v>
      </c>
      <c r="J63">
        <v>0</v>
      </c>
      <c r="K63">
        <v>0</v>
      </c>
      <c r="L63">
        <v>1.22</v>
      </c>
      <c r="M63">
        <v>15.88</v>
      </c>
      <c r="N63">
        <v>1</v>
      </c>
      <c r="O63">
        <v>0</v>
      </c>
    </row>
    <row r="64" spans="1:15" x14ac:dyDescent="0.3">
      <c r="A64" t="s">
        <v>2709</v>
      </c>
      <c r="B64">
        <v>14</v>
      </c>
      <c r="C64">
        <v>7.4999999999999997E-2</v>
      </c>
      <c r="D64">
        <v>0.05</v>
      </c>
      <c r="E64">
        <v>0</v>
      </c>
      <c r="F64">
        <v>0</v>
      </c>
      <c r="G64">
        <v>0</v>
      </c>
      <c r="H64">
        <v>0.03</v>
      </c>
      <c r="I64">
        <v>0</v>
      </c>
      <c r="J64">
        <v>0</v>
      </c>
      <c r="K64">
        <v>0</v>
      </c>
      <c r="L64">
        <v>1.29</v>
      </c>
      <c r="M64">
        <v>14.49</v>
      </c>
      <c r="N64">
        <v>1</v>
      </c>
      <c r="O64">
        <v>0</v>
      </c>
    </row>
    <row r="65" spans="1:15" x14ac:dyDescent="0.3">
      <c r="A65" t="s">
        <v>2709</v>
      </c>
      <c r="B65">
        <v>15</v>
      </c>
      <c r="C65">
        <v>7.4999999999999997E-2</v>
      </c>
      <c r="D65">
        <v>0.05</v>
      </c>
      <c r="E65">
        <v>0</v>
      </c>
      <c r="F65">
        <v>0</v>
      </c>
      <c r="G65">
        <v>0</v>
      </c>
      <c r="H65">
        <v>0.03</v>
      </c>
      <c r="I65">
        <v>0</v>
      </c>
      <c r="J65">
        <v>0</v>
      </c>
      <c r="K65">
        <v>0</v>
      </c>
      <c r="L65">
        <v>1.58</v>
      </c>
      <c r="M65">
        <v>13.07</v>
      </c>
      <c r="N65">
        <v>1</v>
      </c>
      <c r="O65">
        <v>0</v>
      </c>
    </row>
    <row r="66" spans="1:15" x14ac:dyDescent="0.3">
      <c r="A66" t="s">
        <v>2709</v>
      </c>
      <c r="B66">
        <v>16</v>
      </c>
      <c r="C66">
        <v>7.4999999999999997E-2</v>
      </c>
      <c r="D66">
        <v>0.05</v>
      </c>
      <c r="E66">
        <v>0</v>
      </c>
      <c r="F66">
        <v>0</v>
      </c>
      <c r="G66">
        <v>0</v>
      </c>
      <c r="H66">
        <v>0.03</v>
      </c>
      <c r="I66">
        <v>0</v>
      </c>
      <c r="J66">
        <v>0</v>
      </c>
      <c r="K66">
        <v>0</v>
      </c>
      <c r="L66">
        <v>2.15</v>
      </c>
      <c r="M66">
        <v>11.92</v>
      </c>
      <c r="N66">
        <v>1</v>
      </c>
      <c r="O66">
        <v>0</v>
      </c>
    </row>
    <row r="67" spans="1:15" x14ac:dyDescent="0.3">
      <c r="A67" t="s">
        <v>2709</v>
      </c>
      <c r="B67">
        <v>17</v>
      </c>
      <c r="C67">
        <v>7.4999999999999997E-2</v>
      </c>
      <c r="D67">
        <v>0.05</v>
      </c>
      <c r="E67">
        <v>0</v>
      </c>
      <c r="F67">
        <v>0</v>
      </c>
      <c r="G67">
        <v>0</v>
      </c>
      <c r="H67">
        <v>0.03</v>
      </c>
      <c r="I67">
        <v>0</v>
      </c>
      <c r="J67">
        <v>0</v>
      </c>
      <c r="K67">
        <v>0</v>
      </c>
      <c r="L67">
        <v>2.48</v>
      </c>
      <c r="M67">
        <v>8.75</v>
      </c>
      <c r="N67">
        <v>1</v>
      </c>
      <c r="O67">
        <v>0</v>
      </c>
    </row>
    <row r="68" spans="1:15" x14ac:dyDescent="0.3">
      <c r="A68" t="s">
        <v>2709</v>
      </c>
      <c r="B68">
        <v>18</v>
      </c>
      <c r="C68">
        <v>7.4999999999999997E-2</v>
      </c>
      <c r="D68">
        <v>0.05</v>
      </c>
      <c r="E68">
        <v>0</v>
      </c>
      <c r="F68">
        <v>0</v>
      </c>
      <c r="G68">
        <v>0</v>
      </c>
      <c r="H68">
        <v>0.03</v>
      </c>
      <c r="I68">
        <v>0</v>
      </c>
      <c r="J68">
        <v>0</v>
      </c>
      <c r="K68">
        <v>0</v>
      </c>
      <c r="L68">
        <v>2.4300000000000002</v>
      </c>
      <c r="M68">
        <v>5.24</v>
      </c>
      <c r="N68">
        <v>1</v>
      </c>
      <c r="O68">
        <v>0</v>
      </c>
    </row>
    <row r="69" spans="1:15" x14ac:dyDescent="0.3">
      <c r="A69" t="s">
        <v>2709</v>
      </c>
      <c r="B69">
        <v>19</v>
      </c>
      <c r="C69">
        <v>7.4999999999999997E-2</v>
      </c>
      <c r="D69">
        <v>0.05</v>
      </c>
      <c r="E69">
        <v>0</v>
      </c>
      <c r="F69">
        <v>0</v>
      </c>
      <c r="G69">
        <v>0</v>
      </c>
      <c r="H69">
        <v>0.03</v>
      </c>
      <c r="I69">
        <v>0</v>
      </c>
      <c r="J69">
        <v>0</v>
      </c>
      <c r="K69">
        <v>0</v>
      </c>
      <c r="L69">
        <v>2.29</v>
      </c>
      <c r="M69">
        <v>3.34</v>
      </c>
      <c r="N69">
        <v>1</v>
      </c>
      <c r="O69">
        <v>0</v>
      </c>
    </row>
    <row r="70" spans="1:15" x14ac:dyDescent="0.3">
      <c r="A70" t="s">
        <v>2709</v>
      </c>
      <c r="B70">
        <v>20</v>
      </c>
      <c r="C70">
        <v>7.4999999999999997E-2</v>
      </c>
      <c r="D70">
        <v>0.05</v>
      </c>
      <c r="E70">
        <v>0</v>
      </c>
      <c r="F70">
        <v>0</v>
      </c>
      <c r="G70">
        <v>0</v>
      </c>
      <c r="H70">
        <v>0.03</v>
      </c>
      <c r="I70">
        <v>0</v>
      </c>
      <c r="J70">
        <v>0</v>
      </c>
      <c r="K70">
        <v>0</v>
      </c>
      <c r="L70">
        <v>2.0499999999999998</v>
      </c>
      <c r="M70">
        <v>2.21</v>
      </c>
      <c r="N70">
        <v>1</v>
      </c>
      <c r="O70">
        <v>0</v>
      </c>
    </row>
    <row r="71" spans="1:15" x14ac:dyDescent="0.3">
      <c r="A71" t="s">
        <v>2709</v>
      </c>
      <c r="B71">
        <v>21</v>
      </c>
      <c r="C71">
        <v>7.4999999999999997E-2</v>
      </c>
      <c r="D71">
        <v>0.05</v>
      </c>
      <c r="E71">
        <v>0</v>
      </c>
      <c r="F71">
        <v>0</v>
      </c>
      <c r="G71">
        <v>0</v>
      </c>
      <c r="H71">
        <v>0.03</v>
      </c>
      <c r="I71">
        <v>0</v>
      </c>
      <c r="J71">
        <v>0</v>
      </c>
      <c r="K71">
        <v>0</v>
      </c>
      <c r="L71">
        <v>1.67</v>
      </c>
      <c r="M71">
        <v>2.08</v>
      </c>
      <c r="N71">
        <v>1</v>
      </c>
      <c r="O71">
        <v>0</v>
      </c>
    </row>
    <row r="72" spans="1:15" x14ac:dyDescent="0.3">
      <c r="A72" t="s">
        <v>2709</v>
      </c>
      <c r="B72">
        <v>22</v>
      </c>
      <c r="C72">
        <v>7.4999999999999997E-2</v>
      </c>
      <c r="D72">
        <v>0.05</v>
      </c>
      <c r="E72">
        <v>0</v>
      </c>
      <c r="F72">
        <v>0</v>
      </c>
      <c r="G72">
        <v>0</v>
      </c>
      <c r="H72">
        <v>0.03</v>
      </c>
      <c r="I72">
        <v>0</v>
      </c>
      <c r="J72">
        <v>0</v>
      </c>
      <c r="K72">
        <v>0</v>
      </c>
      <c r="L72">
        <v>1.08</v>
      </c>
      <c r="M72">
        <v>1.33</v>
      </c>
      <c r="N72">
        <v>1</v>
      </c>
      <c r="O72">
        <v>0</v>
      </c>
    </row>
    <row r="73" spans="1:15" x14ac:dyDescent="0.3">
      <c r="A73" t="s">
        <v>2709</v>
      </c>
      <c r="B73">
        <v>23</v>
      </c>
      <c r="C73">
        <v>7.4999999999999997E-2</v>
      </c>
      <c r="D73">
        <v>0.05</v>
      </c>
      <c r="E73">
        <v>0</v>
      </c>
      <c r="F73">
        <v>0</v>
      </c>
      <c r="G73">
        <v>0</v>
      </c>
      <c r="H73">
        <v>0.03</v>
      </c>
      <c r="I73">
        <v>0</v>
      </c>
      <c r="J73">
        <v>0</v>
      </c>
      <c r="K73">
        <v>0</v>
      </c>
      <c r="L73">
        <v>0.54</v>
      </c>
      <c r="M73">
        <v>0.96</v>
      </c>
      <c r="N73">
        <v>1</v>
      </c>
      <c r="O73">
        <v>0</v>
      </c>
    </row>
    <row r="74" spans="1:15" x14ac:dyDescent="0.3">
      <c r="A74" t="s">
        <v>2710</v>
      </c>
      <c r="B74">
        <v>0</v>
      </c>
      <c r="C74">
        <v>7.4999999999999997E-2</v>
      </c>
      <c r="D74">
        <v>0.05</v>
      </c>
      <c r="E74">
        <v>0</v>
      </c>
      <c r="F74">
        <v>0</v>
      </c>
      <c r="G74">
        <v>0</v>
      </c>
      <c r="H74">
        <v>0.03</v>
      </c>
      <c r="I74">
        <v>0</v>
      </c>
      <c r="J74">
        <v>0</v>
      </c>
      <c r="K74">
        <v>0</v>
      </c>
      <c r="L74">
        <v>0.37</v>
      </c>
      <c r="M74">
        <v>0.82</v>
      </c>
      <c r="N74">
        <v>1</v>
      </c>
      <c r="O74">
        <v>0</v>
      </c>
    </row>
    <row r="75" spans="1:15" x14ac:dyDescent="0.3">
      <c r="A75" t="s">
        <v>2710</v>
      </c>
      <c r="B75">
        <v>1</v>
      </c>
      <c r="C75">
        <v>7.4999999999999997E-2</v>
      </c>
      <c r="D75">
        <v>0.05</v>
      </c>
      <c r="E75">
        <v>0</v>
      </c>
      <c r="F75">
        <v>0</v>
      </c>
      <c r="G75">
        <v>0</v>
      </c>
      <c r="H75">
        <v>0.03</v>
      </c>
      <c r="I75">
        <v>0</v>
      </c>
      <c r="J75">
        <v>0</v>
      </c>
      <c r="K75">
        <v>0</v>
      </c>
      <c r="L75">
        <v>0.28999999999999998</v>
      </c>
      <c r="M75">
        <v>0.7</v>
      </c>
      <c r="N75">
        <v>1</v>
      </c>
      <c r="O75">
        <v>0</v>
      </c>
    </row>
    <row r="76" spans="1:15" x14ac:dyDescent="0.3">
      <c r="A76" t="s">
        <v>2710</v>
      </c>
      <c r="B76">
        <v>2</v>
      </c>
      <c r="C76">
        <v>7.4999999999999997E-2</v>
      </c>
      <c r="D76">
        <v>0.05</v>
      </c>
      <c r="E76">
        <v>0</v>
      </c>
      <c r="F76">
        <v>0</v>
      </c>
      <c r="G76">
        <v>0</v>
      </c>
      <c r="H76">
        <v>0.03</v>
      </c>
      <c r="I76">
        <v>0</v>
      </c>
      <c r="J76">
        <v>0</v>
      </c>
      <c r="K76">
        <v>0</v>
      </c>
      <c r="L76">
        <v>0.27</v>
      </c>
      <c r="M76">
        <v>0.63</v>
      </c>
      <c r="N76">
        <v>1</v>
      </c>
      <c r="O76">
        <v>0</v>
      </c>
    </row>
    <row r="77" spans="1:15" x14ac:dyDescent="0.3">
      <c r="A77" t="s">
        <v>2710</v>
      </c>
      <c r="B77">
        <v>3</v>
      </c>
      <c r="C77">
        <v>7.4999999999999997E-2</v>
      </c>
      <c r="D77">
        <v>0.05</v>
      </c>
      <c r="E77">
        <v>0</v>
      </c>
      <c r="F77">
        <v>0</v>
      </c>
      <c r="G77">
        <v>0</v>
      </c>
      <c r="H77">
        <v>0.03</v>
      </c>
      <c r="I77">
        <v>0</v>
      </c>
      <c r="J77">
        <v>0</v>
      </c>
      <c r="K77">
        <v>0</v>
      </c>
      <c r="L77">
        <v>0.27</v>
      </c>
      <c r="M77">
        <v>0.6</v>
      </c>
      <c r="N77">
        <v>1</v>
      </c>
      <c r="O77">
        <v>0</v>
      </c>
    </row>
    <row r="78" spans="1:15" x14ac:dyDescent="0.3">
      <c r="A78" t="s">
        <v>2710</v>
      </c>
      <c r="B78">
        <v>4</v>
      </c>
      <c r="C78">
        <v>7.4999999999999997E-2</v>
      </c>
      <c r="D78">
        <v>0.05</v>
      </c>
      <c r="E78">
        <v>0</v>
      </c>
      <c r="F78">
        <v>0</v>
      </c>
      <c r="G78">
        <v>0</v>
      </c>
      <c r="H78">
        <v>0.03</v>
      </c>
      <c r="I78">
        <v>0</v>
      </c>
      <c r="J78">
        <v>0</v>
      </c>
      <c r="K78">
        <v>0</v>
      </c>
      <c r="L78">
        <v>0.33</v>
      </c>
      <c r="M78">
        <v>0.91</v>
      </c>
      <c r="N78">
        <v>1</v>
      </c>
      <c r="O78">
        <v>0</v>
      </c>
    </row>
    <row r="79" spans="1:15" x14ac:dyDescent="0.3">
      <c r="A79" t="s">
        <v>2710</v>
      </c>
      <c r="B79">
        <v>5</v>
      </c>
      <c r="C79">
        <v>7.4999999999999997E-2</v>
      </c>
      <c r="D79">
        <v>0.05</v>
      </c>
      <c r="E79">
        <v>0</v>
      </c>
      <c r="F79">
        <v>0</v>
      </c>
      <c r="G79">
        <v>0</v>
      </c>
      <c r="H79">
        <v>0.03</v>
      </c>
      <c r="I79">
        <v>0</v>
      </c>
      <c r="J79">
        <v>0</v>
      </c>
      <c r="K79">
        <v>0</v>
      </c>
      <c r="L79">
        <v>0.56999999999999995</v>
      </c>
      <c r="M79">
        <v>1.1399999999999999</v>
      </c>
      <c r="N79">
        <v>1</v>
      </c>
      <c r="O79">
        <v>0</v>
      </c>
    </row>
    <row r="80" spans="1:15" x14ac:dyDescent="0.3">
      <c r="A80" t="s">
        <v>2710</v>
      </c>
      <c r="B80">
        <v>6</v>
      </c>
      <c r="C80">
        <v>7.4999999999999997E-2</v>
      </c>
      <c r="D80">
        <v>0.05</v>
      </c>
      <c r="E80">
        <v>0</v>
      </c>
      <c r="F80">
        <v>0</v>
      </c>
      <c r="G80">
        <v>0</v>
      </c>
      <c r="H80">
        <v>0.03</v>
      </c>
      <c r="I80">
        <v>0</v>
      </c>
      <c r="J80">
        <v>0</v>
      </c>
      <c r="K80">
        <v>0</v>
      </c>
      <c r="L80">
        <v>1.32</v>
      </c>
      <c r="M80">
        <v>4.58</v>
      </c>
      <c r="N80">
        <v>1</v>
      </c>
      <c r="O80">
        <v>0</v>
      </c>
    </row>
    <row r="81" spans="1:15" x14ac:dyDescent="0.3">
      <c r="A81" t="s">
        <v>2710</v>
      </c>
      <c r="B81">
        <v>7</v>
      </c>
      <c r="C81">
        <v>7.4999999999999997E-2</v>
      </c>
      <c r="D81">
        <v>0.05</v>
      </c>
      <c r="E81">
        <v>0</v>
      </c>
      <c r="F81">
        <v>0</v>
      </c>
      <c r="G81">
        <v>0</v>
      </c>
      <c r="H81">
        <v>0.03</v>
      </c>
      <c r="I81">
        <v>0</v>
      </c>
      <c r="J81">
        <v>0</v>
      </c>
      <c r="K81">
        <v>0</v>
      </c>
      <c r="L81">
        <v>2.1</v>
      </c>
      <c r="M81">
        <v>5.39</v>
      </c>
      <c r="N81">
        <v>1</v>
      </c>
      <c r="O81">
        <v>0</v>
      </c>
    </row>
    <row r="82" spans="1:15" x14ac:dyDescent="0.3">
      <c r="A82" t="s">
        <v>2710</v>
      </c>
      <c r="B82">
        <v>8</v>
      </c>
      <c r="C82">
        <v>7.4999999999999997E-2</v>
      </c>
      <c r="D82">
        <v>0.05</v>
      </c>
      <c r="E82">
        <v>0</v>
      </c>
      <c r="F82">
        <v>0</v>
      </c>
      <c r="G82">
        <v>0</v>
      </c>
      <c r="H82">
        <v>0.03</v>
      </c>
      <c r="I82">
        <v>0</v>
      </c>
      <c r="J82">
        <v>0</v>
      </c>
      <c r="K82">
        <v>0</v>
      </c>
      <c r="L82">
        <v>2.08</v>
      </c>
      <c r="M82">
        <v>5.19</v>
      </c>
      <c r="N82">
        <v>1</v>
      </c>
      <c r="O82">
        <v>0</v>
      </c>
    </row>
    <row r="83" spans="1:15" x14ac:dyDescent="0.3">
      <c r="A83" t="s">
        <v>2710</v>
      </c>
      <c r="B83">
        <v>9</v>
      </c>
      <c r="C83">
        <v>7.4999999999999997E-2</v>
      </c>
      <c r="D83">
        <v>0.05</v>
      </c>
      <c r="E83">
        <v>0</v>
      </c>
      <c r="F83">
        <v>0</v>
      </c>
      <c r="G83">
        <v>0</v>
      </c>
      <c r="H83">
        <v>0.03</v>
      </c>
      <c r="I83">
        <v>0</v>
      </c>
      <c r="J83">
        <v>0</v>
      </c>
      <c r="K83">
        <v>0</v>
      </c>
      <c r="L83">
        <v>1.73</v>
      </c>
      <c r="M83">
        <v>6.01</v>
      </c>
      <c r="N83">
        <v>1</v>
      </c>
      <c r="O83">
        <v>0</v>
      </c>
    </row>
    <row r="84" spans="1:15" x14ac:dyDescent="0.3">
      <c r="A84" t="s">
        <v>2710</v>
      </c>
      <c r="B84">
        <v>10</v>
      </c>
      <c r="C84">
        <v>7.4999999999999997E-2</v>
      </c>
      <c r="D84">
        <v>0.05</v>
      </c>
      <c r="E84">
        <v>0</v>
      </c>
      <c r="F84">
        <v>0</v>
      </c>
      <c r="G84">
        <v>0</v>
      </c>
      <c r="H84">
        <v>0.03</v>
      </c>
      <c r="I84">
        <v>0</v>
      </c>
      <c r="J84">
        <v>0</v>
      </c>
      <c r="K84">
        <v>0</v>
      </c>
      <c r="L84">
        <v>1.48</v>
      </c>
      <c r="M84">
        <v>6.84</v>
      </c>
      <c r="N84">
        <v>1</v>
      </c>
      <c r="O84">
        <v>0</v>
      </c>
    </row>
    <row r="85" spans="1:15" x14ac:dyDescent="0.3">
      <c r="A85" t="s">
        <v>2710</v>
      </c>
      <c r="B85">
        <v>11</v>
      </c>
      <c r="C85">
        <v>7.4999999999999997E-2</v>
      </c>
      <c r="D85">
        <v>0.05</v>
      </c>
      <c r="E85">
        <v>0</v>
      </c>
      <c r="F85">
        <v>0</v>
      </c>
      <c r="G85">
        <v>0</v>
      </c>
      <c r="H85">
        <v>0.03</v>
      </c>
      <c r="I85">
        <v>0</v>
      </c>
      <c r="J85">
        <v>0</v>
      </c>
      <c r="K85">
        <v>0</v>
      </c>
      <c r="L85">
        <v>1.35</v>
      </c>
      <c r="M85">
        <v>6.67</v>
      </c>
      <c r="N85">
        <v>1</v>
      </c>
      <c r="O85">
        <v>0</v>
      </c>
    </row>
    <row r="86" spans="1:15" x14ac:dyDescent="0.3">
      <c r="A86" t="s">
        <v>2710</v>
      </c>
      <c r="B86">
        <v>12</v>
      </c>
      <c r="C86">
        <v>7.4999999999999997E-2</v>
      </c>
      <c r="D86">
        <v>0.05</v>
      </c>
      <c r="E86">
        <v>0</v>
      </c>
      <c r="F86">
        <v>0</v>
      </c>
      <c r="G86">
        <v>0</v>
      </c>
      <c r="H86">
        <v>0.03</v>
      </c>
      <c r="I86">
        <v>0</v>
      </c>
      <c r="J86">
        <v>0</v>
      </c>
      <c r="K86">
        <v>0</v>
      </c>
      <c r="L86">
        <v>1.4</v>
      </c>
      <c r="M86">
        <v>6.26</v>
      </c>
      <c r="N86">
        <v>1</v>
      </c>
      <c r="O86">
        <v>0</v>
      </c>
    </row>
    <row r="87" spans="1:15" x14ac:dyDescent="0.3">
      <c r="A87" t="s">
        <v>2710</v>
      </c>
      <c r="B87">
        <v>13</v>
      </c>
      <c r="C87">
        <v>7.4999999999999997E-2</v>
      </c>
      <c r="D87">
        <v>0.05</v>
      </c>
      <c r="E87">
        <v>0</v>
      </c>
      <c r="F87">
        <v>0</v>
      </c>
      <c r="G87">
        <v>0</v>
      </c>
      <c r="H87">
        <v>0.03</v>
      </c>
      <c r="I87">
        <v>0</v>
      </c>
      <c r="J87">
        <v>0</v>
      </c>
      <c r="K87">
        <v>0</v>
      </c>
      <c r="L87">
        <v>1.41</v>
      </c>
      <c r="M87">
        <v>5.81</v>
      </c>
      <c r="N87">
        <v>1</v>
      </c>
      <c r="O87">
        <v>0</v>
      </c>
    </row>
    <row r="88" spans="1:15" x14ac:dyDescent="0.3">
      <c r="A88" t="s">
        <v>2710</v>
      </c>
      <c r="B88">
        <v>14</v>
      </c>
      <c r="C88">
        <v>7.4999999999999997E-2</v>
      </c>
      <c r="D88">
        <v>0.05</v>
      </c>
      <c r="E88">
        <v>0</v>
      </c>
      <c r="F88">
        <v>0</v>
      </c>
      <c r="G88">
        <v>0</v>
      </c>
      <c r="H88">
        <v>0.03</v>
      </c>
      <c r="I88">
        <v>0</v>
      </c>
      <c r="J88">
        <v>0</v>
      </c>
      <c r="K88">
        <v>0</v>
      </c>
      <c r="L88">
        <v>1.45</v>
      </c>
      <c r="M88">
        <v>5.42</v>
      </c>
      <c r="N88">
        <v>1</v>
      </c>
      <c r="O88">
        <v>0</v>
      </c>
    </row>
    <row r="89" spans="1:15" x14ac:dyDescent="0.3">
      <c r="A89" t="s">
        <v>2710</v>
      </c>
      <c r="B89">
        <v>15</v>
      </c>
      <c r="C89">
        <v>7.4999999999999997E-2</v>
      </c>
      <c r="D89">
        <v>0.05</v>
      </c>
      <c r="E89">
        <v>0</v>
      </c>
      <c r="F89">
        <v>0</v>
      </c>
      <c r="G89">
        <v>0</v>
      </c>
      <c r="H89">
        <v>0.03</v>
      </c>
      <c r="I89">
        <v>0</v>
      </c>
      <c r="J89">
        <v>0</v>
      </c>
      <c r="K89">
        <v>0</v>
      </c>
      <c r="L89">
        <v>1.66</v>
      </c>
      <c r="M89">
        <v>4.9400000000000004</v>
      </c>
      <c r="N89">
        <v>1</v>
      </c>
      <c r="O89">
        <v>0</v>
      </c>
    </row>
    <row r="90" spans="1:15" x14ac:dyDescent="0.3">
      <c r="A90" t="s">
        <v>2710</v>
      </c>
      <c r="B90">
        <v>16</v>
      </c>
      <c r="C90">
        <v>7.4999999999999997E-2</v>
      </c>
      <c r="D90">
        <v>0.05</v>
      </c>
      <c r="E90">
        <v>0</v>
      </c>
      <c r="F90">
        <v>0</v>
      </c>
      <c r="G90">
        <v>0</v>
      </c>
      <c r="H90">
        <v>0.03</v>
      </c>
      <c r="I90">
        <v>0</v>
      </c>
      <c r="J90">
        <v>0</v>
      </c>
      <c r="K90">
        <v>0</v>
      </c>
      <c r="L90">
        <v>2.09</v>
      </c>
      <c r="M90">
        <v>3.71</v>
      </c>
      <c r="N90">
        <v>1</v>
      </c>
      <c r="O90">
        <v>0</v>
      </c>
    </row>
    <row r="91" spans="1:15" x14ac:dyDescent="0.3">
      <c r="A91" t="s">
        <v>2710</v>
      </c>
      <c r="B91">
        <v>17</v>
      </c>
      <c r="C91">
        <v>7.4999999999999997E-2</v>
      </c>
      <c r="D91">
        <v>0.05</v>
      </c>
      <c r="E91">
        <v>0</v>
      </c>
      <c r="F91">
        <v>0</v>
      </c>
      <c r="G91">
        <v>0</v>
      </c>
      <c r="H91">
        <v>0.03</v>
      </c>
      <c r="I91">
        <v>0</v>
      </c>
      <c r="J91">
        <v>0</v>
      </c>
      <c r="K91">
        <v>0</v>
      </c>
      <c r="L91">
        <v>2.33</v>
      </c>
      <c r="M91">
        <v>2.42</v>
      </c>
      <c r="N91">
        <v>1</v>
      </c>
      <c r="O91">
        <v>0</v>
      </c>
    </row>
    <row r="92" spans="1:15" x14ac:dyDescent="0.3">
      <c r="A92" t="s">
        <v>2710</v>
      </c>
      <c r="B92">
        <v>18</v>
      </c>
      <c r="C92">
        <v>7.4999999999999997E-2</v>
      </c>
      <c r="D92">
        <v>0.05</v>
      </c>
      <c r="E92">
        <v>0</v>
      </c>
      <c r="F92">
        <v>0</v>
      </c>
      <c r="G92">
        <v>0</v>
      </c>
      <c r="H92">
        <v>0.03</v>
      </c>
      <c r="I92">
        <v>0</v>
      </c>
      <c r="J92">
        <v>0</v>
      </c>
      <c r="K92">
        <v>0</v>
      </c>
      <c r="L92">
        <v>2.2799999999999998</v>
      </c>
      <c r="M92">
        <v>1.74</v>
      </c>
      <c r="N92">
        <v>1</v>
      </c>
      <c r="O92">
        <v>0</v>
      </c>
    </row>
    <row r="93" spans="1:15" x14ac:dyDescent="0.3">
      <c r="A93" t="s">
        <v>2710</v>
      </c>
      <c r="B93">
        <v>19</v>
      </c>
      <c r="C93">
        <v>7.4999999999999997E-2</v>
      </c>
      <c r="D93">
        <v>0.05</v>
      </c>
      <c r="E93">
        <v>0</v>
      </c>
      <c r="F93">
        <v>0</v>
      </c>
      <c r="G93">
        <v>0</v>
      </c>
      <c r="H93">
        <v>0.03</v>
      </c>
      <c r="I93">
        <v>0</v>
      </c>
      <c r="J93">
        <v>0</v>
      </c>
      <c r="K93">
        <v>0</v>
      </c>
      <c r="L93">
        <v>2.14</v>
      </c>
      <c r="M93">
        <v>1.66</v>
      </c>
      <c r="N93">
        <v>1</v>
      </c>
      <c r="O93">
        <v>0</v>
      </c>
    </row>
    <row r="94" spans="1:15" x14ac:dyDescent="0.3">
      <c r="A94" t="s">
        <v>2710</v>
      </c>
      <c r="B94">
        <v>20</v>
      </c>
      <c r="C94">
        <v>7.4999999999999997E-2</v>
      </c>
      <c r="D94">
        <v>0.05</v>
      </c>
      <c r="E94">
        <v>0</v>
      </c>
      <c r="F94">
        <v>0</v>
      </c>
      <c r="G94">
        <v>0</v>
      </c>
      <c r="H94">
        <v>0.03</v>
      </c>
      <c r="I94">
        <v>0</v>
      </c>
      <c r="J94">
        <v>0</v>
      </c>
      <c r="K94">
        <v>0</v>
      </c>
      <c r="L94">
        <v>1.93</v>
      </c>
      <c r="M94">
        <v>1.78</v>
      </c>
      <c r="N94">
        <v>1</v>
      </c>
      <c r="O94">
        <v>0</v>
      </c>
    </row>
    <row r="95" spans="1:15" x14ac:dyDescent="0.3">
      <c r="A95" t="s">
        <v>2710</v>
      </c>
      <c r="B95">
        <v>21</v>
      </c>
      <c r="C95">
        <v>7.4999999999999997E-2</v>
      </c>
      <c r="D95">
        <v>0.05</v>
      </c>
      <c r="E95">
        <v>0</v>
      </c>
      <c r="F95">
        <v>0</v>
      </c>
      <c r="G95">
        <v>0</v>
      </c>
      <c r="H95">
        <v>0.03</v>
      </c>
      <c r="I95">
        <v>0</v>
      </c>
      <c r="J95">
        <v>0</v>
      </c>
      <c r="K95">
        <v>0</v>
      </c>
      <c r="L95">
        <v>1.58</v>
      </c>
      <c r="M95">
        <v>1.67</v>
      </c>
      <c r="N95">
        <v>1</v>
      </c>
      <c r="O95">
        <v>0</v>
      </c>
    </row>
    <row r="96" spans="1:15" x14ac:dyDescent="0.3">
      <c r="A96" t="s">
        <v>2710</v>
      </c>
      <c r="B96">
        <v>22</v>
      </c>
      <c r="C96">
        <v>7.4999999999999997E-2</v>
      </c>
      <c r="D96">
        <v>0.05</v>
      </c>
      <c r="E96">
        <v>0</v>
      </c>
      <c r="F96">
        <v>0</v>
      </c>
      <c r="G96">
        <v>0</v>
      </c>
      <c r="H96">
        <v>0.03</v>
      </c>
      <c r="I96">
        <v>0</v>
      </c>
      <c r="J96">
        <v>0</v>
      </c>
      <c r="K96">
        <v>0</v>
      </c>
      <c r="L96">
        <v>1.05</v>
      </c>
      <c r="M96">
        <v>1.1599999999999999</v>
      </c>
      <c r="N96">
        <v>1</v>
      </c>
      <c r="O96">
        <v>0</v>
      </c>
    </row>
    <row r="97" spans="1:15" x14ac:dyDescent="0.3">
      <c r="A97" t="s">
        <v>2710</v>
      </c>
      <c r="B97">
        <v>23</v>
      </c>
      <c r="C97">
        <v>7.4999999999999997E-2</v>
      </c>
      <c r="D97">
        <v>0.05</v>
      </c>
      <c r="E97">
        <v>0</v>
      </c>
      <c r="F97">
        <v>0</v>
      </c>
      <c r="G97">
        <v>0</v>
      </c>
      <c r="H97">
        <v>0.03</v>
      </c>
      <c r="I97">
        <v>0</v>
      </c>
      <c r="J97">
        <v>0</v>
      </c>
      <c r="K97">
        <v>0</v>
      </c>
      <c r="L97">
        <v>0.55000000000000004</v>
      </c>
      <c r="M97">
        <v>0.89</v>
      </c>
      <c r="N97">
        <v>1</v>
      </c>
      <c r="O97">
        <v>0</v>
      </c>
    </row>
    <row r="98" spans="1:15" x14ac:dyDescent="0.3">
      <c r="A98" t="s">
        <v>2711</v>
      </c>
      <c r="B98">
        <v>0</v>
      </c>
      <c r="C98">
        <v>7.4999999999999997E-2</v>
      </c>
      <c r="D98">
        <v>0.05</v>
      </c>
      <c r="E98">
        <v>0</v>
      </c>
      <c r="F98">
        <v>0</v>
      </c>
      <c r="G98">
        <v>0</v>
      </c>
      <c r="H98">
        <v>0.03</v>
      </c>
      <c r="I98">
        <v>0</v>
      </c>
      <c r="J98">
        <v>0</v>
      </c>
      <c r="K98">
        <v>0</v>
      </c>
      <c r="L98">
        <v>0.33</v>
      </c>
      <c r="M98">
        <v>1.1100000000000001</v>
      </c>
      <c r="N98">
        <v>1</v>
      </c>
      <c r="O98">
        <v>0</v>
      </c>
    </row>
    <row r="99" spans="1:15" x14ac:dyDescent="0.3">
      <c r="A99" t="s">
        <v>2711</v>
      </c>
      <c r="B99">
        <v>1</v>
      </c>
      <c r="C99">
        <v>7.4999999999999997E-2</v>
      </c>
      <c r="D99">
        <v>0.05</v>
      </c>
      <c r="E99">
        <v>0</v>
      </c>
      <c r="F99">
        <v>0</v>
      </c>
      <c r="G99">
        <v>0</v>
      </c>
      <c r="H99">
        <v>0.03</v>
      </c>
      <c r="I99">
        <v>0</v>
      </c>
      <c r="J99">
        <v>0</v>
      </c>
      <c r="K99">
        <v>0</v>
      </c>
      <c r="L99">
        <v>0.25</v>
      </c>
      <c r="M99">
        <v>0.96</v>
      </c>
      <c r="N99">
        <v>1</v>
      </c>
      <c r="O99">
        <v>0</v>
      </c>
    </row>
    <row r="100" spans="1:15" x14ac:dyDescent="0.3">
      <c r="A100" t="s">
        <v>2711</v>
      </c>
      <c r="B100">
        <v>2</v>
      </c>
      <c r="C100">
        <v>7.4999999999999997E-2</v>
      </c>
      <c r="D100">
        <v>0.05</v>
      </c>
      <c r="E100">
        <v>0</v>
      </c>
      <c r="F100">
        <v>0</v>
      </c>
      <c r="G100">
        <v>0</v>
      </c>
      <c r="H100">
        <v>0.03</v>
      </c>
      <c r="I100">
        <v>0</v>
      </c>
      <c r="J100">
        <v>0</v>
      </c>
      <c r="K100">
        <v>0</v>
      </c>
      <c r="L100">
        <v>0.23</v>
      </c>
      <c r="M100">
        <v>0.89</v>
      </c>
      <c r="N100">
        <v>1</v>
      </c>
      <c r="O100">
        <v>0</v>
      </c>
    </row>
    <row r="101" spans="1:15" x14ac:dyDescent="0.3">
      <c r="A101" t="s">
        <v>2711</v>
      </c>
      <c r="B101">
        <v>3</v>
      </c>
      <c r="C101">
        <v>7.4999999999999997E-2</v>
      </c>
      <c r="D101">
        <v>0.05</v>
      </c>
      <c r="E101">
        <v>0</v>
      </c>
      <c r="F101">
        <v>0</v>
      </c>
      <c r="G101">
        <v>0</v>
      </c>
      <c r="H101">
        <v>0.03</v>
      </c>
      <c r="I101">
        <v>0</v>
      </c>
      <c r="J101">
        <v>0</v>
      </c>
      <c r="K101">
        <v>0</v>
      </c>
      <c r="L101">
        <v>0.24</v>
      </c>
      <c r="M101">
        <v>0.88</v>
      </c>
      <c r="N101">
        <v>1</v>
      </c>
      <c r="O101">
        <v>0</v>
      </c>
    </row>
    <row r="102" spans="1:15" x14ac:dyDescent="0.3">
      <c r="A102" t="s">
        <v>2711</v>
      </c>
      <c r="B102">
        <v>4</v>
      </c>
      <c r="C102">
        <v>7.4999999999999997E-2</v>
      </c>
      <c r="D102">
        <v>0.05</v>
      </c>
      <c r="E102">
        <v>0</v>
      </c>
      <c r="F102">
        <v>0</v>
      </c>
      <c r="G102">
        <v>0</v>
      </c>
      <c r="H102">
        <v>0.03</v>
      </c>
      <c r="I102">
        <v>0</v>
      </c>
      <c r="J102">
        <v>0</v>
      </c>
      <c r="K102">
        <v>0</v>
      </c>
      <c r="L102">
        <v>0.28999999999999998</v>
      </c>
      <c r="M102">
        <v>1.59</v>
      </c>
      <c r="N102">
        <v>1</v>
      </c>
      <c r="O102">
        <v>0</v>
      </c>
    </row>
    <row r="103" spans="1:15" x14ac:dyDescent="0.3">
      <c r="A103" t="s">
        <v>2711</v>
      </c>
      <c r="B103">
        <v>5</v>
      </c>
      <c r="C103">
        <v>7.4999999999999997E-2</v>
      </c>
      <c r="D103">
        <v>0.05</v>
      </c>
      <c r="E103">
        <v>0</v>
      </c>
      <c r="F103">
        <v>0</v>
      </c>
      <c r="G103">
        <v>0</v>
      </c>
      <c r="H103">
        <v>0.03</v>
      </c>
      <c r="I103">
        <v>0</v>
      </c>
      <c r="J103">
        <v>0</v>
      </c>
      <c r="K103">
        <v>0</v>
      </c>
      <c r="L103">
        <v>0.56000000000000005</v>
      </c>
      <c r="M103">
        <v>2.52</v>
      </c>
      <c r="N103">
        <v>1</v>
      </c>
      <c r="O103">
        <v>0</v>
      </c>
    </row>
    <row r="104" spans="1:15" x14ac:dyDescent="0.3">
      <c r="A104" t="s">
        <v>2711</v>
      </c>
      <c r="B104">
        <v>6</v>
      </c>
      <c r="C104">
        <v>7.4999999999999997E-2</v>
      </c>
      <c r="D104">
        <v>0.05</v>
      </c>
      <c r="E104">
        <v>0</v>
      </c>
      <c r="F104">
        <v>0</v>
      </c>
      <c r="G104">
        <v>0</v>
      </c>
      <c r="H104">
        <v>0.03</v>
      </c>
      <c r="I104">
        <v>0</v>
      </c>
      <c r="J104">
        <v>0</v>
      </c>
      <c r="K104">
        <v>0</v>
      </c>
      <c r="L104">
        <v>1.5</v>
      </c>
      <c r="M104">
        <v>12.01</v>
      </c>
      <c r="N104">
        <v>1</v>
      </c>
      <c r="O104">
        <v>0</v>
      </c>
    </row>
    <row r="105" spans="1:15" x14ac:dyDescent="0.3">
      <c r="A105" t="s">
        <v>2711</v>
      </c>
      <c r="B105">
        <v>7</v>
      </c>
      <c r="C105">
        <v>7.4999999999999997E-2</v>
      </c>
      <c r="D105">
        <v>0.05</v>
      </c>
      <c r="E105">
        <v>0</v>
      </c>
      <c r="F105">
        <v>0</v>
      </c>
      <c r="G105">
        <v>0</v>
      </c>
      <c r="H105">
        <v>0.03</v>
      </c>
      <c r="I105">
        <v>0</v>
      </c>
      <c r="J105">
        <v>0</v>
      </c>
      <c r="K105">
        <v>0</v>
      </c>
      <c r="L105">
        <v>2.41</v>
      </c>
      <c r="M105">
        <v>16.309999999999999</v>
      </c>
      <c r="N105">
        <v>1</v>
      </c>
      <c r="O105">
        <v>0</v>
      </c>
    </row>
    <row r="106" spans="1:15" x14ac:dyDescent="0.3">
      <c r="A106" t="s">
        <v>2711</v>
      </c>
      <c r="B106">
        <v>8</v>
      </c>
      <c r="C106">
        <v>7.4999999999999997E-2</v>
      </c>
      <c r="D106">
        <v>0.05</v>
      </c>
      <c r="E106">
        <v>0</v>
      </c>
      <c r="F106">
        <v>0</v>
      </c>
      <c r="G106">
        <v>0</v>
      </c>
      <c r="H106">
        <v>0.03</v>
      </c>
      <c r="I106">
        <v>0</v>
      </c>
      <c r="J106">
        <v>0</v>
      </c>
      <c r="K106">
        <v>0</v>
      </c>
      <c r="L106">
        <v>2.1800000000000002</v>
      </c>
      <c r="M106">
        <v>18.440000000000001</v>
      </c>
      <c r="N106">
        <v>1</v>
      </c>
      <c r="O106">
        <v>0</v>
      </c>
    </row>
    <row r="107" spans="1:15" x14ac:dyDescent="0.3">
      <c r="A107" t="s">
        <v>2711</v>
      </c>
      <c r="B107">
        <v>9</v>
      </c>
      <c r="C107">
        <v>7.4999999999999997E-2</v>
      </c>
      <c r="D107">
        <v>0.05</v>
      </c>
      <c r="E107">
        <v>0</v>
      </c>
      <c r="F107">
        <v>0</v>
      </c>
      <c r="G107">
        <v>0</v>
      </c>
      <c r="H107">
        <v>0.03</v>
      </c>
      <c r="I107">
        <v>0</v>
      </c>
      <c r="J107">
        <v>0</v>
      </c>
      <c r="K107">
        <v>0</v>
      </c>
      <c r="L107">
        <v>1.56</v>
      </c>
      <c r="M107">
        <v>19.03</v>
      </c>
      <c r="N107">
        <v>1</v>
      </c>
      <c r="O107">
        <v>0</v>
      </c>
    </row>
    <row r="108" spans="1:15" x14ac:dyDescent="0.3">
      <c r="A108" t="s">
        <v>2711</v>
      </c>
      <c r="B108">
        <v>10</v>
      </c>
      <c r="C108">
        <v>7.4999999999999997E-2</v>
      </c>
      <c r="D108">
        <v>0.05</v>
      </c>
      <c r="E108">
        <v>0</v>
      </c>
      <c r="F108">
        <v>0</v>
      </c>
      <c r="G108">
        <v>0</v>
      </c>
      <c r="H108">
        <v>0.03</v>
      </c>
      <c r="I108">
        <v>0</v>
      </c>
      <c r="J108">
        <v>0</v>
      </c>
      <c r="K108">
        <v>0</v>
      </c>
      <c r="L108">
        <v>1.1499999999999999</v>
      </c>
      <c r="M108">
        <v>18.61</v>
      </c>
      <c r="N108">
        <v>1</v>
      </c>
      <c r="O108">
        <v>0</v>
      </c>
    </row>
    <row r="109" spans="1:15" x14ac:dyDescent="0.3">
      <c r="A109" t="s">
        <v>2711</v>
      </c>
      <c r="B109">
        <v>11</v>
      </c>
      <c r="C109">
        <v>7.4999999999999997E-2</v>
      </c>
      <c r="D109">
        <v>0.05</v>
      </c>
      <c r="E109">
        <v>0</v>
      </c>
      <c r="F109">
        <v>0</v>
      </c>
      <c r="G109">
        <v>0</v>
      </c>
      <c r="H109">
        <v>0.03</v>
      </c>
      <c r="I109">
        <v>0</v>
      </c>
      <c r="J109">
        <v>0</v>
      </c>
      <c r="K109">
        <v>0</v>
      </c>
      <c r="L109">
        <v>0.95</v>
      </c>
      <c r="M109">
        <v>17.84</v>
      </c>
      <c r="N109">
        <v>1</v>
      </c>
      <c r="O109">
        <v>0</v>
      </c>
    </row>
    <row r="110" spans="1:15" x14ac:dyDescent="0.3">
      <c r="A110" t="s">
        <v>2711</v>
      </c>
      <c r="B110">
        <v>12</v>
      </c>
      <c r="C110">
        <v>7.4999999999999997E-2</v>
      </c>
      <c r="D110">
        <v>0.05</v>
      </c>
      <c r="E110">
        <v>0</v>
      </c>
      <c r="F110">
        <v>0</v>
      </c>
      <c r="G110">
        <v>0</v>
      </c>
      <c r="H110">
        <v>0.03</v>
      </c>
      <c r="I110">
        <v>0</v>
      </c>
      <c r="J110">
        <v>0</v>
      </c>
      <c r="K110">
        <v>0</v>
      </c>
      <c r="L110">
        <v>0.99</v>
      </c>
      <c r="M110">
        <v>17.12</v>
      </c>
      <c r="N110">
        <v>1</v>
      </c>
      <c r="O110">
        <v>0</v>
      </c>
    </row>
    <row r="111" spans="1:15" x14ac:dyDescent="0.3">
      <c r="A111" t="s">
        <v>2711</v>
      </c>
      <c r="B111">
        <v>13</v>
      </c>
      <c r="C111">
        <v>7.4999999999999997E-2</v>
      </c>
      <c r="D111">
        <v>0.05</v>
      </c>
      <c r="E111">
        <v>0</v>
      </c>
      <c r="F111">
        <v>0</v>
      </c>
      <c r="G111">
        <v>0</v>
      </c>
      <c r="H111">
        <v>0.03</v>
      </c>
      <c r="I111">
        <v>0</v>
      </c>
      <c r="J111">
        <v>0</v>
      </c>
      <c r="K111">
        <v>0</v>
      </c>
      <c r="L111">
        <v>0.96</v>
      </c>
      <c r="M111">
        <v>16.47</v>
      </c>
      <c r="N111">
        <v>1</v>
      </c>
      <c r="O111">
        <v>0</v>
      </c>
    </row>
    <row r="112" spans="1:15" x14ac:dyDescent="0.3">
      <c r="A112" t="s">
        <v>2711</v>
      </c>
      <c r="B112">
        <v>14</v>
      </c>
      <c r="C112">
        <v>7.4999999999999997E-2</v>
      </c>
      <c r="D112">
        <v>0.05</v>
      </c>
      <c r="E112">
        <v>0</v>
      </c>
      <c r="F112">
        <v>0</v>
      </c>
      <c r="G112">
        <v>0</v>
      </c>
      <c r="H112">
        <v>0.03</v>
      </c>
      <c r="I112">
        <v>0</v>
      </c>
      <c r="J112">
        <v>0</v>
      </c>
      <c r="K112">
        <v>0</v>
      </c>
      <c r="L112">
        <v>0.96</v>
      </c>
      <c r="M112">
        <v>15.09</v>
      </c>
      <c r="N112">
        <v>1</v>
      </c>
      <c r="O112">
        <v>0</v>
      </c>
    </row>
    <row r="113" spans="1:15" x14ac:dyDescent="0.3">
      <c r="A113" t="s">
        <v>2711</v>
      </c>
      <c r="B113">
        <v>15</v>
      </c>
      <c r="C113">
        <v>7.4999999999999997E-2</v>
      </c>
      <c r="D113">
        <v>0.05</v>
      </c>
      <c r="E113">
        <v>0</v>
      </c>
      <c r="F113">
        <v>0</v>
      </c>
      <c r="G113">
        <v>0</v>
      </c>
      <c r="H113">
        <v>0.03</v>
      </c>
      <c r="I113">
        <v>0</v>
      </c>
      <c r="J113">
        <v>0</v>
      </c>
      <c r="K113">
        <v>0</v>
      </c>
      <c r="L113">
        <v>1.1399999999999999</v>
      </c>
      <c r="M113">
        <v>13.62</v>
      </c>
      <c r="N113">
        <v>1</v>
      </c>
      <c r="O113">
        <v>0</v>
      </c>
    </row>
    <row r="114" spans="1:15" x14ac:dyDescent="0.3">
      <c r="A114" t="s">
        <v>2711</v>
      </c>
      <c r="B114">
        <v>16</v>
      </c>
      <c r="C114">
        <v>7.4999999999999997E-2</v>
      </c>
      <c r="D114">
        <v>0.05</v>
      </c>
      <c r="E114">
        <v>0</v>
      </c>
      <c r="F114">
        <v>0</v>
      </c>
      <c r="G114">
        <v>0</v>
      </c>
      <c r="H114">
        <v>0.03</v>
      </c>
      <c r="I114">
        <v>0</v>
      </c>
      <c r="J114">
        <v>0</v>
      </c>
      <c r="K114">
        <v>0</v>
      </c>
      <c r="L114">
        <v>1.77</v>
      </c>
      <c r="M114">
        <v>12.13</v>
      </c>
      <c r="N114">
        <v>1</v>
      </c>
      <c r="O114">
        <v>0</v>
      </c>
    </row>
    <row r="115" spans="1:15" x14ac:dyDescent="0.3">
      <c r="A115" t="s">
        <v>2711</v>
      </c>
      <c r="B115">
        <v>17</v>
      </c>
      <c r="C115">
        <v>7.4999999999999997E-2</v>
      </c>
      <c r="D115">
        <v>0.05</v>
      </c>
      <c r="E115">
        <v>0</v>
      </c>
      <c r="F115">
        <v>0</v>
      </c>
      <c r="G115">
        <v>0</v>
      </c>
      <c r="H115">
        <v>0.03</v>
      </c>
      <c r="I115">
        <v>0</v>
      </c>
      <c r="J115">
        <v>0</v>
      </c>
      <c r="K115">
        <v>0</v>
      </c>
      <c r="L115">
        <v>2.2400000000000002</v>
      </c>
      <c r="M115">
        <v>8.7899999999999991</v>
      </c>
      <c r="N115">
        <v>1</v>
      </c>
      <c r="O115">
        <v>0</v>
      </c>
    </row>
    <row r="116" spans="1:15" x14ac:dyDescent="0.3">
      <c r="A116" t="s">
        <v>2711</v>
      </c>
      <c r="B116">
        <v>18</v>
      </c>
      <c r="C116">
        <v>7.4999999999999997E-2</v>
      </c>
      <c r="D116">
        <v>0.05</v>
      </c>
      <c r="E116">
        <v>0</v>
      </c>
      <c r="F116">
        <v>0</v>
      </c>
      <c r="G116">
        <v>0</v>
      </c>
      <c r="H116">
        <v>0.03</v>
      </c>
      <c r="I116">
        <v>0</v>
      </c>
      <c r="J116">
        <v>0</v>
      </c>
      <c r="K116">
        <v>0</v>
      </c>
      <c r="L116">
        <v>2.41</v>
      </c>
      <c r="M116">
        <v>5.42</v>
      </c>
      <c r="N116">
        <v>1</v>
      </c>
      <c r="O116">
        <v>0</v>
      </c>
    </row>
    <row r="117" spans="1:15" x14ac:dyDescent="0.3">
      <c r="A117" t="s">
        <v>2711</v>
      </c>
      <c r="B117">
        <v>19</v>
      </c>
      <c r="C117">
        <v>7.4999999999999997E-2</v>
      </c>
      <c r="D117">
        <v>0.05</v>
      </c>
      <c r="E117">
        <v>0</v>
      </c>
      <c r="F117">
        <v>0</v>
      </c>
      <c r="G117">
        <v>0</v>
      </c>
      <c r="H117">
        <v>0.03</v>
      </c>
      <c r="I117">
        <v>0</v>
      </c>
      <c r="J117">
        <v>0</v>
      </c>
      <c r="K117">
        <v>0</v>
      </c>
      <c r="L117">
        <v>2.31</v>
      </c>
      <c r="M117">
        <v>3.65</v>
      </c>
      <c r="N117">
        <v>1</v>
      </c>
      <c r="O117">
        <v>0</v>
      </c>
    </row>
    <row r="118" spans="1:15" x14ac:dyDescent="0.3">
      <c r="A118" t="s">
        <v>2711</v>
      </c>
      <c r="B118">
        <v>20</v>
      </c>
      <c r="C118">
        <v>7.4999999999999997E-2</v>
      </c>
      <c r="D118">
        <v>0.05</v>
      </c>
      <c r="E118">
        <v>0</v>
      </c>
      <c r="F118">
        <v>0</v>
      </c>
      <c r="G118">
        <v>0</v>
      </c>
      <c r="H118">
        <v>0.03</v>
      </c>
      <c r="I118">
        <v>0</v>
      </c>
      <c r="J118">
        <v>0</v>
      </c>
      <c r="K118">
        <v>0</v>
      </c>
      <c r="L118">
        <v>2.0099999999999998</v>
      </c>
      <c r="M118">
        <v>2.68</v>
      </c>
      <c r="N118">
        <v>1</v>
      </c>
      <c r="O118">
        <v>0</v>
      </c>
    </row>
    <row r="119" spans="1:15" x14ac:dyDescent="0.3">
      <c r="A119" t="s">
        <v>2711</v>
      </c>
      <c r="B119">
        <v>21</v>
      </c>
      <c r="C119">
        <v>7.4999999999999997E-2</v>
      </c>
      <c r="D119">
        <v>0.05</v>
      </c>
      <c r="E119">
        <v>0</v>
      </c>
      <c r="F119">
        <v>0</v>
      </c>
      <c r="G119">
        <v>0</v>
      </c>
      <c r="H119">
        <v>0.03</v>
      </c>
      <c r="I119">
        <v>0</v>
      </c>
      <c r="J119">
        <v>0</v>
      </c>
      <c r="K119">
        <v>0</v>
      </c>
      <c r="L119">
        <v>1.54</v>
      </c>
      <c r="M119">
        <v>2.52</v>
      </c>
      <c r="N119">
        <v>1</v>
      </c>
      <c r="O119">
        <v>0</v>
      </c>
    </row>
    <row r="120" spans="1:15" x14ac:dyDescent="0.3">
      <c r="A120" t="s">
        <v>2711</v>
      </c>
      <c r="B120">
        <v>22</v>
      </c>
      <c r="C120">
        <v>7.4999999999999997E-2</v>
      </c>
      <c r="D120">
        <v>0.05</v>
      </c>
      <c r="E120">
        <v>0</v>
      </c>
      <c r="F120">
        <v>0</v>
      </c>
      <c r="G120">
        <v>0</v>
      </c>
      <c r="H120">
        <v>0.03</v>
      </c>
      <c r="I120">
        <v>0</v>
      </c>
      <c r="J120">
        <v>0</v>
      </c>
      <c r="K120">
        <v>0</v>
      </c>
      <c r="L120">
        <v>0.92</v>
      </c>
      <c r="M120">
        <v>1.64</v>
      </c>
      <c r="N120">
        <v>1</v>
      </c>
      <c r="O120">
        <v>0</v>
      </c>
    </row>
    <row r="121" spans="1:15" x14ac:dyDescent="0.3">
      <c r="A121" t="s">
        <v>2711</v>
      </c>
      <c r="B121">
        <v>23</v>
      </c>
      <c r="C121">
        <v>7.4999999999999997E-2</v>
      </c>
      <c r="D121">
        <v>0.05</v>
      </c>
      <c r="E121">
        <v>0</v>
      </c>
      <c r="F121">
        <v>0</v>
      </c>
      <c r="G121">
        <v>0</v>
      </c>
      <c r="H121">
        <v>0.03</v>
      </c>
      <c r="I121">
        <v>0</v>
      </c>
      <c r="J121">
        <v>0</v>
      </c>
      <c r="K121">
        <v>0</v>
      </c>
      <c r="L121">
        <v>0.42</v>
      </c>
      <c r="M121">
        <v>1.21</v>
      </c>
      <c r="N121">
        <v>1</v>
      </c>
      <c r="O12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21"/>
  <sheetViews>
    <sheetView workbookViewId="0"/>
  </sheetViews>
  <sheetFormatPr baseColWidth="10" defaultColWidth="8.88671875" defaultRowHeight="14.4" x14ac:dyDescent="0.3"/>
  <sheetData>
    <row r="1" spans="1:10" x14ac:dyDescent="0.3">
      <c r="A1" s="1" t="s">
        <v>2712</v>
      </c>
      <c r="B1" s="1" t="s">
        <v>2713</v>
      </c>
      <c r="C1" s="1" t="s">
        <v>2727</v>
      </c>
      <c r="D1" s="1" t="s">
        <v>2728</v>
      </c>
      <c r="E1" s="1" t="s">
        <v>2729</v>
      </c>
      <c r="F1" s="1" t="s">
        <v>2730</v>
      </c>
      <c r="G1" s="1" t="s">
        <v>2731</v>
      </c>
      <c r="H1" s="1" t="s">
        <v>2732</v>
      </c>
      <c r="I1" s="1" t="s">
        <v>2733</v>
      </c>
      <c r="J1" s="1" t="s">
        <v>2734</v>
      </c>
    </row>
    <row r="2" spans="1:10" x14ac:dyDescent="0.3">
      <c r="A2" t="s">
        <v>2707</v>
      </c>
      <c r="B2">
        <v>0</v>
      </c>
      <c r="C2">
        <v>1021.8469393436043</v>
      </c>
      <c r="D2">
        <v>0</v>
      </c>
      <c r="E2">
        <v>0</v>
      </c>
      <c r="F2">
        <v>340.61564644786665</v>
      </c>
      <c r="G2">
        <v>1021.8469393436</v>
      </c>
      <c r="H2">
        <v>0</v>
      </c>
      <c r="I2">
        <v>0</v>
      </c>
      <c r="J2">
        <v>0</v>
      </c>
    </row>
    <row r="3" spans="1:10" x14ac:dyDescent="0.3">
      <c r="A3" t="s">
        <v>2707</v>
      </c>
      <c r="B3">
        <v>1</v>
      </c>
      <c r="C3">
        <v>1021.8469393436043</v>
      </c>
      <c r="D3">
        <v>0</v>
      </c>
      <c r="E3">
        <v>0</v>
      </c>
      <c r="F3">
        <v>340.61564644786665</v>
      </c>
      <c r="G3">
        <v>1021.8469393436</v>
      </c>
      <c r="H3">
        <v>0</v>
      </c>
      <c r="I3">
        <v>0</v>
      </c>
      <c r="J3">
        <v>0</v>
      </c>
    </row>
    <row r="4" spans="1:10" x14ac:dyDescent="0.3">
      <c r="A4" t="s">
        <v>2707</v>
      </c>
      <c r="B4">
        <v>2</v>
      </c>
      <c r="C4">
        <v>1021.8469393436043</v>
      </c>
      <c r="D4">
        <v>0</v>
      </c>
      <c r="E4">
        <v>0</v>
      </c>
      <c r="F4">
        <v>340.61564644786665</v>
      </c>
      <c r="G4">
        <v>1021.8469393436</v>
      </c>
      <c r="H4">
        <v>0</v>
      </c>
      <c r="I4">
        <v>0</v>
      </c>
      <c r="J4">
        <v>0</v>
      </c>
    </row>
    <row r="5" spans="1:10" x14ac:dyDescent="0.3">
      <c r="A5" t="s">
        <v>2707</v>
      </c>
      <c r="B5">
        <v>3</v>
      </c>
      <c r="C5">
        <v>1272.7463767227939</v>
      </c>
      <c r="D5">
        <v>0</v>
      </c>
      <c r="E5">
        <v>0</v>
      </c>
      <c r="F5">
        <v>424.24879224093002</v>
      </c>
      <c r="G5">
        <v>1272.74637672279</v>
      </c>
      <c r="H5">
        <v>0</v>
      </c>
      <c r="I5">
        <v>0</v>
      </c>
      <c r="J5">
        <v>0</v>
      </c>
    </row>
    <row r="6" spans="1:10" x14ac:dyDescent="0.3">
      <c r="A6" t="s">
        <v>2707</v>
      </c>
      <c r="B6">
        <v>4</v>
      </c>
      <c r="C6">
        <v>2327.2110073362787</v>
      </c>
      <c r="D6">
        <v>0</v>
      </c>
      <c r="E6">
        <v>0</v>
      </c>
      <c r="F6">
        <v>775.7370024454267</v>
      </c>
      <c r="G6">
        <v>2327.2110073362801</v>
      </c>
      <c r="H6">
        <v>0</v>
      </c>
      <c r="I6">
        <v>0</v>
      </c>
      <c r="J6">
        <v>0</v>
      </c>
    </row>
    <row r="7" spans="1:10" x14ac:dyDescent="0.3">
      <c r="A7" t="s">
        <v>2707</v>
      </c>
      <c r="B7">
        <v>5</v>
      </c>
      <c r="C7">
        <v>4053.7975019746318</v>
      </c>
      <c r="D7">
        <v>0</v>
      </c>
      <c r="E7">
        <v>0</v>
      </c>
      <c r="F7">
        <v>1351.2658339915433</v>
      </c>
      <c r="G7">
        <v>4053.79750197463</v>
      </c>
      <c r="H7">
        <v>0</v>
      </c>
      <c r="I7">
        <v>0</v>
      </c>
      <c r="J7">
        <v>0</v>
      </c>
    </row>
    <row r="8" spans="1:10" x14ac:dyDescent="0.3">
      <c r="A8" t="s">
        <v>2707</v>
      </c>
      <c r="B8">
        <v>6</v>
      </c>
      <c r="C8">
        <v>5138.508701375501</v>
      </c>
      <c r="D8">
        <v>0</v>
      </c>
      <c r="E8">
        <v>0</v>
      </c>
      <c r="F8">
        <v>1712.8362337918334</v>
      </c>
      <c r="G8">
        <v>5138.5087013755001</v>
      </c>
      <c r="H8">
        <v>0</v>
      </c>
      <c r="I8">
        <v>0</v>
      </c>
      <c r="J8">
        <v>0</v>
      </c>
    </row>
    <row r="9" spans="1:10" x14ac:dyDescent="0.3">
      <c r="A9" t="s">
        <v>2707</v>
      </c>
      <c r="B9">
        <v>7</v>
      </c>
      <c r="C9">
        <v>4433.0213396230956</v>
      </c>
      <c r="D9">
        <v>0</v>
      </c>
      <c r="E9">
        <v>0</v>
      </c>
      <c r="F9">
        <v>1477.6737798743668</v>
      </c>
      <c r="G9">
        <v>4433.0213396231002</v>
      </c>
      <c r="H9">
        <v>0</v>
      </c>
      <c r="I9">
        <v>0</v>
      </c>
      <c r="J9">
        <v>0</v>
      </c>
    </row>
    <row r="10" spans="1:10" x14ac:dyDescent="0.3">
      <c r="A10" t="s">
        <v>2707</v>
      </c>
      <c r="B10">
        <v>8</v>
      </c>
      <c r="C10">
        <v>3437.1771496321849</v>
      </c>
      <c r="D10">
        <v>0</v>
      </c>
      <c r="E10">
        <v>0</v>
      </c>
      <c r="F10">
        <v>1145.7257165440599</v>
      </c>
      <c r="G10">
        <v>3437.1771496321799</v>
      </c>
      <c r="H10">
        <v>0</v>
      </c>
      <c r="I10">
        <v>0</v>
      </c>
      <c r="J10">
        <v>0</v>
      </c>
    </row>
    <row r="11" spans="1:10" x14ac:dyDescent="0.3">
      <c r="A11" t="s">
        <v>2707</v>
      </c>
      <c r="B11">
        <v>9</v>
      </c>
      <c r="C11">
        <v>2602.9766256763446</v>
      </c>
      <c r="D11">
        <v>0</v>
      </c>
      <c r="E11">
        <v>0</v>
      </c>
      <c r="F11">
        <v>867.65887522544665</v>
      </c>
      <c r="G11">
        <v>2602.9766256763401</v>
      </c>
      <c r="H11">
        <v>0</v>
      </c>
      <c r="I11">
        <v>0</v>
      </c>
      <c r="J11">
        <v>0</v>
      </c>
    </row>
    <row r="12" spans="1:10" x14ac:dyDescent="0.3">
      <c r="A12" t="s">
        <v>2707</v>
      </c>
      <c r="B12">
        <v>10</v>
      </c>
      <c r="C12">
        <v>2327.2110073362787</v>
      </c>
      <c r="D12">
        <v>0</v>
      </c>
      <c r="E12">
        <v>0</v>
      </c>
      <c r="F12">
        <v>775.7370024454267</v>
      </c>
      <c r="G12">
        <v>2327.2110073362801</v>
      </c>
      <c r="H12">
        <v>0</v>
      </c>
      <c r="I12">
        <v>0</v>
      </c>
      <c r="J12">
        <v>0</v>
      </c>
    </row>
    <row r="13" spans="1:10" x14ac:dyDescent="0.3">
      <c r="A13" t="s">
        <v>2707</v>
      </c>
      <c r="B13">
        <v>11</v>
      </c>
      <c r="C13">
        <v>2327.2110073362787</v>
      </c>
      <c r="D13">
        <v>0</v>
      </c>
      <c r="E13">
        <v>0</v>
      </c>
      <c r="F13">
        <v>775.7370024454267</v>
      </c>
      <c r="G13">
        <v>2327.2110073362801</v>
      </c>
      <c r="H13">
        <v>0</v>
      </c>
      <c r="I13">
        <v>0</v>
      </c>
      <c r="J13">
        <v>0</v>
      </c>
    </row>
    <row r="14" spans="1:10" x14ac:dyDescent="0.3">
      <c r="A14" t="s">
        <v>2707</v>
      </c>
      <c r="B14">
        <v>12</v>
      </c>
      <c r="C14">
        <v>2327.2110073362787</v>
      </c>
      <c r="D14">
        <v>0</v>
      </c>
      <c r="E14">
        <v>0</v>
      </c>
      <c r="F14">
        <v>775.7370024454267</v>
      </c>
      <c r="G14">
        <v>2327.2110073362801</v>
      </c>
      <c r="H14">
        <v>0</v>
      </c>
      <c r="I14">
        <v>0</v>
      </c>
      <c r="J14">
        <v>0</v>
      </c>
    </row>
    <row r="15" spans="1:10" x14ac:dyDescent="0.3">
      <c r="A15" t="s">
        <v>2707</v>
      </c>
      <c r="B15">
        <v>13</v>
      </c>
      <c r="C15">
        <v>2327.2110073362787</v>
      </c>
      <c r="D15">
        <v>0</v>
      </c>
      <c r="E15">
        <v>0</v>
      </c>
      <c r="F15">
        <v>775.7370024454267</v>
      </c>
      <c r="G15">
        <v>2327.2110073362801</v>
      </c>
      <c r="H15">
        <v>0</v>
      </c>
      <c r="I15">
        <v>0</v>
      </c>
      <c r="J15">
        <v>0</v>
      </c>
    </row>
    <row r="16" spans="1:10" x14ac:dyDescent="0.3">
      <c r="A16" t="s">
        <v>2707</v>
      </c>
      <c r="B16">
        <v>14</v>
      </c>
      <c r="C16">
        <v>2733.06912861418</v>
      </c>
      <c r="D16">
        <v>0</v>
      </c>
      <c r="E16">
        <v>0</v>
      </c>
      <c r="F16">
        <v>911.02304287139339</v>
      </c>
      <c r="G16">
        <v>2733.06912861418</v>
      </c>
      <c r="H16">
        <v>0</v>
      </c>
      <c r="I16">
        <v>0</v>
      </c>
      <c r="J16">
        <v>0</v>
      </c>
    </row>
    <row r="17" spans="1:10" x14ac:dyDescent="0.3">
      <c r="A17" t="s">
        <v>2707</v>
      </c>
      <c r="B17">
        <v>15</v>
      </c>
      <c r="C17">
        <v>3753.8603086307994</v>
      </c>
      <c r="D17">
        <v>0</v>
      </c>
      <c r="E17">
        <v>0</v>
      </c>
      <c r="F17">
        <v>1251.2867695436</v>
      </c>
      <c r="G17">
        <v>3753.8603086307999</v>
      </c>
      <c r="H17">
        <v>0</v>
      </c>
      <c r="I17">
        <v>0</v>
      </c>
      <c r="J17">
        <v>0</v>
      </c>
    </row>
    <row r="18" spans="1:10" x14ac:dyDescent="0.3">
      <c r="A18" t="s">
        <v>2707</v>
      </c>
      <c r="B18">
        <v>16</v>
      </c>
      <c r="C18">
        <v>4793.3442165820761</v>
      </c>
      <c r="D18">
        <v>0</v>
      </c>
      <c r="E18">
        <v>0</v>
      </c>
      <c r="F18">
        <v>1597.78140552736</v>
      </c>
      <c r="G18">
        <v>4793.3442165820798</v>
      </c>
      <c r="H18">
        <v>0</v>
      </c>
      <c r="I18">
        <v>0</v>
      </c>
      <c r="J18">
        <v>0</v>
      </c>
    </row>
    <row r="19" spans="1:10" x14ac:dyDescent="0.3">
      <c r="A19" t="s">
        <v>2707</v>
      </c>
      <c r="B19">
        <v>17</v>
      </c>
      <c r="C19">
        <v>5138.508701375501</v>
      </c>
      <c r="D19">
        <v>0</v>
      </c>
      <c r="E19">
        <v>0</v>
      </c>
      <c r="F19">
        <v>1712.8362337918334</v>
      </c>
      <c r="G19">
        <v>5138.5087013755001</v>
      </c>
      <c r="H19">
        <v>0</v>
      </c>
      <c r="I19">
        <v>0</v>
      </c>
      <c r="J19">
        <v>0</v>
      </c>
    </row>
    <row r="20" spans="1:10" x14ac:dyDescent="0.3">
      <c r="A20" t="s">
        <v>2707</v>
      </c>
      <c r="B20">
        <v>18</v>
      </c>
      <c r="C20">
        <v>5138.508701375501</v>
      </c>
      <c r="D20">
        <v>0</v>
      </c>
      <c r="E20">
        <v>0</v>
      </c>
      <c r="F20">
        <v>1712.8362337918334</v>
      </c>
      <c r="G20">
        <v>5138.5087013755001</v>
      </c>
      <c r="H20">
        <v>0</v>
      </c>
      <c r="I20">
        <v>0</v>
      </c>
      <c r="J20">
        <v>0</v>
      </c>
    </row>
    <row r="21" spans="1:10" x14ac:dyDescent="0.3">
      <c r="A21" t="s">
        <v>2707</v>
      </c>
      <c r="B21">
        <v>19</v>
      </c>
      <c r="C21">
        <v>4880.9350120107902</v>
      </c>
      <c r="D21">
        <v>0</v>
      </c>
      <c r="E21">
        <v>0</v>
      </c>
      <c r="F21">
        <v>1626.9783373369301</v>
      </c>
      <c r="G21">
        <v>4880.9350120107902</v>
      </c>
      <c r="H21">
        <v>0</v>
      </c>
      <c r="I21">
        <v>0</v>
      </c>
      <c r="J21">
        <v>0</v>
      </c>
    </row>
    <row r="22" spans="1:10" x14ac:dyDescent="0.3">
      <c r="A22" t="s">
        <v>2707</v>
      </c>
      <c r="B22">
        <v>20</v>
      </c>
      <c r="C22">
        <v>4246.0579169808307</v>
      </c>
      <c r="D22">
        <v>0</v>
      </c>
      <c r="E22">
        <v>0</v>
      </c>
      <c r="F22">
        <v>1415.3526389936098</v>
      </c>
      <c r="G22">
        <v>4246.0579169808298</v>
      </c>
      <c r="H22">
        <v>0</v>
      </c>
      <c r="I22">
        <v>0</v>
      </c>
      <c r="J22">
        <v>0</v>
      </c>
    </row>
    <row r="23" spans="1:10" x14ac:dyDescent="0.3">
      <c r="A23" t="s">
        <v>2707</v>
      </c>
      <c r="B23">
        <v>21</v>
      </c>
      <c r="C23">
        <v>3214.5940941820431</v>
      </c>
      <c r="D23">
        <v>0</v>
      </c>
      <c r="E23">
        <v>0</v>
      </c>
      <c r="F23">
        <v>1071.5313647273467</v>
      </c>
      <c r="G23">
        <v>3214.59409418204</v>
      </c>
      <c r="H23">
        <v>0</v>
      </c>
      <c r="I23">
        <v>0</v>
      </c>
      <c r="J23">
        <v>0</v>
      </c>
    </row>
    <row r="24" spans="1:10" x14ac:dyDescent="0.3">
      <c r="A24" t="s">
        <v>2707</v>
      </c>
      <c r="B24">
        <v>22</v>
      </c>
      <c r="C24">
        <v>2179.8061856048944</v>
      </c>
      <c r="D24">
        <v>0</v>
      </c>
      <c r="E24">
        <v>0</v>
      </c>
      <c r="F24">
        <v>726.60206186829657</v>
      </c>
      <c r="G24">
        <v>2179.8061856048898</v>
      </c>
      <c r="H24">
        <v>0</v>
      </c>
      <c r="I24">
        <v>0</v>
      </c>
      <c r="J24">
        <v>0</v>
      </c>
    </row>
    <row r="25" spans="1:10" x14ac:dyDescent="0.3">
      <c r="A25" t="s">
        <v>2707</v>
      </c>
      <c r="B25">
        <v>23</v>
      </c>
      <c r="C25">
        <v>1488.6623598923618</v>
      </c>
      <c r="D25">
        <v>0</v>
      </c>
      <c r="E25">
        <v>0</v>
      </c>
      <c r="F25">
        <v>496.22078663078668</v>
      </c>
      <c r="G25">
        <v>1488.66235989236</v>
      </c>
      <c r="H25">
        <v>0</v>
      </c>
      <c r="I25">
        <v>0</v>
      </c>
      <c r="J25">
        <v>0</v>
      </c>
    </row>
    <row r="26" spans="1:10" x14ac:dyDescent="0.3">
      <c r="A26" t="s">
        <v>2708</v>
      </c>
      <c r="B26">
        <v>0</v>
      </c>
      <c r="C26">
        <v>1272.7463767227939</v>
      </c>
      <c r="D26">
        <v>0</v>
      </c>
      <c r="E26">
        <v>0</v>
      </c>
      <c r="F26">
        <v>424.24879224093002</v>
      </c>
      <c r="G26">
        <v>1272.74637672279</v>
      </c>
      <c r="H26">
        <v>0</v>
      </c>
      <c r="I26">
        <v>0</v>
      </c>
      <c r="J26">
        <v>0</v>
      </c>
    </row>
    <row r="27" spans="1:10" x14ac:dyDescent="0.3">
      <c r="A27" t="s">
        <v>2708</v>
      </c>
      <c r="B27">
        <v>1</v>
      </c>
      <c r="C27">
        <v>1272.7463767227939</v>
      </c>
      <c r="D27">
        <v>0</v>
      </c>
      <c r="E27">
        <v>0</v>
      </c>
      <c r="F27">
        <v>424.24879224093002</v>
      </c>
      <c r="G27">
        <v>1272.74637672279</v>
      </c>
      <c r="H27">
        <v>0</v>
      </c>
      <c r="I27">
        <v>0</v>
      </c>
      <c r="J27">
        <v>0</v>
      </c>
    </row>
    <row r="28" spans="1:10" x14ac:dyDescent="0.3">
      <c r="A28" t="s">
        <v>2708</v>
      </c>
      <c r="B28">
        <v>2</v>
      </c>
      <c r="C28">
        <v>1272.7463767227939</v>
      </c>
      <c r="D28">
        <v>0</v>
      </c>
      <c r="E28">
        <v>0</v>
      </c>
      <c r="F28">
        <v>424.24879224093002</v>
      </c>
      <c r="G28">
        <v>1272.74637672279</v>
      </c>
      <c r="H28">
        <v>0</v>
      </c>
      <c r="I28">
        <v>0</v>
      </c>
      <c r="J28">
        <v>0</v>
      </c>
    </row>
    <row r="29" spans="1:10" x14ac:dyDescent="0.3">
      <c r="A29" t="s">
        <v>2708</v>
      </c>
      <c r="B29">
        <v>3</v>
      </c>
      <c r="C29">
        <v>1272.7463767227939</v>
      </c>
      <c r="D29">
        <v>0</v>
      </c>
      <c r="E29">
        <v>0</v>
      </c>
      <c r="F29">
        <v>424.24879224093002</v>
      </c>
      <c r="G29">
        <v>1272.74637672279</v>
      </c>
      <c r="H29">
        <v>0</v>
      </c>
      <c r="I29">
        <v>0</v>
      </c>
      <c r="J29">
        <v>0</v>
      </c>
    </row>
    <row r="30" spans="1:10" x14ac:dyDescent="0.3">
      <c r="A30" t="s">
        <v>2708</v>
      </c>
      <c r="B30">
        <v>4</v>
      </c>
      <c r="C30">
        <v>2024.4442701571286</v>
      </c>
      <c r="D30">
        <v>0</v>
      </c>
      <c r="E30">
        <v>0</v>
      </c>
      <c r="F30">
        <v>674.81475671904332</v>
      </c>
      <c r="G30">
        <v>2024.4442701571299</v>
      </c>
      <c r="H30">
        <v>0</v>
      </c>
      <c r="I30">
        <v>0</v>
      </c>
      <c r="J30">
        <v>0</v>
      </c>
    </row>
    <row r="31" spans="1:10" x14ac:dyDescent="0.3">
      <c r="A31" t="s">
        <v>2708</v>
      </c>
      <c r="B31">
        <v>5</v>
      </c>
      <c r="C31">
        <v>3650.3490311092173</v>
      </c>
      <c r="D31">
        <v>0</v>
      </c>
      <c r="E31">
        <v>0</v>
      </c>
      <c r="F31">
        <v>1216.7830103697399</v>
      </c>
      <c r="G31">
        <v>3650.34903110922</v>
      </c>
      <c r="H31">
        <v>0</v>
      </c>
      <c r="I31">
        <v>0</v>
      </c>
      <c r="J31">
        <v>0</v>
      </c>
    </row>
    <row r="32" spans="1:10" x14ac:dyDescent="0.3">
      <c r="A32" t="s">
        <v>2708</v>
      </c>
      <c r="B32">
        <v>6</v>
      </c>
      <c r="C32">
        <v>4880.9350120107902</v>
      </c>
      <c r="D32">
        <v>0</v>
      </c>
      <c r="E32">
        <v>0</v>
      </c>
      <c r="F32">
        <v>1626.9783373369301</v>
      </c>
      <c r="G32">
        <v>4880.9350120107902</v>
      </c>
      <c r="H32">
        <v>0</v>
      </c>
      <c r="I32">
        <v>0</v>
      </c>
      <c r="J32">
        <v>0</v>
      </c>
    </row>
    <row r="33" spans="1:10" x14ac:dyDescent="0.3">
      <c r="A33" t="s">
        <v>2708</v>
      </c>
      <c r="B33">
        <v>7</v>
      </c>
      <c r="C33">
        <v>4704.8106549475106</v>
      </c>
      <c r="D33">
        <v>0</v>
      </c>
      <c r="E33">
        <v>0</v>
      </c>
      <c r="F33">
        <v>1568.2702183158365</v>
      </c>
      <c r="G33">
        <v>4704.8106549475096</v>
      </c>
      <c r="H33">
        <v>0</v>
      </c>
      <c r="I33">
        <v>0</v>
      </c>
      <c r="J33">
        <v>0</v>
      </c>
    </row>
    <row r="34" spans="1:10" x14ac:dyDescent="0.3">
      <c r="A34" t="s">
        <v>2708</v>
      </c>
      <c r="B34">
        <v>8</v>
      </c>
      <c r="C34">
        <v>3955.4621989029424</v>
      </c>
      <c r="D34">
        <v>0</v>
      </c>
      <c r="E34">
        <v>0</v>
      </c>
      <c r="F34">
        <v>1318.4873996343133</v>
      </c>
      <c r="G34">
        <v>3955.4621989029401</v>
      </c>
      <c r="H34">
        <v>0</v>
      </c>
      <c r="I34">
        <v>0</v>
      </c>
      <c r="J34">
        <v>0</v>
      </c>
    </row>
    <row r="35" spans="1:10" x14ac:dyDescent="0.3">
      <c r="A35" t="s">
        <v>2708</v>
      </c>
      <c r="B35">
        <v>9</v>
      </c>
      <c r="C35">
        <v>3214.5940941820431</v>
      </c>
      <c r="D35">
        <v>0</v>
      </c>
      <c r="E35">
        <v>0</v>
      </c>
      <c r="F35">
        <v>1071.5313647273467</v>
      </c>
      <c r="G35">
        <v>3214.59409418204</v>
      </c>
      <c r="H35">
        <v>0</v>
      </c>
      <c r="I35">
        <v>0</v>
      </c>
      <c r="J35">
        <v>0</v>
      </c>
    </row>
    <row r="36" spans="1:10" x14ac:dyDescent="0.3">
      <c r="A36" t="s">
        <v>2708</v>
      </c>
      <c r="B36">
        <v>10</v>
      </c>
      <c r="C36">
        <v>2858.8259397658444</v>
      </c>
      <c r="D36">
        <v>0</v>
      </c>
      <c r="E36">
        <v>0</v>
      </c>
      <c r="F36">
        <v>952.94197992194665</v>
      </c>
      <c r="G36">
        <v>2858.8259397658398</v>
      </c>
      <c r="H36">
        <v>0</v>
      </c>
      <c r="I36">
        <v>0</v>
      </c>
      <c r="J36">
        <v>0</v>
      </c>
    </row>
    <row r="37" spans="1:10" x14ac:dyDescent="0.3">
      <c r="A37" t="s">
        <v>2708</v>
      </c>
      <c r="B37">
        <v>11</v>
      </c>
      <c r="C37">
        <v>2858.8259397658444</v>
      </c>
      <c r="D37">
        <v>0</v>
      </c>
      <c r="E37">
        <v>0</v>
      </c>
      <c r="F37">
        <v>952.94197992194665</v>
      </c>
      <c r="G37">
        <v>2858.8259397658398</v>
      </c>
      <c r="H37">
        <v>0</v>
      </c>
      <c r="I37">
        <v>0</v>
      </c>
      <c r="J37">
        <v>0</v>
      </c>
    </row>
    <row r="38" spans="1:10" x14ac:dyDescent="0.3">
      <c r="A38" t="s">
        <v>2708</v>
      </c>
      <c r="B38">
        <v>12</v>
      </c>
      <c r="C38">
        <v>2858.8259397658444</v>
      </c>
      <c r="D38">
        <v>0</v>
      </c>
      <c r="E38">
        <v>0</v>
      </c>
      <c r="F38">
        <v>952.94197992194665</v>
      </c>
      <c r="G38">
        <v>2858.8259397658398</v>
      </c>
      <c r="H38">
        <v>0</v>
      </c>
      <c r="I38">
        <v>0</v>
      </c>
      <c r="J38">
        <v>0</v>
      </c>
    </row>
    <row r="39" spans="1:10" x14ac:dyDescent="0.3">
      <c r="A39" t="s">
        <v>2708</v>
      </c>
      <c r="B39">
        <v>13</v>
      </c>
      <c r="C39">
        <v>2980.7389963208398</v>
      </c>
      <c r="D39">
        <v>0</v>
      </c>
      <c r="E39">
        <v>0</v>
      </c>
      <c r="F39">
        <v>993.57966544028011</v>
      </c>
      <c r="G39">
        <v>2980.7389963208402</v>
      </c>
      <c r="H39">
        <v>0</v>
      </c>
      <c r="I39">
        <v>0</v>
      </c>
      <c r="J39">
        <v>0</v>
      </c>
    </row>
    <row r="40" spans="1:10" x14ac:dyDescent="0.3">
      <c r="A40" t="s">
        <v>2708</v>
      </c>
      <c r="B40">
        <v>14</v>
      </c>
      <c r="C40">
        <v>3214.5940941820431</v>
      </c>
      <c r="D40">
        <v>0</v>
      </c>
      <c r="E40">
        <v>0</v>
      </c>
      <c r="F40">
        <v>1071.5313647273467</v>
      </c>
      <c r="G40">
        <v>3214.59409418204</v>
      </c>
      <c r="H40">
        <v>0</v>
      </c>
      <c r="I40">
        <v>0</v>
      </c>
      <c r="J40">
        <v>0</v>
      </c>
    </row>
    <row r="41" spans="1:10" x14ac:dyDescent="0.3">
      <c r="A41" t="s">
        <v>2708</v>
      </c>
      <c r="B41">
        <v>15</v>
      </c>
      <c r="C41">
        <v>4150.6314562289808</v>
      </c>
      <c r="D41">
        <v>0</v>
      </c>
      <c r="E41">
        <v>0</v>
      </c>
      <c r="F41">
        <v>1383.5438187429934</v>
      </c>
      <c r="G41">
        <v>4150.6314562289799</v>
      </c>
      <c r="H41">
        <v>0</v>
      </c>
      <c r="I41">
        <v>0</v>
      </c>
      <c r="J41">
        <v>0</v>
      </c>
    </row>
    <row r="42" spans="1:10" x14ac:dyDescent="0.3">
      <c r="A42" t="s">
        <v>2708</v>
      </c>
      <c r="B42">
        <v>16</v>
      </c>
      <c r="C42">
        <v>4793.3442165820761</v>
      </c>
      <c r="D42">
        <v>0</v>
      </c>
      <c r="E42">
        <v>0</v>
      </c>
      <c r="F42">
        <v>1597.78140552736</v>
      </c>
      <c r="G42">
        <v>4793.3442165820798</v>
      </c>
      <c r="H42">
        <v>0</v>
      </c>
      <c r="I42">
        <v>0</v>
      </c>
      <c r="J42">
        <v>0</v>
      </c>
    </row>
    <row r="43" spans="1:10" x14ac:dyDescent="0.3">
      <c r="A43" t="s">
        <v>2708</v>
      </c>
      <c r="B43">
        <v>17</v>
      </c>
      <c r="C43">
        <v>5138.508701375501</v>
      </c>
      <c r="D43">
        <v>0</v>
      </c>
      <c r="E43">
        <v>0</v>
      </c>
      <c r="F43">
        <v>1712.8362337918334</v>
      </c>
      <c r="G43">
        <v>5138.5087013755001</v>
      </c>
      <c r="H43">
        <v>0</v>
      </c>
      <c r="I43">
        <v>0</v>
      </c>
      <c r="J43">
        <v>0</v>
      </c>
    </row>
    <row r="44" spans="1:10" x14ac:dyDescent="0.3">
      <c r="A44" t="s">
        <v>2708</v>
      </c>
      <c r="B44">
        <v>18</v>
      </c>
      <c r="C44">
        <v>5138.508701375501</v>
      </c>
      <c r="D44">
        <v>0</v>
      </c>
      <c r="E44">
        <v>0</v>
      </c>
      <c r="F44">
        <v>1712.8362337918334</v>
      </c>
      <c r="G44">
        <v>5138.5087013755001</v>
      </c>
      <c r="H44">
        <v>0</v>
      </c>
      <c r="I44">
        <v>0</v>
      </c>
      <c r="J44">
        <v>0</v>
      </c>
    </row>
    <row r="45" spans="1:10" x14ac:dyDescent="0.3">
      <c r="A45" t="s">
        <v>2708</v>
      </c>
      <c r="B45">
        <v>19</v>
      </c>
      <c r="C45">
        <v>4793.3442165820761</v>
      </c>
      <c r="D45">
        <v>0</v>
      </c>
      <c r="E45">
        <v>0</v>
      </c>
      <c r="F45">
        <v>1597.78140552736</v>
      </c>
      <c r="G45">
        <v>4793.3442165820798</v>
      </c>
      <c r="H45">
        <v>0</v>
      </c>
      <c r="I45">
        <v>0</v>
      </c>
      <c r="J45">
        <v>0</v>
      </c>
    </row>
    <row r="46" spans="1:10" x14ac:dyDescent="0.3">
      <c r="A46" t="s">
        <v>2708</v>
      </c>
      <c r="B46">
        <v>20</v>
      </c>
      <c r="C46">
        <v>4246.0579169808307</v>
      </c>
      <c r="D46">
        <v>0</v>
      </c>
      <c r="E46">
        <v>0</v>
      </c>
      <c r="F46">
        <v>1415.3526389936098</v>
      </c>
      <c r="G46">
        <v>4246.0579169808298</v>
      </c>
      <c r="H46">
        <v>0</v>
      </c>
      <c r="I46">
        <v>0</v>
      </c>
      <c r="J46">
        <v>0</v>
      </c>
    </row>
    <row r="47" spans="1:10" x14ac:dyDescent="0.3">
      <c r="A47" t="s">
        <v>2708</v>
      </c>
      <c r="B47">
        <v>21</v>
      </c>
      <c r="C47">
        <v>3327.1656731976714</v>
      </c>
      <c r="D47">
        <v>0</v>
      </c>
      <c r="E47">
        <v>0</v>
      </c>
      <c r="F47">
        <v>1109.0552243992233</v>
      </c>
      <c r="G47">
        <v>3327.16567319767</v>
      </c>
      <c r="H47">
        <v>0</v>
      </c>
      <c r="I47">
        <v>0</v>
      </c>
      <c r="J47">
        <v>0</v>
      </c>
    </row>
    <row r="48" spans="1:10" x14ac:dyDescent="0.3">
      <c r="A48" t="s">
        <v>2708</v>
      </c>
      <c r="B48">
        <v>22</v>
      </c>
      <c r="C48">
        <v>2179.8061856048944</v>
      </c>
      <c r="D48">
        <v>0</v>
      </c>
      <c r="E48">
        <v>0</v>
      </c>
      <c r="F48">
        <v>726.60206186829657</v>
      </c>
      <c r="G48">
        <v>2179.8061856048898</v>
      </c>
      <c r="H48">
        <v>0</v>
      </c>
      <c r="I48">
        <v>0</v>
      </c>
      <c r="J48">
        <v>0</v>
      </c>
    </row>
    <row r="49" spans="1:10" x14ac:dyDescent="0.3">
      <c r="A49" t="s">
        <v>2708</v>
      </c>
      <c r="B49">
        <v>23</v>
      </c>
      <c r="C49">
        <v>1488.6623598923618</v>
      </c>
      <c r="D49">
        <v>0</v>
      </c>
      <c r="E49">
        <v>0</v>
      </c>
      <c r="F49">
        <v>496.22078663078668</v>
      </c>
      <c r="G49">
        <v>1488.66235989236</v>
      </c>
      <c r="H49">
        <v>0</v>
      </c>
      <c r="I49">
        <v>0</v>
      </c>
      <c r="J49">
        <v>0</v>
      </c>
    </row>
    <row r="50" spans="1:10" x14ac:dyDescent="0.3">
      <c r="A50" t="s">
        <v>2709</v>
      </c>
      <c r="B50">
        <v>0</v>
      </c>
      <c r="C50">
        <v>4793.3442165820761</v>
      </c>
      <c r="D50">
        <v>0</v>
      </c>
      <c r="E50">
        <v>0</v>
      </c>
      <c r="F50">
        <v>2477.2883338793431</v>
      </c>
      <c r="G50">
        <v>7431.8650016380298</v>
      </c>
      <c r="H50">
        <v>2638.52078505596</v>
      </c>
      <c r="I50">
        <v>0</v>
      </c>
      <c r="J50">
        <v>0</v>
      </c>
    </row>
    <row r="51" spans="1:10" x14ac:dyDescent="0.3">
      <c r="A51" t="s">
        <v>2709</v>
      </c>
      <c r="B51">
        <v>1</v>
      </c>
      <c r="C51">
        <v>4340.1620290629608</v>
      </c>
      <c r="D51">
        <v>0</v>
      </c>
      <c r="E51">
        <v>0</v>
      </c>
      <c r="F51">
        <v>4550.0244495626666</v>
      </c>
      <c r="G51">
        <v>13650.073348688</v>
      </c>
      <c r="H51">
        <v>9309.9113196250291</v>
      </c>
      <c r="I51">
        <v>0</v>
      </c>
      <c r="J51">
        <v>0</v>
      </c>
    </row>
    <row r="52" spans="1:10" x14ac:dyDescent="0.3">
      <c r="A52" t="s">
        <v>2709</v>
      </c>
      <c r="B52">
        <v>2</v>
      </c>
      <c r="C52">
        <v>4246.0579169808307</v>
      </c>
      <c r="D52">
        <v>0</v>
      </c>
      <c r="E52">
        <v>0</v>
      </c>
      <c r="F52">
        <v>4550.0244495626666</v>
      </c>
      <c r="G52">
        <v>13650.073348688</v>
      </c>
      <c r="H52">
        <v>9404.0154317071592</v>
      </c>
      <c r="I52">
        <v>0</v>
      </c>
      <c r="J52">
        <v>0</v>
      </c>
    </row>
    <row r="53" spans="1:10" x14ac:dyDescent="0.3">
      <c r="A53" t="s">
        <v>2709</v>
      </c>
      <c r="B53">
        <v>3</v>
      </c>
      <c r="C53">
        <v>4340.1620290629608</v>
      </c>
      <c r="D53">
        <v>0</v>
      </c>
      <c r="E53">
        <v>0</v>
      </c>
      <c r="F53">
        <v>4550.0244495626666</v>
      </c>
      <c r="G53">
        <v>13650.073348688</v>
      </c>
      <c r="H53">
        <v>9309.9113196250291</v>
      </c>
      <c r="I53">
        <v>0</v>
      </c>
      <c r="J53">
        <v>0</v>
      </c>
    </row>
    <row r="54" spans="1:10" x14ac:dyDescent="0.3">
      <c r="A54" t="s">
        <v>2709</v>
      </c>
      <c r="B54">
        <v>4</v>
      </c>
      <c r="C54">
        <v>4967.6304530462876</v>
      </c>
      <c r="D54">
        <v>0</v>
      </c>
      <c r="E54">
        <v>0</v>
      </c>
      <c r="F54">
        <v>1655.8768176820968</v>
      </c>
      <c r="G54">
        <v>4967.6304530462903</v>
      </c>
      <c r="H54">
        <v>0</v>
      </c>
      <c r="I54">
        <v>0</v>
      </c>
      <c r="J54">
        <v>0</v>
      </c>
    </row>
    <row r="55" spans="1:10" x14ac:dyDescent="0.3">
      <c r="A55" t="s">
        <v>2709</v>
      </c>
      <c r="B55">
        <v>5</v>
      </c>
      <c r="C55">
        <v>7588.46637793841</v>
      </c>
      <c r="D55">
        <v>0</v>
      </c>
      <c r="E55">
        <v>0</v>
      </c>
      <c r="F55">
        <v>4550.0244495626666</v>
      </c>
      <c r="G55">
        <v>13650.073348688</v>
      </c>
      <c r="H55">
        <v>6061.6069707495799</v>
      </c>
      <c r="I55">
        <v>0</v>
      </c>
      <c r="J55">
        <v>0</v>
      </c>
    </row>
    <row r="56" spans="1:10" x14ac:dyDescent="0.3">
      <c r="A56" t="s">
        <v>2709</v>
      </c>
      <c r="B56">
        <v>6</v>
      </c>
      <c r="C56">
        <v>14718.703267054349</v>
      </c>
      <c r="D56">
        <v>0</v>
      </c>
      <c r="E56">
        <v>0</v>
      </c>
      <c r="F56">
        <v>4550.0244495626666</v>
      </c>
      <c r="G56">
        <v>13650.073348688</v>
      </c>
      <c r="H56">
        <v>0</v>
      </c>
      <c r="I56">
        <v>1187.3665759626199</v>
      </c>
      <c r="J56">
        <v>0</v>
      </c>
    </row>
    <row r="57" spans="1:10" x14ac:dyDescent="0.3">
      <c r="A57" t="s">
        <v>2709</v>
      </c>
      <c r="B57">
        <v>7</v>
      </c>
      <c r="C57">
        <v>20968.461120337004</v>
      </c>
      <c r="D57">
        <v>0</v>
      </c>
      <c r="E57">
        <v>0</v>
      </c>
      <c r="F57">
        <v>4550.0244495626666</v>
      </c>
      <c r="G57">
        <v>13650.073348688</v>
      </c>
      <c r="H57">
        <v>0</v>
      </c>
      <c r="I57">
        <v>8131.5419684989101</v>
      </c>
      <c r="J57">
        <v>9.0949470177292804E-13</v>
      </c>
    </row>
    <row r="58" spans="1:10" x14ac:dyDescent="0.3">
      <c r="A58" t="s">
        <v>2709</v>
      </c>
      <c r="B58">
        <v>8</v>
      </c>
      <c r="C58">
        <v>17276.260598185796</v>
      </c>
      <c r="D58">
        <v>0</v>
      </c>
      <c r="E58">
        <v>0</v>
      </c>
      <c r="F58">
        <v>4550.0244495626666</v>
      </c>
      <c r="G58">
        <v>13650.073348688</v>
      </c>
      <c r="H58">
        <v>0</v>
      </c>
      <c r="I58">
        <v>4029.0969438864599</v>
      </c>
      <c r="J58">
        <v>-1.3642420526593899E-12</v>
      </c>
    </row>
    <row r="59" spans="1:10" x14ac:dyDescent="0.3">
      <c r="A59" t="s">
        <v>2709</v>
      </c>
      <c r="B59">
        <v>9</v>
      </c>
      <c r="C59">
        <v>13021.471135521637</v>
      </c>
      <c r="D59">
        <v>0</v>
      </c>
      <c r="E59">
        <v>0</v>
      </c>
      <c r="F59">
        <v>4550.0244495626666</v>
      </c>
      <c r="G59">
        <v>13650.073348688</v>
      </c>
      <c r="H59">
        <v>628.60221316635</v>
      </c>
      <c r="I59">
        <v>0</v>
      </c>
      <c r="J59">
        <v>0</v>
      </c>
    </row>
    <row r="60" spans="1:10" x14ac:dyDescent="0.3">
      <c r="A60" t="s">
        <v>2709</v>
      </c>
      <c r="B60">
        <v>10</v>
      </c>
      <c r="C60">
        <v>11213.324691070806</v>
      </c>
      <c r="D60">
        <v>0</v>
      </c>
      <c r="E60">
        <v>0</v>
      </c>
      <c r="F60">
        <v>4550.0244495626666</v>
      </c>
      <c r="G60">
        <v>13650.073348688</v>
      </c>
      <c r="H60">
        <v>2436.74865761718</v>
      </c>
      <c r="I60">
        <v>0</v>
      </c>
      <c r="J60">
        <v>0</v>
      </c>
    </row>
    <row r="61" spans="1:10" x14ac:dyDescent="0.3">
      <c r="A61" t="s">
        <v>2709</v>
      </c>
      <c r="B61">
        <v>11</v>
      </c>
      <c r="C61">
        <v>10582.74566405139</v>
      </c>
      <c r="D61">
        <v>0</v>
      </c>
      <c r="E61">
        <v>0</v>
      </c>
      <c r="F61">
        <v>4550.0244495626666</v>
      </c>
      <c r="G61">
        <v>13650.073348688</v>
      </c>
      <c r="H61">
        <v>3067.3276846366002</v>
      </c>
      <c r="I61">
        <v>0</v>
      </c>
      <c r="J61">
        <v>0</v>
      </c>
    </row>
    <row r="62" spans="1:10" x14ac:dyDescent="0.3">
      <c r="A62" t="s">
        <v>2709</v>
      </c>
      <c r="B62">
        <v>12</v>
      </c>
      <c r="C62">
        <v>11002.272726895282</v>
      </c>
      <c r="D62">
        <v>0</v>
      </c>
      <c r="E62">
        <v>0</v>
      </c>
      <c r="F62">
        <v>4550.0244495626666</v>
      </c>
      <c r="G62">
        <v>13650.073348688</v>
      </c>
      <c r="H62">
        <v>2647.8006217927</v>
      </c>
      <c r="I62">
        <v>0</v>
      </c>
      <c r="J62">
        <v>0</v>
      </c>
    </row>
    <row r="63" spans="1:10" x14ac:dyDescent="0.3">
      <c r="A63" t="s">
        <v>2709</v>
      </c>
      <c r="B63">
        <v>13</v>
      </c>
      <c r="C63">
        <v>11354.57959051165</v>
      </c>
      <c r="D63">
        <v>0</v>
      </c>
      <c r="E63">
        <v>0</v>
      </c>
      <c r="F63">
        <v>4550.0244495626666</v>
      </c>
      <c r="G63">
        <v>13650.073348688</v>
      </c>
      <c r="H63">
        <v>2295.4937581763402</v>
      </c>
      <c r="I63">
        <v>0</v>
      </c>
      <c r="J63">
        <v>0</v>
      </c>
    </row>
    <row r="64" spans="1:10" x14ac:dyDescent="0.3">
      <c r="A64" t="s">
        <v>2709</v>
      </c>
      <c r="B64">
        <v>14</v>
      </c>
      <c r="C64">
        <v>11852.968441572775</v>
      </c>
      <c r="D64">
        <v>0</v>
      </c>
      <c r="E64">
        <v>0</v>
      </c>
      <c r="F64">
        <v>4550.0244495626666</v>
      </c>
      <c r="G64">
        <v>13650.073348688</v>
      </c>
      <c r="H64">
        <v>1797.1049071152099</v>
      </c>
      <c r="I64">
        <v>0</v>
      </c>
      <c r="J64">
        <v>0</v>
      </c>
    </row>
    <row r="65" spans="1:10" x14ac:dyDescent="0.3">
      <c r="A65" t="s">
        <v>2709</v>
      </c>
      <c r="B65">
        <v>15</v>
      </c>
      <c r="C65">
        <v>14009.536938724857</v>
      </c>
      <c r="D65">
        <v>0</v>
      </c>
      <c r="E65">
        <v>0</v>
      </c>
      <c r="F65">
        <v>4550.0244495626666</v>
      </c>
      <c r="G65">
        <v>13650.073348688</v>
      </c>
      <c r="H65">
        <v>0</v>
      </c>
      <c r="I65">
        <v>399.40398892987298</v>
      </c>
      <c r="J65">
        <v>-1.5290879673557401E-11</v>
      </c>
    </row>
    <row r="66" spans="1:10" x14ac:dyDescent="0.3">
      <c r="A66" t="s">
        <v>2709</v>
      </c>
      <c r="B66">
        <v>16</v>
      </c>
      <c r="C66">
        <v>19006.735593205402</v>
      </c>
      <c r="D66">
        <v>0</v>
      </c>
      <c r="E66">
        <v>0</v>
      </c>
      <c r="F66">
        <v>4550.0244495626666</v>
      </c>
      <c r="G66">
        <v>13650.073348688</v>
      </c>
      <c r="H66">
        <v>0</v>
      </c>
      <c r="I66">
        <v>5951.8469383526799</v>
      </c>
      <c r="J66">
        <v>0</v>
      </c>
    </row>
    <row r="67" spans="1:10" x14ac:dyDescent="0.3">
      <c r="A67" t="s">
        <v>2709</v>
      </c>
      <c r="B67">
        <v>17</v>
      </c>
      <c r="C67">
        <v>22885.043944206202</v>
      </c>
      <c r="D67">
        <v>247.33746896654105</v>
      </c>
      <c r="E67">
        <v>234.970595518214</v>
      </c>
      <c r="F67">
        <v>4550.0244495626666</v>
      </c>
      <c r="G67">
        <v>13650.073348688</v>
      </c>
      <c r="H67">
        <v>0</v>
      </c>
      <c r="I67">
        <v>10000</v>
      </c>
      <c r="J67">
        <v>0</v>
      </c>
    </row>
    <row r="68" spans="1:10" x14ac:dyDescent="0.3">
      <c r="A68" t="s">
        <v>2709</v>
      </c>
      <c r="B68">
        <v>18</v>
      </c>
      <c r="C68">
        <v>22208.766616439585</v>
      </c>
      <c r="D68">
        <v>0</v>
      </c>
      <c r="E68">
        <v>0</v>
      </c>
      <c r="F68">
        <v>4550.0244495626666</v>
      </c>
      <c r="G68">
        <v>13650.073348688</v>
      </c>
      <c r="H68">
        <v>0</v>
      </c>
      <c r="I68">
        <v>9509.6591863906706</v>
      </c>
      <c r="J68">
        <v>-1.8189894035458601E-12</v>
      </c>
    </row>
    <row r="69" spans="1:10" x14ac:dyDescent="0.3">
      <c r="A69" t="s">
        <v>2709</v>
      </c>
      <c r="B69">
        <v>19</v>
      </c>
      <c r="C69">
        <v>20506.53590677083</v>
      </c>
      <c r="D69">
        <v>0</v>
      </c>
      <c r="E69">
        <v>0</v>
      </c>
      <c r="F69">
        <v>4550.0244495626666</v>
      </c>
      <c r="G69">
        <v>13650.073348688</v>
      </c>
      <c r="H69">
        <v>0</v>
      </c>
      <c r="I69">
        <v>7618.2917312031605</v>
      </c>
      <c r="J69">
        <v>-9.0949470177292804E-13</v>
      </c>
    </row>
    <row r="70" spans="1:10" x14ac:dyDescent="0.3">
      <c r="A70" t="s">
        <v>2709</v>
      </c>
      <c r="B70">
        <v>20</v>
      </c>
      <c r="C70">
        <v>18022.726888673609</v>
      </c>
      <c r="D70">
        <v>0</v>
      </c>
      <c r="E70">
        <v>0</v>
      </c>
      <c r="F70">
        <v>4550.0244495626666</v>
      </c>
      <c r="G70">
        <v>13650.073348688</v>
      </c>
      <c r="H70">
        <v>0</v>
      </c>
      <c r="I70">
        <v>4858.50393331736</v>
      </c>
      <c r="J70">
        <v>-9.0949470177292804E-13</v>
      </c>
    </row>
    <row r="71" spans="1:10" x14ac:dyDescent="0.3">
      <c r="A71" t="s">
        <v>2709</v>
      </c>
      <c r="B71">
        <v>21</v>
      </c>
      <c r="C71">
        <v>14718.703267054349</v>
      </c>
      <c r="D71">
        <v>0</v>
      </c>
      <c r="E71">
        <v>0</v>
      </c>
      <c r="F71">
        <v>4550.0244495626666</v>
      </c>
      <c r="G71">
        <v>13650.073348688</v>
      </c>
      <c r="H71">
        <v>0</v>
      </c>
      <c r="I71">
        <v>1187.3665759626199</v>
      </c>
      <c r="J71">
        <v>0</v>
      </c>
    </row>
    <row r="72" spans="1:10" x14ac:dyDescent="0.3">
      <c r="A72" t="s">
        <v>2709</v>
      </c>
      <c r="B72">
        <v>22</v>
      </c>
      <c r="C72">
        <v>10374.039175450731</v>
      </c>
      <c r="D72">
        <v>0</v>
      </c>
      <c r="E72">
        <v>0</v>
      </c>
      <c r="F72">
        <v>4550.0244495626666</v>
      </c>
      <c r="G72">
        <v>13650.073348688</v>
      </c>
      <c r="H72">
        <v>3276.0341732372599</v>
      </c>
      <c r="I72">
        <v>0</v>
      </c>
      <c r="J72">
        <v>0</v>
      </c>
    </row>
    <row r="73" spans="1:10" x14ac:dyDescent="0.3">
      <c r="A73" t="s">
        <v>2709</v>
      </c>
      <c r="B73">
        <v>23</v>
      </c>
      <c r="C73">
        <v>6565.2453409043965</v>
      </c>
      <c r="D73">
        <v>0</v>
      </c>
      <c r="E73">
        <v>0</v>
      </c>
      <c r="F73">
        <v>2188.4151136348</v>
      </c>
      <c r="G73">
        <v>6565.2453409044001</v>
      </c>
      <c r="H73">
        <v>0</v>
      </c>
      <c r="I73">
        <v>0</v>
      </c>
      <c r="J73">
        <v>0</v>
      </c>
    </row>
    <row r="74" spans="1:10" x14ac:dyDescent="0.3">
      <c r="A74" t="s">
        <v>2710</v>
      </c>
      <c r="B74">
        <v>0</v>
      </c>
      <c r="C74">
        <v>5222.7710560659507</v>
      </c>
      <c r="D74">
        <v>0</v>
      </c>
      <c r="E74">
        <v>0</v>
      </c>
      <c r="F74">
        <v>4550.0244495626666</v>
      </c>
      <c r="G74">
        <v>13650.073348688</v>
      </c>
      <c r="H74">
        <v>8427.3022926220401</v>
      </c>
      <c r="I74">
        <v>0</v>
      </c>
      <c r="J74">
        <v>0</v>
      </c>
    </row>
    <row r="75" spans="1:10" x14ac:dyDescent="0.3">
      <c r="A75" t="s">
        <v>2710</v>
      </c>
      <c r="B75">
        <v>1</v>
      </c>
      <c r="C75">
        <v>4524.7067345105525</v>
      </c>
      <c r="D75">
        <v>0</v>
      </c>
      <c r="E75">
        <v>0</v>
      </c>
      <c r="F75">
        <v>4550.0244495626666</v>
      </c>
      <c r="G75">
        <v>13650.073348688</v>
      </c>
      <c r="H75">
        <v>9125.3666141774302</v>
      </c>
      <c r="I75">
        <v>0</v>
      </c>
      <c r="J75">
        <v>0</v>
      </c>
    </row>
    <row r="76" spans="1:10" x14ac:dyDescent="0.3">
      <c r="A76" t="s">
        <v>2710</v>
      </c>
      <c r="B76">
        <v>2</v>
      </c>
      <c r="C76">
        <v>4340.1620290629608</v>
      </c>
      <c r="D76">
        <v>0</v>
      </c>
      <c r="E76">
        <v>0</v>
      </c>
      <c r="F76">
        <v>1446.7206763543199</v>
      </c>
      <c r="G76">
        <v>4340.1620290629598</v>
      </c>
      <c r="H76">
        <v>0</v>
      </c>
      <c r="I76">
        <v>0</v>
      </c>
      <c r="J76">
        <v>0</v>
      </c>
    </row>
    <row r="77" spans="1:10" x14ac:dyDescent="0.3">
      <c r="A77" t="s">
        <v>2710</v>
      </c>
      <c r="B77">
        <v>3</v>
      </c>
      <c r="C77">
        <v>4340.1620290629608</v>
      </c>
      <c r="D77">
        <v>0</v>
      </c>
      <c r="E77">
        <v>0</v>
      </c>
      <c r="F77">
        <v>3095.4431858745866</v>
      </c>
      <c r="G77">
        <v>9286.3295576237597</v>
      </c>
      <c r="H77">
        <v>4946.1675285607998</v>
      </c>
      <c r="I77">
        <v>0</v>
      </c>
      <c r="J77">
        <v>0</v>
      </c>
    </row>
    <row r="78" spans="1:10" x14ac:dyDescent="0.3">
      <c r="A78" t="s">
        <v>2710</v>
      </c>
      <c r="B78">
        <v>4</v>
      </c>
      <c r="C78">
        <v>4880.9350120107902</v>
      </c>
      <c r="D78">
        <v>0</v>
      </c>
      <c r="E78">
        <v>0</v>
      </c>
      <c r="F78">
        <v>4550.0244495626666</v>
      </c>
      <c r="G78">
        <v>13650.073348688</v>
      </c>
      <c r="H78">
        <v>8769.1383366772006</v>
      </c>
      <c r="I78">
        <v>0</v>
      </c>
      <c r="J78">
        <v>0</v>
      </c>
    </row>
    <row r="79" spans="1:10" x14ac:dyDescent="0.3">
      <c r="A79" t="s">
        <v>2710</v>
      </c>
      <c r="B79">
        <v>5</v>
      </c>
      <c r="C79">
        <v>6789.0861893897954</v>
      </c>
      <c r="D79">
        <v>0</v>
      </c>
      <c r="E79">
        <v>0</v>
      </c>
      <c r="F79">
        <v>2263.0287297966001</v>
      </c>
      <c r="G79">
        <v>6789.0861893898</v>
      </c>
      <c r="H79">
        <v>0</v>
      </c>
      <c r="I79">
        <v>0</v>
      </c>
      <c r="J79">
        <v>0</v>
      </c>
    </row>
    <row r="80" spans="1:10" x14ac:dyDescent="0.3">
      <c r="A80" t="s">
        <v>2710</v>
      </c>
      <c r="B80">
        <v>6</v>
      </c>
      <c r="C80">
        <v>12068.704125313237</v>
      </c>
      <c r="D80">
        <v>0</v>
      </c>
      <c r="E80">
        <v>0</v>
      </c>
      <c r="F80">
        <v>4550.0244495626666</v>
      </c>
      <c r="G80">
        <v>13650.073348688</v>
      </c>
      <c r="H80">
        <v>1581.3692233747499</v>
      </c>
      <c r="I80">
        <v>0</v>
      </c>
      <c r="J80">
        <v>0</v>
      </c>
    </row>
    <row r="81" spans="1:10" x14ac:dyDescent="0.3">
      <c r="A81" t="s">
        <v>2710</v>
      </c>
      <c r="B81">
        <v>7</v>
      </c>
      <c r="C81">
        <v>18506.985545083233</v>
      </c>
      <c r="D81">
        <v>0</v>
      </c>
      <c r="E81">
        <v>0</v>
      </c>
      <c r="F81">
        <v>4550.0244495626666</v>
      </c>
      <c r="G81">
        <v>13650.073348688</v>
      </c>
      <c r="H81">
        <v>0</v>
      </c>
      <c r="I81">
        <v>5396.56910710583</v>
      </c>
      <c r="J81">
        <v>0</v>
      </c>
    </row>
    <row r="82" spans="1:10" x14ac:dyDescent="0.3">
      <c r="A82" t="s">
        <v>2710</v>
      </c>
      <c r="B82">
        <v>8</v>
      </c>
      <c r="C82">
        <v>18311.519043944481</v>
      </c>
      <c r="D82">
        <v>0</v>
      </c>
      <c r="E82">
        <v>0</v>
      </c>
      <c r="F82">
        <v>4550.0244495626666</v>
      </c>
      <c r="G82">
        <v>13650.073348688</v>
      </c>
      <c r="H82">
        <v>0</v>
      </c>
      <c r="I82">
        <v>5179.3841058405496</v>
      </c>
      <c r="J82">
        <v>0</v>
      </c>
    </row>
    <row r="83" spans="1:10" x14ac:dyDescent="0.3">
      <c r="A83" t="s">
        <v>2710</v>
      </c>
      <c r="B83">
        <v>9</v>
      </c>
      <c r="C83">
        <v>15204.61281780928</v>
      </c>
      <c r="D83">
        <v>0</v>
      </c>
      <c r="E83">
        <v>0</v>
      </c>
      <c r="F83">
        <v>4550.0244495626666</v>
      </c>
      <c r="G83">
        <v>13650.073348688</v>
      </c>
      <c r="H83">
        <v>0</v>
      </c>
      <c r="I83">
        <v>1727.26607680144</v>
      </c>
      <c r="J83">
        <v>1.1368683772161601E-12</v>
      </c>
    </row>
    <row r="84" spans="1:10" x14ac:dyDescent="0.3">
      <c r="A84" t="s">
        <v>2710</v>
      </c>
      <c r="B84">
        <v>10</v>
      </c>
      <c r="C84">
        <v>13246.050174085978</v>
      </c>
      <c r="D84">
        <v>0</v>
      </c>
      <c r="E84">
        <v>0</v>
      </c>
      <c r="F84">
        <v>4550.0244495626666</v>
      </c>
      <c r="G84">
        <v>13650.073348688</v>
      </c>
      <c r="H84">
        <v>404.02317460200902</v>
      </c>
      <c r="I84">
        <v>0</v>
      </c>
      <c r="J84">
        <v>0</v>
      </c>
    </row>
    <row r="85" spans="1:10" x14ac:dyDescent="0.3">
      <c r="A85" t="s">
        <v>2710</v>
      </c>
      <c r="B85">
        <v>11</v>
      </c>
      <c r="C85">
        <v>12285.875585433536</v>
      </c>
      <c r="D85">
        <v>0</v>
      </c>
      <c r="E85">
        <v>0</v>
      </c>
      <c r="F85">
        <v>4550.0244495626666</v>
      </c>
      <c r="G85">
        <v>13650.073348688</v>
      </c>
      <c r="H85">
        <v>1364.1977632544499</v>
      </c>
      <c r="I85">
        <v>0</v>
      </c>
      <c r="J85">
        <v>0</v>
      </c>
    </row>
    <row r="86" spans="1:10" x14ac:dyDescent="0.3">
      <c r="A86" t="s">
        <v>2710</v>
      </c>
      <c r="B86">
        <v>12</v>
      </c>
      <c r="C86">
        <v>12651.298892540563</v>
      </c>
      <c r="D86">
        <v>0</v>
      </c>
      <c r="E86">
        <v>0</v>
      </c>
      <c r="F86">
        <v>4550.0244495626666</v>
      </c>
      <c r="G86">
        <v>13650.073348688</v>
      </c>
      <c r="H86">
        <v>998.77445614742498</v>
      </c>
      <c r="I86">
        <v>0</v>
      </c>
      <c r="J86">
        <v>0</v>
      </c>
    </row>
    <row r="87" spans="1:10" x14ac:dyDescent="0.3">
      <c r="A87" t="s">
        <v>2710</v>
      </c>
      <c r="B87">
        <v>13</v>
      </c>
      <c r="C87">
        <v>12724.93832467649</v>
      </c>
      <c r="D87">
        <v>0</v>
      </c>
      <c r="E87">
        <v>0</v>
      </c>
      <c r="F87">
        <v>4550.0244495626666</v>
      </c>
      <c r="G87">
        <v>13650.073348688</v>
      </c>
      <c r="H87">
        <v>925.13502401149697</v>
      </c>
      <c r="I87">
        <v>0</v>
      </c>
      <c r="J87">
        <v>0</v>
      </c>
    </row>
    <row r="88" spans="1:10" x14ac:dyDescent="0.3">
      <c r="A88" t="s">
        <v>2710</v>
      </c>
      <c r="B88">
        <v>14</v>
      </c>
      <c r="C88">
        <v>13021.471135521637</v>
      </c>
      <c r="D88">
        <v>0</v>
      </c>
      <c r="E88">
        <v>0</v>
      </c>
      <c r="F88">
        <v>4550.0244495626666</v>
      </c>
      <c r="G88">
        <v>13650.073348688</v>
      </c>
      <c r="H88">
        <v>628.60221316635</v>
      </c>
      <c r="I88">
        <v>0</v>
      </c>
      <c r="J88">
        <v>0</v>
      </c>
    </row>
    <row r="89" spans="1:10" x14ac:dyDescent="0.3">
      <c r="A89" t="s">
        <v>2710</v>
      </c>
      <c r="B89">
        <v>15</v>
      </c>
      <c r="C89">
        <v>14638.779712855841</v>
      </c>
      <c r="D89">
        <v>0</v>
      </c>
      <c r="E89">
        <v>0</v>
      </c>
      <c r="F89">
        <v>4550.0244495626666</v>
      </c>
      <c r="G89">
        <v>13650.073348688</v>
      </c>
      <c r="H89">
        <v>0</v>
      </c>
      <c r="I89">
        <v>1098.5626268531701</v>
      </c>
      <c r="J89">
        <v>6.8212102632969598E-13</v>
      </c>
    </row>
    <row r="90" spans="1:10" x14ac:dyDescent="0.3">
      <c r="A90" t="s">
        <v>2710</v>
      </c>
      <c r="B90">
        <v>16</v>
      </c>
      <c r="C90">
        <v>18408.949838437755</v>
      </c>
      <c r="D90">
        <v>0</v>
      </c>
      <c r="E90">
        <v>0</v>
      </c>
      <c r="F90">
        <v>4550.0244495626666</v>
      </c>
      <c r="G90">
        <v>13650.073348688</v>
      </c>
      <c r="H90">
        <v>0</v>
      </c>
      <c r="I90">
        <v>5287.6405441664101</v>
      </c>
      <c r="J90">
        <v>-1.8189894035458601E-12</v>
      </c>
    </row>
    <row r="91" spans="1:10" x14ac:dyDescent="0.3">
      <c r="A91" t="s">
        <v>2710</v>
      </c>
      <c r="B91">
        <v>17</v>
      </c>
      <c r="C91">
        <v>20968.461120337004</v>
      </c>
      <c r="D91">
        <v>0</v>
      </c>
      <c r="E91">
        <v>0</v>
      </c>
      <c r="F91">
        <v>4550.0244495626666</v>
      </c>
      <c r="G91">
        <v>13650.073348688</v>
      </c>
      <c r="H91">
        <v>0</v>
      </c>
      <c r="I91">
        <v>8131.5419684989101</v>
      </c>
      <c r="J91">
        <v>9.0949470177292804E-13</v>
      </c>
    </row>
    <row r="92" spans="1:10" x14ac:dyDescent="0.3">
      <c r="A92" t="s">
        <v>2710</v>
      </c>
      <c r="B92">
        <v>18</v>
      </c>
      <c r="C92">
        <v>20393.664704618081</v>
      </c>
      <c r="D92">
        <v>0</v>
      </c>
      <c r="E92">
        <v>0</v>
      </c>
      <c r="F92">
        <v>4550.0244495626666</v>
      </c>
      <c r="G92">
        <v>13650.073348688</v>
      </c>
      <c r="H92">
        <v>0</v>
      </c>
      <c r="I92">
        <v>7492.8792843667698</v>
      </c>
      <c r="J92">
        <v>9.0949470177292804E-13</v>
      </c>
    </row>
    <row r="93" spans="1:10" x14ac:dyDescent="0.3">
      <c r="A93" t="s">
        <v>2710</v>
      </c>
      <c r="B93">
        <v>19</v>
      </c>
      <c r="C93">
        <v>18905.459151536983</v>
      </c>
      <c r="D93">
        <v>0</v>
      </c>
      <c r="E93">
        <v>0</v>
      </c>
      <c r="F93">
        <v>4550.0244495626666</v>
      </c>
      <c r="G93">
        <v>13650.073348688</v>
      </c>
      <c r="H93">
        <v>0</v>
      </c>
      <c r="I93">
        <v>5839.3175587211099</v>
      </c>
      <c r="J93">
        <v>-1.8189894035458601E-12</v>
      </c>
    </row>
    <row r="94" spans="1:10" x14ac:dyDescent="0.3">
      <c r="A94" t="s">
        <v>2710</v>
      </c>
      <c r="B94">
        <v>20</v>
      </c>
      <c r="C94">
        <v>16914.727816120951</v>
      </c>
      <c r="D94">
        <v>0</v>
      </c>
      <c r="E94">
        <v>0</v>
      </c>
      <c r="F94">
        <v>4550.0244495626666</v>
      </c>
      <c r="G94">
        <v>13650.073348688</v>
      </c>
      <c r="H94">
        <v>0</v>
      </c>
      <c r="I94">
        <v>3627.3938527032901</v>
      </c>
      <c r="J94">
        <v>9.0949470177292804E-13</v>
      </c>
    </row>
    <row r="95" spans="1:10" x14ac:dyDescent="0.3">
      <c r="A95" t="s">
        <v>2710</v>
      </c>
      <c r="B95">
        <v>21</v>
      </c>
      <c r="C95">
        <v>14009.536938724857</v>
      </c>
      <c r="D95">
        <v>0</v>
      </c>
      <c r="E95">
        <v>0</v>
      </c>
      <c r="F95">
        <v>4550.0244495626666</v>
      </c>
      <c r="G95">
        <v>13650.073348688</v>
      </c>
      <c r="H95">
        <v>0</v>
      </c>
      <c r="I95">
        <v>399.40398892985598</v>
      </c>
      <c r="J95">
        <v>-5.6843418860808005E-13</v>
      </c>
    </row>
    <row r="96" spans="1:10" x14ac:dyDescent="0.3">
      <c r="A96" t="s">
        <v>2710</v>
      </c>
      <c r="B96">
        <v>22</v>
      </c>
      <c r="C96">
        <v>10165.877883095094</v>
      </c>
      <c r="D96">
        <v>0</v>
      </c>
      <c r="E96">
        <v>0</v>
      </c>
      <c r="F96">
        <v>3388.6259610316997</v>
      </c>
      <c r="G96">
        <v>10165.8778830951</v>
      </c>
      <c r="H96">
        <v>0</v>
      </c>
      <c r="I96">
        <v>0</v>
      </c>
      <c r="J96">
        <v>0</v>
      </c>
    </row>
    <row r="97" spans="1:10" x14ac:dyDescent="0.3">
      <c r="A97" t="s">
        <v>2710</v>
      </c>
      <c r="B97">
        <v>23</v>
      </c>
      <c r="C97">
        <v>6640.1908612946099</v>
      </c>
      <c r="D97">
        <v>0</v>
      </c>
      <c r="E97">
        <v>0</v>
      </c>
      <c r="F97">
        <v>4550.0244495626666</v>
      </c>
      <c r="G97">
        <v>13650.073348688</v>
      </c>
      <c r="H97">
        <v>7009.88248739338</v>
      </c>
      <c r="I97">
        <v>0</v>
      </c>
      <c r="J97">
        <v>0</v>
      </c>
    </row>
    <row r="98" spans="1:10" x14ac:dyDescent="0.3">
      <c r="A98" t="s">
        <v>2711</v>
      </c>
      <c r="B98">
        <v>0</v>
      </c>
      <c r="C98">
        <v>4880.9350120107902</v>
      </c>
      <c r="D98">
        <v>0</v>
      </c>
      <c r="E98">
        <v>0</v>
      </c>
      <c r="F98">
        <v>1626.9783373369301</v>
      </c>
      <c r="G98">
        <v>4880.9350120107902</v>
      </c>
      <c r="H98">
        <v>0</v>
      </c>
      <c r="I98">
        <v>0</v>
      </c>
      <c r="J98">
        <v>0</v>
      </c>
    </row>
    <row r="99" spans="1:10" x14ac:dyDescent="0.3">
      <c r="A99" t="s">
        <v>2711</v>
      </c>
      <c r="B99">
        <v>1</v>
      </c>
      <c r="C99">
        <v>4150.6314562289808</v>
      </c>
      <c r="D99">
        <v>0</v>
      </c>
      <c r="E99">
        <v>0</v>
      </c>
      <c r="F99">
        <v>4550.0244495626666</v>
      </c>
      <c r="G99">
        <v>13650.073348688</v>
      </c>
      <c r="H99">
        <v>9499.44189245901</v>
      </c>
      <c r="I99">
        <v>0</v>
      </c>
      <c r="J99">
        <v>0</v>
      </c>
    </row>
    <row r="100" spans="1:10" x14ac:dyDescent="0.3">
      <c r="A100" t="s">
        <v>2711</v>
      </c>
      <c r="B100">
        <v>2</v>
      </c>
      <c r="C100">
        <v>3955.4621989029424</v>
      </c>
      <c r="D100">
        <v>0</v>
      </c>
      <c r="E100">
        <v>0</v>
      </c>
      <c r="F100">
        <v>4550.0244495626666</v>
      </c>
      <c r="G100">
        <v>13650.073348688</v>
      </c>
      <c r="H100">
        <v>9694.6111497850507</v>
      </c>
      <c r="I100">
        <v>0</v>
      </c>
      <c r="J100">
        <v>0</v>
      </c>
    </row>
    <row r="101" spans="1:10" x14ac:dyDescent="0.3">
      <c r="A101" t="s">
        <v>2711</v>
      </c>
      <c r="B101">
        <v>3</v>
      </c>
      <c r="C101">
        <v>4053.7975019746318</v>
      </c>
      <c r="D101">
        <v>0</v>
      </c>
      <c r="E101">
        <v>0</v>
      </c>
      <c r="F101">
        <v>1351.2658339915433</v>
      </c>
      <c r="G101">
        <v>4053.79750197463</v>
      </c>
      <c r="H101">
        <v>0</v>
      </c>
      <c r="I101">
        <v>0</v>
      </c>
      <c r="J101">
        <v>0</v>
      </c>
    </row>
    <row r="102" spans="1:10" x14ac:dyDescent="0.3">
      <c r="A102" t="s">
        <v>2711</v>
      </c>
      <c r="B102">
        <v>4</v>
      </c>
      <c r="C102">
        <v>4524.7067345105525</v>
      </c>
      <c r="D102">
        <v>0</v>
      </c>
      <c r="E102">
        <v>0</v>
      </c>
      <c r="F102">
        <v>3632.3424049037999</v>
      </c>
      <c r="G102">
        <v>10897.027214711399</v>
      </c>
      <c r="H102">
        <v>6372.3204802008404</v>
      </c>
      <c r="I102">
        <v>0</v>
      </c>
      <c r="J102">
        <v>0</v>
      </c>
    </row>
    <row r="103" spans="1:10" x14ac:dyDescent="0.3">
      <c r="A103" t="s">
        <v>2711</v>
      </c>
      <c r="B103">
        <v>5</v>
      </c>
      <c r="C103">
        <v>6714.7998328811736</v>
      </c>
      <c r="D103">
        <v>0</v>
      </c>
      <c r="E103">
        <v>0</v>
      </c>
      <c r="F103">
        <v>4550.0244495626666</v>
      </c>
      <c r="G103">
        <v>13650.073348688</v>
      </c>
      <c r="H103">
        <v>6935.2735158068099</v>
      </c>
      <c r="I103">
        <v>0</v>
      </c>
      <c r="J103">
        <v>0</v>
      </c>
    </row>
    <row r="104" spans="1:10" x14ac:dyDescent="0.3">
      <c r="A104" t="s">
        <v>2711</v>
      </c>
      <c r="B104">
        <v>6</v>
      </c>
      <c r="C104">
        <v>13396.8640371194</v>
      </c>
      <c r="D104">
        <v>0</v>
      </c>
      <c r="E104">
        <v>0</v>
      </c>
      <c r="F104">
        <v>4465.6213457064669</v>
      </c>
      <c r="G104">
        <v>13396.8640371194</v>
      </c>
      <c r="H104">
        <v>0</v>
      </c>
      <c r="I104">
        <v>0</v>
      </c>
      <c r="J104">
        <v>0</v>
      </c>
    </row>
    <row r="105" spans="1:10" x14ac:dyDescent="0.3">
      <c r="A105" t="s">
        <v>2711</v>
      </c>
      <c r="B105">
        <v>7</v>
      </c>
      <c r="C105">
        <v>21949.64266510557</v>
      </c>
      <c r="D105">
        <v>0</v>
      </c>
      <c r="E105">
        <v>0</v>
      </c>
      <c r="F105">
        <v>4550.0244495626666</v>
      </c>
      <c r="G105">
        <v>13650.073348688</v>
      </c>
      <c r="H105">
        <v>0</v>
      </c>
      <c r="I105">
        <v>9221.7436849084297</v>
      </c>
      <c r="J105">
        <v>-1.8189894035458601E-12</v>
      </c>
    </row>
    <row r="106" spans="1:10" x14ac:dyDescent="0.3">
      <c r="A106" t="s">
        <v>2711</v>
      </c>
      <c r="B106">
        <v>8</v>
      </c>
      <c r="C106">
        <v>19314.807509636543</v>
      </c>
      <c r="D106">
        <v>0</v>
      </c>
      <c r="E106">
        <v>0</v>
      </c>
      <c r="F106">
        <v>4550.0244495626666</v>
      </c>
      <c r="G106">
        <v>13650.073348688</v>
      </c>
      <c r="H106">
        <v>0</v>
      </c>
      <c r="I106">
        <v>6294.1490677206202</v>
      </c>
      <c r="J106">
        <v>9.0949470177292804E-13</v>
      </c>
    </row>
    <row r="107" spans="1:10" x14ac:dyDescent="0.3">
      <c r="A107" t="s">
        <v>2711</v>
      </c>
      <c r="B107">
        <v>9</v>
      </c>
      <c r="C107">
        <v>13854.894424366383</v>
      </c>
      <c r="D107">
        <v>0</v>
      </c>
      <c r="E107">
        <v>0</v>
      </c>
      <c r="F107">
        <v>4550.0244495626666</v>
      </c>
      <c r="G107">
        <v>13650.073348688</v>
      </c>
      <c r="H107">
        <v>0</v>
      </c>
      <c r="I107">
        <v>227.57897297599399</v>
      </c>
      <c r="J107">
        <v>5.4001247917767604E-13</v>
      </c>
    </row>
    <row r="108" spans="1:10" x14ac:dyDescent="0.3">
      <c r="A108" t="s">
        <v>2711</v>
      </c>
      <c r="B108">
        <v>10</v>
      </c>
      <c r="C108">
        <v>10862.076764526799</v>
      </c>
      <c r="D108">
        <v>0</v>
      </c>
      <c r="E108">
        <v>0</v>
      </c>
      <c r="F108">
        <v>4550.0244495626666</v>
      </c>
      <c r="G108">
        <v>13650.073348688</v>
      </c>
      <c r="H108">
        <v>2787.9965841611902</v>
      </c>
      <c r="I108">
        <v>0</v>
      </c>
      <c r="J108">
        <v>0</v>
      </c>
    </row>
    <row r="109" spans="1:10" x14ac:dyDescent="0.3">
      <c r="A109" t="s">
        <v>2711</v>
      </c>
      <c r="B109">
        <v>11</v>
      </c>
      <c r="C109">
        <v>9474.3180919335737</v>
      </c>
      <c r="D109">
        <v>0</v>
      </c>
      <c r="E109">
        <v>0</v>
      </c>
      <c r="F109">
        <v>4550.0244495626666</v>
      </c>
      <c r="G109">
        <v>13650.073348688</v>
      </c>
      <c r="H109">
        <v>4175.7552567544099</v>
      </c>
      <c r="I109">
        <v>0</v>
      </c>
      <c r="J109">
        <v>0</v>
      </c>
    </row>
    <row r="110" spans="1:10" x14ac:dyDescent="0.3">
      <c r="A110" t="s">
        <v>2711</v>
      </c>
      <c r="B110">
        <v>12</v>
      </c>
      <c r="C110">
        <v>9750.6900995192755</v>
      </c>
      <c r="D110">
        <v>0</v>
      </c>
      <c r="E110">
        <v>0</v>
      </c>
      <c r="F110">
        <v>3250.230033173093</v>
      </c>
      <c r="G110">
        <v>9750.6900995192791</v>
      </c>
      <c r="H110">
        <v>0</v>
      </c>
      <c r="I110">
        <v>0</v>
      </c>
      <c r="J110">
        <v>0</v>
      </c>
    </row>
    <row r="111" spans="1:10" x14ac:dyDescent="0.3">
      <c r="A111" t="s">
        <v>2711</v>
      </c>
      <c r="B111">
        <v>13</v>
      </c>
      <c r="C111">
        <v>9543.4022773391298</v>
      </c>
      <c r="D111">
        <v>0</v>
      </c>
      <c r="E111">
        <v>0</v>
      </c>
      <c r="F111">
        <v>3181.1340924463766</v>
      </c>
      <c r="G111">
        <v>9543.4022773391298</v>
      </c>
      <c r="H111">
        <v>0</v>
      </c>
      <c r="I111">
        <v>0</v>
      </c>
      <c r="J111">
        <v>0</v>
      </c>
    </row>
    <row r="112" spans="1:10" x14ac:dyDescent="0.3">
      <c r="A112" t="s">
        <v>2711</v>
      </c>
      <c r="B112">
        <v>14</v>
      </c>
      <c r="C112">
        <v>9543.4022773391298</v>
      </c>
      <c r="D112">
        <v>0</v>
      </c>
      <c r="E112">
        <v>0</v>
      </c>
      <c r="F112">
        <v>4550.0244495626666</v>
      </c>
      <c r="G112">
        <v>13650.073348688</v>
      </c>
      <c r="H112">
        <v>4106.6710713488601</v>
      </c>
      <c r="I112">
        <v>0</v>
      </c>
      <c r="J112">
        <v>0</v>
      </c>
    </row>
    <row r="113" spans="1:10" x14ac:dyDescent="0.3">
      <c r="A113" t="s">
        <v>2711</v>
      </c>
      <c r="B113">
        <v>15</v>
      </c>
      <c r="C113">
        <v>10792.117796510236</v>
      </c>
      <c r="D113">
        <v>0</v>
      </c>
      <c r="E113">
        <v>0</v>
      </c>
      <c r="F113">
        <v>4550.0244495626666</v>
      </c>
      <c r="G113">
        <v>13650.073348688</v>
      </c>
      <c r="H113">
        <v>2857.9555521777502</v>
      </c>
      <c r="I113">
        <v>0</v>
      </c>
      <c r="J113">
        <v>0</v>
      </c>
    </row>
    <row r="114" spans="1:10" x14ac:dyDescent="0.3">
      <c r="A114" t="s">
        <v>2711</v>
      </c>
      <c r="B114">
        <v>16</v>
      </c>
      <c r="C114">
        <v>15534.952701204398</v>
      </c>
      <c r="D114">
        <v>0</v>
      </c>
      <c r="E114">
        <v>0</v>
      </c>
      <c r="F114">
        <v>4550.0244495626666</v>
      </c>
      <c r="G114">
        <v>13650.073348688</v>
      </c>
      <c r="H114">
        <v>0</v>
      </c>
      <c r="I114">
        <v>2094.3103916849</v>
      </c>
      <c r="J114">
        <v>1.3642420526593899E-12</v>
      </c>
    </row>
    <row r="115" spans="1:10" x14ac:dyDescent="0.3">
      <c r="A115" t="s">
        <v>2711</v>
      </c>
      <c r="B115">
        <v>17</v>
      </c>
      <c r="C115">
        <v>19951.745952246689</v>
      </c>
      <c r="D115">
        <v>0</v>
      </c>
      <c r="E115">
        <v>0</v>
      </c>
      <c r="F115">
        <v>4550.0244495626666</v>
      </c>
      <c r="G115">
        <v>13650.073348688</v>
      </c>
      <c r="H115">
        <v>0</v>
      </c>
      <c r="I115">
        <v>7001.8584483985596</v>
      </c>
      <c r="J115">
        <v>-9.0949470177292804E-13</v>
      </c>
    </row>
    <row r="116" spans="1:10" x14ac:dyDescent="0.3">
      <c r="A116" t="s">
        <v>2711</v>
      </c>
      <c r="B116">
        <v>18</v>
      </c>
      <c r="C116">
        <v>21949.64266510557</v>
      </c>
      <c r="D116">
        <v>0</v>
      </c>
      <c r="E116">
        <v>0</v>
      </c>
      <c r="F116">
        <v>4550.0244495626666</v>
      </c>
      <c r="G116">
        <v>13650.073348688</v>
      </c>
      <c r="H116">
        <v>0</v>
      </c>
      <c r="I116">
        <v>9221.7436849084297</v>
      </c>
      <c r="J116">
        <v>-1.8189894035458601E-12</v>
      </c>
    </row>
    <row r="117" spans="1:10" x14ac:dyDescent="0.3">
      <c r="A117" t="s">
        <v>2711</v>
      </c>
      <c r="B117">
        <v>19</v>
      </c>
      <c r="C117">
        <v>20735.347931624998</v>
      </c>
      <c r="D117">
        <v>0</v>
      </c>
      <c r="E117">
        <v>0</v>
      </c>
      <c r="F117">
        <v>4550.0244495626666</v>
      </c>
      <c r="G117">
        <v>13650.073348688</v>
      </c>
      <c r="H117">
        <v>0</v>
      </c>
      <c r="I117">
        <v>7872.5273143744598</v>
      </c>
      <c r="J117">
        <v>0</v>
      </c>
    </row>
    <row r="118" spans="1:10" x14ac:dyDescent="0.3">
      <c r="A118" t="s">
        <v>2711</v>
      </c>
      <c r="B118">
        <v>20</v>
      </c>
      <c r="C118">
        <v>17645.393775093093</v>
      </c>
      <c r="D118">
        <v>0</v>
      </c>
      <c r="E118">
        <v>0</v>
      </c>
      <c r="F118">
        <v>4550.0244495626666</v>
      </c>
      <c r="G118">
        <v>13650.073348688</v>
      </c>
      <c r="H118">
        <v>0</v>
      </c>
      <c r="I118">
        <v>4439.2449182278897</v>
      </c>
      <c r="J118">
        <v>4.5474735088646402E-13</v>
      </c>
    </row>
    <row r="119" spans="1:10" x14ac:dyDescent="0.3">
      <c r="A119" t="s">
        <v>2711</v>
      </c>
      <c r="B119">
        <v>21</v>
      </c>
      <c r="C119">
        <v>13701.255466233164</v>
      </c>
      <c r="D119">
        <v>0</v>
      </c>
      <c r="E119">
        <v>0</v>
      </c>
      <c r="F119">
        <v>4550.0244495626666</v>
      </c>
      <c r="G119">
        <v>13650.073348688</v>
      </c>
      <c r="H119">
        <v>0</v>
      </c>
      <c r="I119">
        <v>56.869019494641201</v>
      </c>
      <c r="J119">
        <v>-1.84741111297626E-13</v>
      </c>
    </row>
    <row r="120" spans="1:10" x14ac:dyDescent="0.3">
      <c r="A120" t="s">
        <v>2711</v>
      </c>
      <c r="B120">
        <v>22</v>
      </c>
      <c r="C120">
        <v>9267.0271114465231</v>
      </c>
      <c r="D120">
        <v>0</v>
      </c>
      <c r="E120">
        <v>0</v>
      </c>
      <c r="F120">
        <v>3089.00903714884</v>
      </c>
      <c r="G120">
        <v>9267.0271114465195</v>
      </c>
      <c r="H120">
        <v>0</v>
      </c>
      <c r="I120">
        <v>0</v>
      </c>
      <c r="J120">
        <v>0</v>
      </c>
    </row>
    <row r="121" spans="1:10" x14ac:dyDescent="0.3">
      <c r="A121" t="s">
        <v>2711</v>
      </c>
      <c r="B121">
        <v>23</v>
      </c>
      <c r="C121">
        <v>5633.693018739451</v>
      </c>
      <c r="D121">
        <v>0</v>
      </c>
      <c r="E121">
        <v>0</v>
      </c>
      <c r="F121">
        <v>1877.89767291315</v>
      </c>
      <c r="G121">
        <v>5633.6930187394501</v>
      </c>
      <c r="H121">
        <v>0</v>
      </c>
      <c r="I121">
        <v>0</v>
      </c>
      <c r="J12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8"/>
  <sheetViews>
    <sheetView workbookViewId="0"/>
  </sheetViews>
  <sheetFormatPr baseColWidth="10" defaultColWidth="8.88671875" defaultRowHeight="14.4" x14ac:dyDescent="0.3"/>
  <sheetData>
    <row r="1" spans="1:2" x14ac:dyDescent="0.3">
      <c r="A1" s="1" t="s">
        <v>2606</v>
      </c>
      <c r="B1" s="1" t="s">
        <v>2607</v>
      </c>
    </row>
    <row r="2" spans="1:2" x14ac:dyDescent="0.3">
      <c r="A2" t="s">
        <v>2735</v>
      </c>
      <c r="B2">
        <v>50</v>
      </c>
    </row>
    <row r="3" spans="1:2" x14ac:dyDescent="0.3">
      <c r="A3" t="s">
        <v>2736</v>
      </c>
      <c r="B3">
        <v>3.5000000000000003E-2</v>
      </c>
    </row>
    <row r="4" spans="1:2" x14ac:dyDescent="0.3">
      <c r="A4" t="s">
        <v>2737</v>
      </c>
      <c r="B4">
        <v>10000</v>
      </c>
    </row>
    <row r="5" spans="1:2" x14ac:dyDescent="0.3">
      <c r="A5" t="s">
        <v>2738</v>
      </c>
      <c r="B5" t="b">
        <v>0</v>
      </c>
    </row>
    <row r="6" spans="1:2" x14ac:dyDescent="0.3">
      <c r="A6" t="s">
        <v>2629</v>
      </c>
      <c r="B6">
        <v>0.03</v>
      </c>
    </row>
    <row r="7" spans="1:2" x14ac:dyDescent="0.3">
      <c r="A7" t="s">
        <v>2739</v>
      </c>
      <c r="B7">
        <v>1</v>
      </c>
    </row>
    <row r="8" spans="1:2" x14ac:dyDescent="0.3">
      <c r="A8" t="s">
        <v>2740</v>
      </c>
      <c r="B8" t="s">
        <v>807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4517B4-0214-4A08-BB22-7670EEB554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20</vt:i4>
      </vt:variant>
    </vt:vector>
  </HeadingPairs>
  <TitlesOfParts>
    <vt:vector size="20" baseType="lpstr">
      <vt:lpstr>Networked buildings</vt:lpstr>
      <vt:lpstr>Other buildings</vt:lpstr>
      <vt:lpstr>Supply points</vt:lpstr>
      <vt:lpstr>Paths &amp; pipes</vt:lpstr>
      <vt:lpstr>Paths &amp; pipes Geojson</vt:lpstr>
      <vt:lpstr>Tariffs</vt:lpstr>
      <vt:lpstr>Connection costs</vt:lpstr>
      <vt:lpstr>Individual systems</vt:lpstr>
      <vt:lpstr>Insulation</vt:lpstr>
      <vt:lpstr>Pipe costs</vt:lpstr>
      <vt:lpstr>Capital costs</vt:lpstr>
      <vt:lpstr>Other parameters</vt:lpstr>
      <vt:lpstr>Network solution summary</vt:lpstr>
      <vt:lpstr>Supply Plant</vt:lpstr>
      <vt:lpstr>Supply Storage</vt:lpstr>
      <vt:lpstr>Supply Substations</vt:lpstr>
      <vt:lpstr>Supply day types</vt:lpstr>
      <vt:lpstr>Supply profiles</vt:lpstr>
      <vt:lpstr>Supply operations</vt:lpstr>
      <vt:lpstr>Supply 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Florian Ludwig</cp:lastModifiedBy>
  <dcterms:created xsi:type="dcterms:W3CDTF">2024-07-31T08:32:49Z</dcterms:created>
  <dcterms:modified xsi:type="dcterms:W3CDTF">2024-08-04T12:32:30Z</dcterms:modified>
</cp:coreProperties>
</file>