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/student/Documents/GitHub/athletics/ladyrowing/original_data/"/>
    </mc:Choice>
  </mc:AlternateContent>
  <xr:revisionPtr revIDLastSave="0" documentId="13_ncr:1_{25152D2B-6D71-9D4A-BC6E-4C8C423C8414}" xr6:coauthVersionLast="47" xr6:coauthVersionMax="47" xr10:uidLastSave="{00000000-0000-0000-0000-000000000000}"/>
  <bookViews>
    <workbookView xWindow="0" yWindow="460" windowWidth="51200" windowHeight="26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<sst xmlns="http://schemas.openxmlformats.org/spreadsheetml/2006/main" count="359" uniqueCount="113">
  <si>
    <t>adminDB</t>
  </si>
  <si>
    <t>Eidentifier</t>
  </si>
  <si>
    <t>title</t>
  </si>
  <si>
    <t>title_supplied</t>
  </si>
  <si>
    <t>creator</t>
  </si>
  <si>
    <t>date_text</t>
  </si>
  <si>
    <t>extent</t>
  </si>
  <si>
    <t>rights</t>
  </si>
  <si>
    <t>rights_URI</t>
  </si>
  <si>
    <t>subject_topic</t>
  </si>
  <si>
    <t>subject_topic_2</t>
  </si>
  <si>
    <t>subject_topic_3</t>
  </si>
  <si>
    <t>subject_topic_4</t>
  </si>
  <si>
    <t>subject_topic_5</t>
  </si>
  <si>
    <t>subject_name</t>
  </si>
  <si>
    <t>subject_name_2</t>
  </si>
  <si>
    <t>subject_name_3</t>
  </si>
  <si>
    <t>subject_geographic</t>
  </si>
  <si>
    <t>form</t>
  </si>
  <si>
    <t>repository</t>
  </si>
  <si>
    <t>record_source</t>
  </si>
  <si>
    <t>University of Tennessee, Knoxville. Department of Athletics</t>
  </si>
  <si>
    <t>Rowing</t>
  </si>
  <si>
    <t>Aquatic sports</t>
  </si>
  <si>
    <t>College Sports</t>
  </si>
  <si>
    <t>College sports for women</t>
  </si>
  <si>
    <t>Women rowers</t>
  </si>
  <si>
    <t>University of Tennessee, Knoxville</t>
  </si>
  <si>
    <t>Tennessee Lady Volunteers rowing</t>
  </si>
  <si>
    <t>Knoxville (Tenn.)</t>
  </si>
  <si>
    <t>booklets</t>
  </si>
  <si>
    <t>University of Tennessee, Knoxville. Special Collections</t>
  </si>
  <si>
    <t>University of Tennessee, Knoxville. Libraries</t>
  </si>
  <si>
    <t>E01-0245-61-002-96</t>
  </si>
  <si>
    <t>1996 Tennessee Lady Volunteer crew: taking our place at the starting line</t>
  </si>
  <si>
    <t>University of Tennessee Lady Volunteers rowing media guide, 1995-1996</t>
  </si>
  <si>
    <t>1995</t>
  </si>
  <si>
    <t>32</t>
  </si>
  <si>
    <t>In Copyright</t>
  </si>
  <si>
    <t>http://rightsstatements.org/vocab/InC/1.0/</t>
  </si>
  <si>
    <t>Iacovino, Susannah</t>
  </si>
  <si>
    <t>E0-0245-61-002-97</t>
  </si>
  <si>
    <t>1996-97 Tennessee Lady Volunteer crew: sculpting success</t>
  </si>
  <si>
    <t>University of Tennessee Lady Volunteers rowing media guide, 1996-1997</t>
  </si>
  <si>
    <t>1996</t>
  </si>
  <si>
    <t>36</t>
  </si>
  <si>
    <t>E010245002-98</t>
  </si>
  <si>
    <t>1997-98 Tennessee Lady Volunteer rowing: tunnel vision</t>
  </si>
  <si>
    <t>University of Tennessee Lady Volunteers rowing media guide, 1997-1998</t>
  </si>
  <si>
    <t>1997</t>
  </si>
  <si>
    <t>40</t>
  </si>
  <si>
    <t>E010245-002-99</t>
  </si>
  <si>
    <t xml:space="preserve">1998-99 Tennessee Lady Volunteer rowing </t>
  </si>
  <si>
    <t>University of Tennessee Lady Volunteers rowing media guide, 1998-1999</t>
  </si>
  <si>
    <t>1998</t>
  </si>
  <si>
    <t>Glenn, Lisa</t>
  </si>
  <si>
    <t>E010245-002-00</t>
  </si>
  <si>
    <t>1999-2000 Tennessee Lady Vol rowing: pieces of the puzzle</t>
  </si>
  <si>
    <t>University of Tennessee Lady Volunteers rowing media guide, 1999-2000</t>
  </si>
  <si>
    <t>1999</t>
  </si>
  <si>
    <t>44</t>
  </si>
  <si>
    <t>E01-0245-61-002-01</t>
  </si>
  <si>
    <t>2000-01 Tennessee Lady Vol rowing: taking center stage</t>
  </si>
  <si>
    <t>University of Tennessee Lady Volunteers rowing media guide, 2000-2001</t>
  </si>
  <si>
    <t>2000</t>
  </si>
  <si>
    <t>48</t>
  </si>
  <si>
    <t>E01-0245-061-002-02</t>
  </si>
  <si>
    <t>2001-02 Tennessee Lady Vol rowing: making their mark</t>
  </si>
  <si>
    <t>University of Tennessee Lady Volunteers rowing media guide, 2001-2002</t>
  </si>
  <si>
    <t>2001</t>
  </si>
  <si>
    <t>56</t>
  </si>
  <si>
    <t>E01-0245-061-002-03</t>
  </si>
  <si>
    <t>2002-03 Tennessee Lady Vol rowing emerging</t>
  </si>
  <si>
    <t>University of Tennessee Lady Volunteers rowing media guide, 2002-2003</t>
  </si>
  <si>
    <t>2002</t>
  </si>
  <si>
    <t>64</t>
  </si>
  <si>
    <t>E01-0245-061-002-04</t>
  </si>
  <si>
    <t>The total package: 2003-04 Tennessee Lady Vol rowing</t>
  </si>
  <si>
    <t>University of Tennessee Lady Volunteers rowing media guide, 2003-2004</t>
  </si>
  <si>
    <t>2003</t>
  </si>
  <si>
    <t>E01-0245-061-002-05</t>
  </si>
  <si>
    <t>2004-05 Tennessee Lady Vol rowing: taking our bows: celebrating a decade of Tennessee rowing</t>
  </si>
  <si>
    <t>University of Tennessee Lady Volunteers rowing media guide, 2004-2005</t>
  </si>
  <si>
    <t>2004</t>
  </si>
  <si>
    <t>68</t>
  </si>
  <si>
    <t>Lady Vol rowing: Lisa Glenn and the crew touring a city near you</t>
  </si>
  <si>
    <t>University of Tennessee Lady Volunteers rowing media guide, 2005-2006</t>
  </si>
  <si>
    <t>2005</t>
  </si>
  <si>
    <t>E01-0245-061-002-06</t>
  </si>
  <si>
    <t>Building and bringing together the best: 2007 Tennessee Lady Vol rowing</t>
  </si>
  <si>
    <t>University of Tennessee Lady Volunteers rowing media guide, 2006-2007</t>
  </si>
  <si>
    <t>2006</t>
  </si>
  <si>
    <t>76</t>
  </si>
  <si>
    <t>E01-0245-061-002-08</t>
  </si>
  <si>
    <t>2008 Tennessee Lady Vol rowing: smoke on the water</t>
  </si>
  <si>
    <t>University of Tennessee Lady Volunteers rowing media guide, 2007-2008</t>
  </si>
  <si>
    <t>2007</t>
  </si>
  <si>
    <t>80</t>
  </si>
  <si>
    <t>E01-0245-061-009-09</t>
  </si>
  <si>
    <t>Strengthening the roots: 2009 Tennessee Lady Vol rowing</t>
  </si>
  <si>
    <t>University of Tennessee Lady Volunteers rowing media guide, 2008-2009</t>
  </si>
  <si>
    <t>2008</t>
  </si>
  <si>
    <t>E01-0245-061-009-10</t>
  </si>
  <si>
    <t>Tennessee 2010 Lady Vol rowing: the next episode</t>
  </si>
  <si>
    <t>University of Tennessee Lady Volunteers rowing media guide, 2009-2010</t>
  </si>
  <si>
    <t>2009</t>
  </si>
  <si>
    <t>E01-0245-061-004-011</t>
  </si>
  <si>
    <t>Tennessee 2011 Lady Vol rowing</t>
  </si>
  <si>
    <t>University of Tennessee Lady Volunteers rowing media guide, 2010-2011</t>
  </si>
  <si>
    <t>2010</t>
  </si>
  <si>
    <t>Tennessee 2012 rowing</t>
  </si>
  <si>
    <t>University of Tennessee Lady Volunteers rowing media guide, 2011-2012</t>
  </si>
  <si>
    <t>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</si>
</sst>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rial"/>
    </font>
    <font>
      <sz val="10"/>
      <color rgb="FFFFFFFF"/>
      <name val="Arial"/>
    </font>
    <font>
      <sz val="10"/>
      <color theme="0"/>
      <name val="Arial"/>
    </font>
    <font>
      <sz val="11"/>
      <color theme="1"/>
      <name val="Arial"/>
    </font>
    <font>
      <sz val="10"/>
      <color theme="1"/>
      <name val="Arial"/>
    </font>
    <font>
      <sz val="11"/>
      <color rgb="FF343268"/>
      <name val="Calibri"/>
    </font>
    <font>
      <sz val="10"/>
      <color rgb="FF000000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sz val="11"/>
      <color rgb="FF222222"/>
      <name val="Calibri"/>
    </font>
    <font>
      <sz val="11"/>
      <color rgb="FF1155CC"/>
      <name val="Calibri"/>
    </font>
    <font>
      <sz val="10"/>
      <color rgb="FF343268"/>
      <name val="&quot;Open Sans&quot;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49" fontId="1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2" fillId="3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49" fontId="5" fillId="4" borderId="0" xfId="0" applyNumberFormat="1" applyFont="1" applyFill="1" applyAlignment="1"/>
    <xf numFmtId="49" fontId="6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7" fillId="0" borderId="0" xfId="0" applyNumberFormat="1" applyFont="1"/>
    <xf numFmtId="49" fontId="8" fillId="0" borderId="0" xfId="0" applyNumberFormat="1" applyFont="1" applyAlignment="1"/>
    <xf numFmtId="49" fontId="9" fillId="0" borderId="0" xfId="0" applyNumberFormat="1" applyFont="1" applyAlignment="1">
      <alignment wrapText="1"/>
    </xf>
    <xf numFmtId="49" fontId="10" fillId="4" borderId="0" xfId="0" applyNumberFormat="1" applyFont="1" applyFill="1" applyAlignment="1"/>
    <xf numFmtId="49" fontId="11" fillId="4" borderId="0" xfId="0" applyNumberFormat="1" applyFont="1" applyFill="1" applyAlignment="1"/>
    <xf numFmtId="49" fontId="8" fillId="0" borderId="0" xfId="0" applyNumberFormat="1" applyFont="1"/>
    <xf numFmtId="49" fontId="12" fillId="4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workbookViewId="0">
      <selection activeCell="W3" sqref="W3"/>
    </sheetView>
  </sheetViews>
  <sheetFormatPr baseColWidth="10" defaultColWidth="12.6640625" defaultRowHeight="15" customHeight="1"/>
  <cols>
    <col min="1" max="2" width="26.33203125" customWidth="1"/>
    <col min="3" max="3" width="16.6640625" customWidth="1"/>
    <col min="4" max="4" width="23.1640625" customWidth="1"/>
    <col min="5" max="5" width="18" customWidth="1"/>
    <col min="6" max="6" width="11" customWidth="1"/>
    <col min="7" max="7" width="8" customWidth="1"/>
    <col min="8" max="8" width="9.83203125" customWidth="1"/>
    <col min="9" max="9" width="32.6640625" customWidth="1"/>
    <col min="10" max="10" width="10.6640625" customWidth="1"/>
    <col min="11" max="12" width="12.33203125" customWidth="1"/>
    <col min="13" max="14" width="19.6640625" customWidth="1"/>
    <col min="15" max="15" width="13.5" customWidth="1"/>
    <col min="16" max="16" width="27.6640625" customWidth="1"/>
    <col min="17" max="17" width="13" customWidth="1"/>
    <col min="18" max="18" width="16.6640625" customWidth="1"/>
    <col min="19" max="19" width="10.1640625" customWidth="1"/>
    <col min="20" max="20" width="11.5" customWidth="1"/>
    <col min="21" max="21" width="11.83203125" customWidth="1"/>
  </cols>
  <sheetData>
    <row r="1" spans="1:21" ht="32.25" customHeight="1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2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87" customHeight="1">
      <c r="A2" s="12" t="str">
        <f ca="1">IFERROR(__xludf.DUMMYFUNCTION("IMPORTRANGE(""https://docs.google.com/spreadsheets/d/1p01OyDXYlCCpQT6JngiApDjoSiBQdvZwpFKuKGHtB4w/edit#gid=0"", ""Items!A2:A18"")"),"lady-vols-rowing_1995")</f>
        <v>lady-vols-rowing_1995</v>
      </c>
      <c r="B2" s="13" t="s">
        <v>33</v>
      </c>
      <c r="C2" s="14" t="s">
        <v>34</v>
      </c>
      <c r="D2" s="6" t="s">
        <v>35</v>
      </c>
      <c r="E2" s="7" t="s">
        <v>21</v>
      </c>
      <c r="F2" s="6" t="s">
        <v>36</v>
      </c>
      <c r="G2" s="6" t="s">
        <v>37</v>
      </c>
      <c r="H2" s="15" t="s">
        <v>38</v>
      </c>
      <c r="I2" s="16" t="s">
        <v>39</v>
      </c>
      <c r="J2" s="8" t="s">
        <v>22</v>
      </c>
      <c r="K2" s="8" t="s">
        <v>23</v>
      </c>
      <c r="L2" s="8" t="s">
        <v>24</v>
      </c>
      <c r="M2" s="8" t="s">
        <v>25</v>
      </c>
      <c r="N2" s="8" t="s">
        <v>26</v>
      </c>
      <c r="O2" s="6" t="s">
        <v>40</v>
      </c>
      <c r="P2" s="8" t="s">
        <v>27</v>
      </c>
      <c r="Q2" s="9" t="s">
        <v>28</v>
      </c>
      <c r="R2" s="7" t="s">
        <v>29</v>
      </c>
      <c r="S2" s="6" t="s">
        <v>30</v>
      </c>
      <c r="T2" s="10" t="s">
        <v>31</v>
      </c>
      <c r="U2" s="11" t="s">
        <v>32</v>
      </c>
    </row>
    <row r="3" spans="1:21" ht="87" customHeight="1">
      <c r="A3" s="12" t="str">
        <f ca="1">IFERROR(__xludf.DUMMYFUNCTION("""COMPUTED_VALUE"""),"lady-vols-rowing_1996")</f>
        <v>lady-vols-rowing_1996</v>
      </c>
      <c r="B3" s="13" t="s">
        <v>41</v>
      </c>
      <c r="C3" s="14" t="s">
        <v>42</v>
      </c>
      <c r="D3" s="6" t="s">
        <v>43</v>
      </c>
      <c r="E3" s="7" t="s">
        <v>21</v>
      </c>
      <c r="F3" s="6" t="s">
        <v>44</v>
      </c>
      <c r="G3" s="6" t="s">
        <v>45</v>
      </c>
      <c r="H3" s="15" t="s">
        <v>38</v>
      </c>
      <c r="I3" s="16" t="s">
        <v>39</v>
      </c>
      <c r="J3" s="8" t="s">
        <v>22</v>
      </c>
      <c r="K3" s="8" t="s">
        <v>23</v>
      </c>
      <c r="L3" s="8" t="s">
        <v>24</v>
      </c>
      <c r="M3" s="8" t="s">
        <v>25</v>
      </c>
      <c r="N3" s="8" t="s">
        <v>26</v>
      </c>
      <c r="O3" s="6" t="s">
        <v>40</v>
      </c>
      <c r="P3" s="8" t="s">
        <v>27</v>
      </c>
      <c r="Q3" s="9" t="s">
        <v>28</v>
      </c>
      <c r="R3" s="7" t="s">
        <v>29</v>
      </c>
      <c r="S3" s="6" t="s">
        <v>30</v>
      </c>
      <c r="T3" s="10" t="s">
        <v>31</v>
      </c>
      <c r="U3" s="11" t="s">
        <v>32</v>
      </c>
    </row>
    <row r="4" spans="1:21" ht="87" customHeight="1">
      <c r="A4" s="12" t="str">
        <f ca="1">IFERROR(__xludf.DUMMYFUNCTION("""COMPUTED_VALUE"""),"lady-vols-rowing_1997")</f>
        <v>lady-vols-rowing_1997</v>
      </c>
      <c r="B4" s="13" t="s">
        <v>46</v>
      </c>
      <c r="C4" s="14" t="s">
        <v>47</v>
      </c>
      <c r="D4" s="6" t="s">
        <v>48</v>
      </c>
      <c r="E4" s="7" t="s">
        <v>21</v>
      </c>
      <c r="F4" s="6" t="s">
        <v>49</v>
      </c>
      <c r="G4" s="5" t="s">
        <v>50</v>
      </c>
      <c r="H4" s="15" t="s">
        <v>38</v>
      </c>
      <c r="I4" s="16" t="s">
        <v>39</v>
      </c>
      <c r="J4" s="8" t="s">
        <v>22</v>
      </c>
      <c r="K4" s="8" t="s">
        <v>23</v>
      </c>
      <c r="L4" s="8" t="s">
        <v>24</v>
      </c>
      <c r="M4" s="8" t="s">
        <v>25</v>
      </c>
      <c r="N4" s="8" t="s">
        <v>26</v>
      </c>
      <c r="O4" s="6" t="s">
        <v>40</v>
      </c>
      <c r="P4" s="8" t="s">
        <v>27</v>
      </c>
      <c r="Q4" s="9" t="s">
        <v>28</v>
      </c>
      <c r="R4" s="7" t="s">
        <v>29</v>
      </c>
      <c r="S4" s="6" t="s">
        <v>30</v>
      </c>
      <c r="T4" s="10" t="s">
        <v>31</v>
      </c>
      <c r="U4" s="11" t="s">
        <v>32</v>
      </c>
    </row>
    <row r="5" spans="1:21" ht="87" customHeight="1">
      <c r="A5" s="12" t="str">
        <f ca="1">IFERROR(__xludf.DUMMYFUNCTION("""COMPUTED_VALUE"""),"lady-vols-rowing_1998")</f>
        <v>lady-vols-rowing_1998</v>
      </c>
      <c r="B5" s="13" t="s">
        <v>51</v>
      </c>
      <c r="C5" s="14" t="s">
        <v>52</v>
      </c>
      <c r="D5" s="6" t="s">
        <v>53</v>
      </c>
      <c r="E5" s="7" t="s">
        <v>21</v>
      </c>
      <c r="F5" s="6" t="s">
        <v>54</v>
      </c>
      <c r="G5" s="6" t="s">
        <v>50</v>
      </c>
      <c r="H5" s="15" t="s">
        <v>38</v>
      </c>
      <c r="I5" s="16" t="s">
        <v>39</v>
      </c>
      <c r="J5" s="8" t="s">
        <v>22</v>
      </c>
      <c r="K5" s="8" t="s">
        <v>23</v>
      </c>
      <c r="L5" s="8" t="s">
        <v>24</v>
      </c>
      <c r="M5" s="8" t="s">
        <v>25</v>
      </c>
      <c r="N5" s="8" t="s">
        <v>26</v>
      </c>
      <c r="O5" s="6" t="s">
        <v>55</v>
      </c>
      <c r="P5" s="8" t="s">
        <v>27</v>
      </c>
      <c r="Q5" s="9" t="s">
        <v>28</v>
      </c>
      <c r="R5" s="7" t="s">
        <v>29</v>
      </c>
      <c r="S5" s="6" t="s">
        <v>30</v>
      </c>
      <c r="T5" s="10" t="s">
        <v>31</v>
      </c>
      <c r="U5" s="11" t="s">
        <v>32</v>
      </c>
    </row>
    <row r="6" spans="1:21" ht="87" customHeight="1">
      <c r="A6" s="12" t="str">
        <f ca="1">IFERROR(__xludf.DUMMYFUNCTION("""COMPUTED_VALUE"""),"lady-vols-rowing_1999")</f>
        <v>lady-vols-rowing_1999</v>
      </c>
      <c r="B6" s="13" t="s">
        <v>56</v>
      </c>
      <c r="C6" s="14" t="s">
        <v>57</v>
      </c>
      <c r="D6" s="6" t="s">
        <v>58</v>
      </c>
      <c r="E6" s="7" t="s">
        <v>21</v>
      </c>
      <c r="F6" s="6" t="s">
        <v>59</v>
      </c>
      <c r="G6" s="6" t="s">
        <v>60</v>
      </c>
      <c r="H6" s="15" t="s">
        <v>38</v>
      </c>
      <c r="I6" s="16" t="s">
        <v>39</v>
      </c>
      <c r="J6" s="8" t="s">
        <v>22</v>
      </c>
      <c r="K6" s="8" t="s">
        <v>23</v>
      </c>
      <c r="L6" s="8" t="s">
        <v>24</v>
      </c>
      <c r="M6" s="8" t="s">
        <v>25</v>
      </c>
      <c r="N6" s="8" t="s">
        <v>26</v>
      </c>
      <c r="O6" s="6" t="s">
        <v>55</v>
      </c>
      <c r="P6" s="8" t="s">
        <v>27</v>
      </c>
      <c r="Q6" s="9" t="s">
        <v>28</v>
      </c>
      <c r="R6" s="7" t="s">
        <v>29</v>
      </c>
      <c r="S6" s="6" t="s">
        <v>30</v>
      </c>
      <c r="T6" s="10" t="s">
        <v>31</v>
      </c>
      <c r="U6" s="11" t="s">
        <v>32</v>
      </c>
    </row>
    <row r="7" spans="1:21" ht="87" customHeight="1">
      <c r="A7" s="12" t="str">
        <f ca="1">IFERROR(__xludf.DUMMYFUNCTION("""COMPUTED_VALUE"""),"lady-vols-rowing_2000")</f>
        <v>lady-vols-rowing_2000</v>
      </c>
      <c r="B7" s="13" t="s">
        <v>61</v>
      </c>
      <c r="C7" s="6" t="s">
        <v>62</v>
      </c>
      <c r="D7" s="6" t="s">
        <v>63</v>
      </c>
      <c r="E7" s="7" t="s">
        <v>21</v>
      </c>
      <c r="F7" s="6" t="s">
        <v>64</v>
      </c>
      <c r="G7" s="6" t="s">
        <v>65</v>
      </c>
      <c r="H7" s="15" t="s">
        <v>38</v>
      </c>
      <c r="I7" s="16" t="s">
        <v>39</v>
      </c>
      <c r="J7" s="8" t="s">
        <v>22</v>
      </c>
      <c r="K7" s="8" t="s">
        <v>23</v>
      </c>
      <c r="L7" s="8" t="s">
        <v>24</v>
      </c>
      <c r="M7" s="8" t="s">
        <v>25</v>
      </c>
      <c r="N7" s="8" t="s">
        <v>26</v>
      </c>
      <c r="O7" s="6" t="s">
        <v>55</v>
      </c>
      <c r="P7" s="8" t="s">
        <v>27</v>
      </c>
      <c r="Q7" s="9" t="s">
        <v>28</v>
      </c>
      <c r="R7" s="7" t="s">
        <v>29</v>
      </c>
      <c r="S7" s="6" t="s">
        <v>30</v>
      </c>
      <c r="T7" s="10" t="s">
        <v>31</v>
      </c>
      <c r="U7" s="11" t="s">
        <v>32</v>
      </c>
    </row>
    <row r="8" spans="1:21" ht="87" customHeight="1">
      <c r="A8" s="12" t="str">
        <f ca="1">IFERROR(__xludf.DUMMYFUNCTION("""COMPUTED_VALUE"""),"lady-vols-rowing_2001")</f>
        <v>lady-vols-rowing_2001</v>
      </c>
      <c r="B8" s="13" t="s">
        <v>66</v>
      </c>
      <c r="C8" s="14" t="s">
        <v>67</v>
      </c>
      <c r="D8" s="6" t="s">
        <v>68</v>
      </c>
      <c r="E8" s="7" t="s">
        <v>21</v>
      </c>
      <c r="F8" s="6" t="s">
        <v>69</v>
      </c>
      <c r="G8" s="6" t="s">
        <v>70</v>
      </c>
      <c r="H8" s="15" t="s">
        <v>38</v>
      </c>
      <c r="I8" s="16" t="s">
        <v>39</v>
      </c>
      <c r="J8" s="8" t="s">
        <v>22</v>
      </c>
      <c r="K8" s="8" t="s">
        <v>23</v>
      </c>
      <c r="L8" s="8" t="s">
        <v>24</v>
      </c>
      <c r="M8" s="8" t="s">
        <v>25</v>
      </c>
      <c r="N8" s="8" t="s">
        <v>26</v>
      </c>
      <c r="O8" s="6" t="s">
        <v>55</v>
      </c>
      <c r="P8" s="8" t="s">
        <v>27</v>
      </c>
      <c r="Q8" s="9" t="s">
        <v>28</v>
      </c>
      <c r="R8" s="7" t="s">
        <v>29</v>
      </c>
      <c r="S8" s="6" t="s">
        <v>30</v>
      </c>
      <c r="T8" s="10" t="s">
        <v>31</v>
      </c>
      <c r="U8" s="11" t="s">
        <v>32</v>
      </c>
    </row>
    <row r="9" spans="1:21" ht="87" customHeight="1">
      <c r="A9" s="12" t="str">
        <f ca="1">IFERROR(__xludf.DUMMYFUNCTION("""COMPUTED_VALUE"""),"lady-vols-rowing_2002")</f>
        <v>lady-vols-rowing_2002</v>
      </c>
      <c r="B9" s="13" t="s">
        <v>71</v>
      </c>
      <c r="C9" s="14" t="s">
        <v>72</v>
      </c>
      <c r="D9" s="6" t="s">
        <v>73</v>
      </c>
      <c r="E9" s="7" t="s">
        <v>21</v>
      </c>
      <c r="F9" s="6" t="s">
        <v>74</v>
      </c>
      <c r="G9" s="5" t="s">
        <v>75</v>
      </c>
      <c r="H9" s="15" t="s">
        <v>38</v>
      </c>
      <c r="I9" s="16" t="s">
        <v>39</v>
      </c>
      <c r="J9" s="8" t="s">
        <v>22</v>
      </c>
      <c r="K9" s="8" t="s">
        <v>23</v>
      </c>
      <c r="L9" s="8" t="s">
        <v>24</v>
      </c>
      <c r="M9" s="8" t="s">
        <v>25</v>
      </c>
      <c r="N9" s="8" t="s">
        <v>26</v>
      </c>
      <c r="O9" s="6" t="s">
        <v>55</v>
      </c>
      <c r="P9" s="8" t="s">
        <v>27</v>
      </c>
      <c r="Q9" s="9" t="s">
        <v>28</v>
      </c>
      <c r="R9" s="7" t="s">
        <v>29</v>
      </c>
      <c r="S9" s="6" t="s">
        <v>30</v>
      </c>
      <c r="T9" s="10" t="s">
        <v>31</v>
      </c>
      <c r="U9" s="11" t="s">
        <v>32</v>
      </c>
    </row>
    <row r="10" spans="1:21" ht="87" customHeight="1">
      <c r="A10" s="12" t="str">
        <f ca="1">IFERROR(__xludf.DUMMYFUNCTION("""COMPUTED_VALUE"""),"lady-vols-rowing_2003")</f>
        <v>lady-vols-rowing_2003</v>
      </c>
      <c r="B10" s="13" t="s">
        <v>76</v>
      </c>
      <c r="C10" s="14" t="s">
        <v>77</v>
      </c>
      <c r="D10" s="6" t="s">
        <v>78</v>
      </c>
      <c r="E10" s="7" t="s">
        <v>21</v>
      </c>
      <c r="F10" s="6" t="s">
        <v>79</v>
      </c>
      <c r="G10" s="6" t="s">
        <v>75</v>
      </c>
      <c r="H10" s="15" t="s">
        <v>38</v>
      </c>
      <c r="I10" s="16" t="s">
        <v>39</v>
      </c>
      <c r="J10" s="8" t="s">
        <v>22</v>
      </c>
      <c r="K10" s="8" t="s">
        <v>23</v>
      </c>
      <c r="L10" s="8" t="s">
        <v>24</v>
      </c>
      <c r="M10" s="8" t="s">
        <v>25</v>
      </c>
      <c r="N10" s="8" t="s">
        <v>26</v>
      </c>
      <c r="O10" s="6" t="s">
        <v>55</v>
      </c>
      <c r="P10" s="8" t="s">
        <v>27</v>
      </c>
      <c r="Q10" s="9" t="s">
        <v>28</v>
      </c>
      <c r="R10" s="7" t="s">
        <v>29</v>
      </c>
      <c r="S10" s="6" t="s">
        <v>30</v>
      </c>
      <c r="T10" s="10" t="s">
        <v>31</v>
      </c>
      <c r="U10" s="11" t="s">
        <v>32</v>
      </c>
    </row>
    <row r="11" spans="1:21" ht="87" customHeight="1">
      <c r="A11" s="12" t="str">
        <f ca="1">IFERROR(__xludf.DUMMYFUNCTION("""COMPUTED_VALUE"""),"lady-vols-rowing_2004")</f>
        <v>lady-vols-rowing_2004</v>
      </c>
      <c r="B11" s="13" t="s">
        <v>80</v>
      </c>
      <c r="C11" s="14" t="s">
        <v>81</v>
      </c>
      <c r="D11" s="6" t="s">
        <v>82</v>
      </c>
      <c r="E11" s="7" t="s">
        <v>21</v>
      </c>
      <c r="F11" s="6" t="s">
        <v>83</v>
      </c>
      <c r="G11" s="5" t="s">
        <v>84</v>
      </c>
      <c r="H11" s="15" t="s">
        <v>38</v>
      </c>
      <c r="I11" s="16" t="s">
        <v>39</v>
      </c>
      <c r="J11" s="8" t="s">
        <v>22</v>
      </c>
      <c r="K11" s="8" t="s">
        <v>23</v>
      </c>
      <c r="L11" s="8" t="s">
        <v>24</v>
      </c>
      <c r="M11" s="8" t="s">
        <v>25</v>
      </c>
      <c r="N11" s="8" t="s">
        <v>26</v>
      </c>
      <c r="O11" s="6" t="s">
        <v>55</v>
      </c>
      <c r="P11" s="8" t="s">
        <v>27</v>
      </c>
      <c r="Q11" s="9" t="s">
        <v>28</v>
      </c>
      <c r="R11" s="7" t="s">
        <v>29</v>
      </c>
      <c r="S11" s="6" t="s">
        <v>30</v>
      </c>
      <c r="T11" s="10" t="s">
        <v>31</v>
      </c>
      <c r="U11" s="11" t="s">
        <v>32</v>
      </c>
    </row>
    <row r="12" spans="1:21" ht="87" customHeight="1">
      <c r="A12" s="12" t="str">
        <f ca="1">IFERROR(__xludf.DUMMYFUNCTION("""COMPUTED_VALUE"""),"lady-vols-rowing_2005")</f>
        <v>lady-vols-rowing_2005</v>
      </c>
      <c r="B12" s="17"/>
      <c r="C12" s="14" t="s">
        <v>85</v>
      </c>
      <c r="D12" s="6" t="s">
        <v>86</v>
      </c>
      <c r="E12" s="7" t="s">
        <v>21</v>
      </c>
      <c r="F12" s="6" t="s">
        <v>87</v>
      </c>
      <c r="G12" s="6" t="s">
        <v>84</v>
      </c>
      <c r="H12" s="15" t="s">
        <v>38</v>
      </c>
      <c r="I12" s="16" t="s">
        <v>39</v>
      </c>
      <c r="J12" s="8" t="s">
        <v>22</v>
      </c>
      <c r="K12" s="8" t="s">
        <v>23</v>
      </c>
      <c r="L12" s="8" t="s">
        <v>24</v>
      </c>
      <c r="M12" s="8" t="s">
        <v>25</v>
      </c>
      <c r="N12" s="8" t="s">
        <v>26</v>
      </c>
      <c r="O12" s="6" t="s">
        <v>55</v>
      </c>
      <c r="P12" s="8" t="s">
        <v>27</v>
      </c>
      <c r="Q12" s="9" t="s">
        <v>28</v>
      </c>
      <c r="R12" s="7" t="s">
        <v>29</v>
      </c>
      <c r="S12" s="6" t="s">
        <v>30</v>
      </c>
      <c r="T12" s="10" t="s">
        <v>31</v>
      </c>
      <c r="U12" s="11" t="s">
        <v>32</v>
      </c>
    </row>
    <row r="13" spans="1:21" ht="87" customHeight="1">
      <c r="A13" s="12" t="str">
        <f ca="1">IFERROR(__xludf.DUMMYFUNCTION("""COMPUTED_VALUE"""),"lady-vols-rowing_2006")</f>
        <v>lady-vols-rowing_2006</v>
      </c>
      <c r="B13" s="13" t="s">
        <v>88</v>
      </c>
      <c r="C13" s="6" t="s">
        <v>89</v>
      </c>
      <c r="D13" s="6" t="s">
        <v>90</v>
      </c>
      <c r="E13" s="7" t="s">
        <v>21</v>
      </c>
      <c r="F13" s="6" t="s">
        <v>91</v>
      </c>
      <c r="G13" s="6" t="s">
        <v>92</v>
      </c>
      <c r="H13" s="15" t="s">
        <v>38</v>
      </c>
      <c r="I13" s="16" t="s">
        <v>39</v>
      </c>
      <c r="J13" s="8" t="s">
        <v>22</v>
      </c>
      <c r="K13" s="8" t="s">
        <v>23</v>
      </c>
      <c r="L13" s="8" t="s">
        <v>24</v>
      </c>
      <c r="M13" s="8" t="s">
        <v>25</v>
      </c>
      <c r="N13" s="8" t="s">
        <v>26</v>
      </c>
      <c r="O13" s="6" t="s">
        <v>55</v>
      </c>
      <c r="P13" s="8" t="s">
        <v>27</v>
      </c>
      <c r="Q13" s="9" t="s">
        <v>28</v>
      </c>
      <c r="R13" s="7" t="s">
        <v>29</v>
      </c>
      <c r="S13" s="6" t="s">
        <v>30</v>
      </c>
      <c r="T13" s="10" t="s">
        <v>31</v>
      </c>
      <c r="U13" s="11" t="s">
        <v>32</v>
      </c>
    </row>
    <row r="14" spans="1:21" ht="87" customHeight="1">
      <c r="A14" s="12" t="str">
        <f ca="1">IFERROR(__xludf.DUMMYFUNCTION("""COMPUTED_VALUE"""),"lady-vols-rowing_2007")</f>
        <v>lady-vols-rowing_2007</v>
      </c>
      <c r="B14" s="13" t="s">
        <v>93</v>
      </c>
      <c r="C14" s="14" t="s">
        <v>94</v>
      </c>
      <c r="D14" s="6" t="s">
        <v>95</v>
      </c>
      <c r="E14" s="7" t="s">
        <v>21</v>
      </c>
      <c r="F14" s="6" t="s">
        <v>96</v>
      </c>
      <c r="G14" s="6" t="s">
        <v>97</v>
      </c>
      <c r="H14" s="15" t="s">
        <v>38</v>
      </c>
      <c r="I14" s="16" t="s">
        <v>39</v>
      </c>
      <c r="J14" s="8" t="s">
        <v>22</v>
      </c>
      <c r="K14" s="8" t="s">
        <v>23</v>
      </c>
      <c r="L14" s="8" t="s">
        <v>24</v>
      </c>
      <c r="M14" s="8" t="s">
        <v>25</v>
      </c>
      <c r="N14" s="8" t="s">
        <v>26</v>
      </c>
      <c r="O14" s="6" t="s">
        <v>55</v>
      </c>
      <c r="P14" s="8" t="s">
        <v>27</v>
      </c>
      <c r="Q14" s="9" t="s">
        <v>28</v>
      </c>
      <c r="R14" s="7" t="s">
        <v>29</v>
      </c>
      <c r="S14" s="6" t="s">
        <v>30</v>
      </c>
      <c r="T14" s="10" t="s">
        <v>31</v>
      </c>
      <c r="U14" s="11" t="s">
        <v>32</v>
      </c>
    </row>
    <row r="15" spans="1:21" ht="87" customHeight="1">
      <c r="A15" s="12" t="str">
        <f ca="1">IFERROR(__xludf.DUMMYFUNCTION("""COMPUTED_VALUE"""),"lady-vols-rowing_2008")</f>
        <v>lady-vols-rowing_2008</v>
      </c>
      <c r="B15" s="13" t="s">
        <v>98</v>
      </c>
      <c r="C15" s="6" t="s">
        <v>99</v>
      </c>
      <c r="D15" s="6" t="s">
        <v>100</v>
      </c>
      <c r="E15" s="7" t="s">
        <v>21</v>
      </c>
      <c r="F15" s="6" t="s">
        <v>101</v>
      </c>
      <c r="G15" s="6" t="s">
        <v>97</v>
      </c>
      <c r="H15" s="15" t="s">
        <v>38</v>
      </c>
      <c r="I15" s="16" t="s">
        <v>39</v>
      </c>
      <c r="J15" s="8" t="s">
        <v>22</v>
      </c>
      <c r="K15" s="8" t="s">
        <v>23</v>
      </c>
      <c r="L15" s="8" t="s">
        <v>24</v>
      </c>
      <c r="M15" s="8" t="s">
        <v>25</v>
      </c>
      <c r="N15" s="8" t="s">
        <v>26</v>
      </c>
      <c r="O15" s="6" t="s">
        <v>55</v>
      </c>
      <c r="P15" s="8" t="s">
        <v>27</v>
      </c>
      <c r="Q15" s="9" t="s">
        <v>28</v>
      </c>
      <c r="R15" s="7" t="s">
        <v>29</v>
      </c>
      <c r="S15" s="6" t="s">
        <v>30</v>
      </c>
      <c r="T15" s="10" t="s">
        <v>31</v>
      </c>
      <c r="U15" s="11" t="s">
        <v>32</v>
      </c>
    </row>
    <row r="16" spans="1:21" ht="87" customHeight="1">
      <c r="A16" s="12" t="str">
        <f ca="1">IFERROR(__xludf.DUMMYFUNCTION("""COMPUTED_VALUE"""),"lady-vols-rowing_2009")</f>
        <v>lady-vols-rowing_2009</v>
      </c>
      <c r="B16" s="13" t="s">
        <v>102</v>
      </c>
      <c r="C16" s="6" t="s">
        <v>103</v>
      </c>
      <c r="D16" s="6" t="s">
        <v>104</v>
      </c>
      <c r="E16" s="7" t="s">
        <v>21</v>
      </c>
      <c r="F16" s="6" t="s">
        <v>105</v>
      </c>
      <c r="G16" s="6" t="s">
        <v>97</v>
      </c>
      <c r="H16" s="15" t="s">
        <v>38</v>
      </c>
      <c r="I16" s="16" t="s">
        <v>39</v>
      </c>
      <c r="J16" s="8" t="s">
        <v>22</v>
      </c>
      <c r="K16" s="8" t="s">
        <v>23</v>
      </c>
      <c r="L16" s="8" t="s">
        <v>24</v>
      </c>
      <c r="M16" s="8" t="s">
        <v>25</v>
      </c>
      <c r="N16" s="8" t="s">
        <v>26</v>
      </c>
      <c r="O16" s="6" t="s">
        <v>55</v>
      </c>
      <c r="P16" s="8" t="s">
        <v>27</v>
      </c>
      <c r="Q16" s="9" t="s">
        <v>28</v>
      </c>
      <c r="R16" s="7" t="s">
        <v>29</v>
      </c>
      <c r="S16" s="6" t="s">
        <v>30</v>
      </c>
      <c r="T16" s="10" t="s">
        <v>31</v>
      </c>
      <c r="U16" s="11" t="s">
        <v>32</v>
      </c>
    </row>
    <row r="17" spans="1:21" ht="87" customHeight="1">
      <c r="A17" s="12" t="str">
        <f ca="1">IFERROR(__xludf.DUMMYFUNCTION("""COMPUTED_VALUE"""),"lady-vols-rowing_2010")</f>
        <v>lady-vols-rowing_2010</v>
      </c>
      <c r="B17" s="13" t="s">
        <v>106</v>
      </c>
      <c r="C17" s="6" t="s">
        <v>107</v>
      </c>
      <c r="D17" s="6" t="s">
        <v>108</v>
      </c>
      <c r="E17" s="7" t="s">
        <v>21</v>
      </c>
      <c r="F17" s="6" t="s">
        <v>109</v>
      </c>
      <c r="G17" s="6" t="s">
        <v>70</v>
      </c>
      <c r="H17" s="15" t="s">
        <v>38</v>
      </c>
      <c r="I17" s="16" t="s">
        <v>39</v>
      </c>
      <c r="J17" s="8" t="s">
        <v>22</v>
      </c>
      <c r="K17" s="8" t="s">
        <v>23</v>
      </c>
      <c r="L17" s="8" t="s">
        <v>24</v>
      </c>
      <c r="M17" s="8" t="s">
        <v>25</v>
      </c>
      <c r="N17" s="8" t="s">
        <v>26</v>
      </c>
      <c r="O17" s="6" t="s">
        <v>55</v>
      </c>
      <c r="P17" s="8" t="s">
        <v>27</v>
      </c>
      <c r="Q17" s="9" t="s">
        <v>28</v>
      </c>
      <c r="R17" s="7" t="s">
        <v>29</v>
      </c>
      <c r="S17" s="6" t="s">
        <v>30</v>
      </c>
      <c r="T17" s="10" t="s">
        <v>31</v>
      </c>
      <c r="U17" s="11" t="s">
        <v>32</v>
      </c>
    </row>
    <row r="18" spans="1:21" ht="87" customHeight="1">
      <c r="A18" s="12" t="str">
        <f ca="1">IFERROR(__xludf.DUMMYFUNCTION("""COMPUTED_VALUE"""),"lady-vols-rowing_2011")</f>
        <v>lady-vols-rowing_2011</v>
      </c>
      <c r="B18" s="17"/>
      <c r="C18" s="6" t="s">
        <v>110</v>
      </c>
      <c r="D18" s="6" t="s">
        <v>111</v>
      </c>
      <c r="E18" s="7" t="s">
        <v>21</v>
      </c>
      <c r="F18" s="6" t="s">
        <v>112</v>
      </c>
      <c r="G18" s="6" t="s">
        <v>45</v>
      </c>
      <c r="H18" s="15" t="s">
        <v>38</v>
      </c>
      <c r="I18" s="16" t="s">
        <v>39</v>
      </c>
      <c r="J18" s="8" t="s">
        <v>22</v>
      </c>
      <c r="K18" s="8" t="s">
        <v>23</v>
      </c>
      <c r="L18" s="8" t="s">
        <v>24</v>
      </c>
      <c r="M18" s="8" t="s">
        <v>25</v>
      </c>
      <c r="N18" s="8" t="s">
        <v>26</v>
      </c>
      <c r="O18" s="6" t="s">
        <v>55</v>
      </c>
      <c r="P18" s="8" t="s">
        <v>27</v>
      </c>
      <c r="Q18" s="9" t="s">
        <v>28</v>
      </c>
      <c r="R18" s="7" t="s">
        <v>29</v>
      </c>
      <c r="S18" s="6" t="s">
        <v>30</v>
      </c>
      <c r="T18" s="10" t="s">
        <v>31</v>
      </c>
      <c r="U18" s="11" t="s">
        <v>32</v>
      </c>
    </row>
    <row r="19" spans="1:21" ht="87" customHeight="1">
      <c r="A19" s="14"/>
      <c r="B19" s="1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8"/>
      <c r="Q19" s="9"/>
      <c r="R19" s="5"/>
      <c r="S19" s="5"/>
      <c r="T19" s="5"/>
      <c r="U19" s="5"/>
    </row>
    <row r="20" spans="1:21" ht="87" customHeight="1">
      <c r="A20" s="14"/>
      <c r="B20" s="1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8"/>
      <c r="Q20" s="9"/>
      <c r="R20" s="5"/>
      <c r="S20" s="5"/>
      <c r="T20" s="5"/>
      <c r="U20" s="5"/>
    </row>
    <row r="21" spans="1:21" ht="87" customHeight="1">
      <c r="A21" s="14"/>
      <c r="B21" s="1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18"/>
      <c r="Q21" s="9"/>
      <c r="R21" s="5"/>
      <c r="S21" s="5"/>
      <c r="T21" s="5"/>
      <c r="U21" s="5"/>
    </row>
    <row r="22" spans="1:21" ht="87" customHeight="1">
      <c r="A22" s="14"/>
      <c r="B22" s="1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8"/>
      <c r="Q22" s="5"/>
      <c r="R22" s="5"/>
      <c r="S22" s="5"/>
      <c r="T22" s="5"/>
      <c r="U22" s="5"/>
    </row>
    <row r="23" spans="1:21" ht="87" customHeight="1">
      <c r="A23" s="14"/>
      <c r="B23" s="1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8"/>
      <c r="Q23" s="5"/>
      <c r="R23" s="5"/>
      <c r="S23" s="5"/>
      <c r="T23" s="5"/>
      <c r="U23" s="5"/>
    </row>
    <row r="24" spans="1:21" ht="87" customHeight="1">
      <c r="A24" s="14"/>
      <c r="B24" s="1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18"/>
      <c r="Q24" s="5"/>
      <c r="R24" s="5"/>
      <c r="S24" s="5"/>
      <c r="T24" s="5"/>
      <c r="U24" s="5"/>
    </row>
    <row r="25" spans="1:21" ht="87" customHeight="1">
      <c r="A25" s="14"/>
      <c r="B25" s="1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18"/>
      <c r="Q25" s="5"/>
      <c r="R25" s="5"/>
      <c r="S25" s="5"/>
      <c r="T25" s="5"/>
      <c r="U25" s="5"/>
    </row>
    <row r="26" spans="1:21" ht="87" customHeight="1">
      <c r="A26" s="14"/>
      <c r="B26" s="1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18"/>
      <c r="Q26" s="5"/>
      <c r="R26" s="5"/>
      <c r="S26" s="5"/>
      <c r="T26" s="5"/>
      <c r="U26" s="5"/>
    </row>
    <row r="27" spans="1:21" ht="87" customHeight="1">
      <c r="A27" s="14"/>
      <c r="B27" s="1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87" customHeight="1">
      <c r="A28" s="14"/>
      <c r="B28" s="1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87" customHeight="1">
      <c r="A29" s="14"/>
      <c r="B29" s="1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87" customHeight="1">
      <c r="A30" s="14"/>
      <c r="B30" s="1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87" customHeight="1">
      <c r="A31" s="14"/>
      <c r="B31" s="1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87" customHeight="1">
      <c r="A32" s="14"/>
      <c r="B32" s="1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87" customHeight="1">
      <c r="A33" s="14"/>
      <c r="B33" s="1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87" customHeight="1">
      <c r="A34" s="14"/>
      <c r="B34" s="1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87" customHeight="1">
      <c r="A35" s="14"/>
      <c r="B35" s="1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87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87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87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87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87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87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87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87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87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87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87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87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87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87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87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87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87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87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87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87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87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87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87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87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87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87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87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87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87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87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ht="87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ht="87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ht="87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87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87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87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87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87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87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87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87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87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87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87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87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87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87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87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87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87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87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87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ht="87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ht="87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87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87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87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87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87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87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87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87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87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87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t="87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87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87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87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87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87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87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87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87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87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 ht="87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 ht="87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ht="87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87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87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87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87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87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87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87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87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87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87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87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87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87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87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87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87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87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87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87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87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 ht="87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ht="87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ht="87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 ht="87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 ht="87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 ht="87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87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 ht="87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87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87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87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87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87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87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87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87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87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87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87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87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87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87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87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87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87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 ht="87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ht="87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ht="87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87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87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87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87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87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87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87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87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87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87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87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87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87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87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87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87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87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87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87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 ht="87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 ht="87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 ht="87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87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87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87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87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87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87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87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87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87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87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87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87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87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87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87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87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ht="87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87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87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 ht="87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 ht="87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 ht="87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87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87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87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87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87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87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 ht="87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87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 ht="87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87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87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87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87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ht="87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87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 ht="87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87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87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 ht="87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 ht="87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 ht="87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 ht="87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 ht="87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 ht="87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 ht="87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 ht="87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 ht="87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 ht="87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 ht="87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1:21" ht="87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 ht="87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 ht="87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 ht="87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 ht="87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 ht="87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 ht="87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 ht="87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 ht="87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 ht="87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 ht="87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 ht="87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1" ht="87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 ht="87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 ht="87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 ht="87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 ht="87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 ht="87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 ht="87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1" ht="87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 ht="87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 ht="87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 ht="87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1:21" ht="87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 ht="87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1:21" ht="87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1:21" ht="87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 ht="87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1:21" ht="87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1:21" ht="87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 ht="87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 ht="87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 ht="87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1:21" ht="87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 ht="87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1:21" ht="87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 ht="87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1:21" ht="87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 ht="87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 ht="87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1:21" ht="87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1:21" ht="87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 ht="87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 ht="87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 ht="87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 ht="87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 ht="87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1:21" ht="87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1:21" ht="87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 ht="87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1:21" ht="87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 ht="87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1:21" ht="87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1:21" ht="87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1:21" ht="87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 ht="87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1:21" ht="87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 ht="87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 ht="87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 ht="87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1:21" ht="87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1:21" ht="87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1:21" ht="87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1:21" ht="87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1:21" ht="87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1:21" ht="87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1:21" ht="87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1:21" ht="87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1:21" ht="87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1:21" ht="87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1:21" ht="87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1:21" ht="87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1:21" ht="87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1:21" ht="87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1:21" ht="87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1:21" ht="87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spans="1:21" ht="87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1:21" ht="87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1:21" ht="87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1:21" ht="87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1:21" ht="87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1:21" ht="87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1:21" ht="87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1:21" ht="87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1:21" ht="87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1:21" ht="87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1:21" ht="87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1:21" ht="87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1:21" ht="87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1:21" ht="87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1:21" ht="87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1:21" ht="87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1:21" ht="87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1:21" ht="87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1:21" ht="87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1:21" ht="87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1:21" ht="87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1:21" ht="87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1:21" ht="87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1:21" ht="87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1:21" ht="87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1:21" ht="87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spans="1:21" ht="87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1:21" ht="87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spans="1:21" ht="87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1:21" ht="87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1:21" ht="87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1:21" ht="87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1:21" ht="87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1:21" ht="87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1:21" ht="87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1:21" ht="87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1:21" ht="87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1:21" ht="87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1:21" ht="87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1:21" ht="87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1:21" ht="87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1:21" ht="87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1:21" ht="87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1:21" ht="87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1:21" ht="87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1:21" ht="87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1:21" ht="87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1:21" ht="87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1:21" ht="87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1:21" ht="87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1:21" ht="87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1:21" ht="87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 ht="87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1" ht="87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1:21" ht="87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spans="1:21" ht="87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1:21" ht="87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spans="1:21" ht="87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1:21" ht="87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1:21" ht="87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1" ht="87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1" ht="87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1" ht="87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spans="1:21" ht="87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spans="1:21" ht="87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spans="1:21" ht="87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1:21" ht="87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1:21" ht="87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1:21" ht="87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1" ht="87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1" ht="87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1" ht="87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1" ht="87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1" ht="87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1" ht="87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1:21" ht="87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1:21" ht="87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21" ht="87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21" ht="87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spans="1:21" ht="87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1:21" ht="87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1:21" ht="87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1:21" ht="87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21" ht="87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21" ht="87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21" ht="87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1:21" ht="87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21" ht="87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21" ht="87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21" ht="87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1:21" ht="87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1:21" ht="87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1:21" ht="87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21" ht="87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21" ht="87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21" ht="87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21" ht="87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21" ht="87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21" ht="87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21" ht="87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1:21" ht="87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1:21" ht="87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1:21" ht="87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1:21" ht="87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21" ht="87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21" ht="87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21" ht="87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1" ht="87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1" ht="87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1" ht="87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1" ht="87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1:21" ht="87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1:21" ht="87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1:21" ht="87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1:21" ht="87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1" ht="87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1:21" ht="87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1:21" ht="87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1:21" ht="87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1" ht="87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1" ht="87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1" ht="87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1:21" ht="87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1:21" ht="87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1:21" ht="87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21" ht="87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1:21" ht="87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1:21" ht="87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1:21" ht="87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21" ht="87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21" ht="87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21" ht="87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1:21" ht="87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1:21" ht="87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1:21" ht="87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1:21" ht="87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1:21" ht="87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1:21" ht="87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1:21" ht="87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1" ht="87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1" ht="87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1" ht="87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1:21" ht="87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1:21" ht="87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1:21" ht="87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1:21" ht="87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1:21" ht="87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1:21" ht="87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spans="1:21" ht="87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1" ht="87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1" ht="87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1" ht="87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1" ht="87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1" ht="87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spans="1:21" ht="87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1:21" ht="87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21" ht="87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1:21" ht="87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spans="1:21" ht="87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21" ht="87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21" ht="87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21" ht="87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spans="1:21" ht="87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spans="1:21" ht="87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spans="1:21" ht="87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1:21" ht="87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1:21" ht="87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1:21" ht="87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21" ht="87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21" ht="87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21" ht="87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21" ht="87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spans="1:21" ht="87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spans="1:21" ht="87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1:21" ht="87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spans="1:21" ht="87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1:21" ht="87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21" ht="87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21" ht="87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21" ht="87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21" ht="87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spans="1:21" ht="87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spans="1:21" ht="87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spans="1:21" ht="87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1:21" ht="87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1:21" ht="87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21" ht="87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 ht="87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 ht="87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 ht="87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 ht="87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1:21" ht="87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1:21" ht="87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 ht="87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spans="1:21" ht="87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spans="1:21" ht="87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 ht="87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 ht="87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1:21" ht="87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 ht="87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1:21" ht="87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 spans="1:21" ht="87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1:21" ht="87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spans="1:21" ht="87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spans="1:21" ht="87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spans="1:21" ht="87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1" ht="87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1" ht="87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1" ht="87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1:21" ht="87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1:21" ht="87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1:21" ht="87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 spans="1:21" ht="87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spans="1:21" ht="87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spans="1:21" ht="87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spans="1:21" ht="87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spans="1:21" ht="87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1" ht="87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1:21" ht="87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1:21" ht="87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1:21" ht="87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spans="1:21" ht="87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spans="1:21" ht="87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spans="1:21" ht="87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spans="1:21" ht="87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 spans="1:21" ht="87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21" ht="87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21" ht="87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1:21" ht="87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1:21" ht="87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 spans="1:21" ht="87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spans="1:21" ht="87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spans="1:21" ht="87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spans="1:21" ht="87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 spans="1:21" ht="87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21" ht="87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21" ht="87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1:21" ht="87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1:21" ht="87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spans="1:21" ht="87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 spans="1:21" ht="87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spans="1:21" ht="87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spans="1:21" ht="87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spans="1:21" ht="87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spans="1:21" ht="87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 spans="1:21" ht="87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spans="1:21" ht="87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21" ht="87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21" ht="87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21" ht="87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21" ht="87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 ht="87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 ht="87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 ht="87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 ht="87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 ht="87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 ht="87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 ht="87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 ht="87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 ht="87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 ht="87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 ht="87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 ht="87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 ht="87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 ht="87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 ht="87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 ht="87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 ht="87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 ht="87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 ht="87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 ht="87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 ht="87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 ht="87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 ht="87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 ht="87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 ht="87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 ht="87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 ht="87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 ht="87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 ht="87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 ht="87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 ht="87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 ht="87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 ht="87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 ht="87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 ht="87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 ht="87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 ht="87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 ht="87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 ht="87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 ht="87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 ht="87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 ht="87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 ht="87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 ht="87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 ht="87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 ht="87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 ht="87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 ht="87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 ht="87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 ht="87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 ht="87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 ht="87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 ht="87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 ht="87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 ht="87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 ht="87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 ht="87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 ht="87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 ht="87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 ht="87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 ht="87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 ht="87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 ht="87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 ht="87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 ht="87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 ht="87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 ht="87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 ht="87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 ht="87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 ht="87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 ht="87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 ht="87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 ht="87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 ht="87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 ht="87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 ht="87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 ht="87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 ht="87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 ht="87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 ht="87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 ht="87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 ht="87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 ht="87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 ht="87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 ht="87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 ht="87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 ht="87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 ht="87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 ht="87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 ht="87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 ht="87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 ht="87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 ht="87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 ht="87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 ht="87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 ht="87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 ht="87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 ht="87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 ht="87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 ht="87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 ht="87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 ht="87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 ht="87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 ht="87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 ht="87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 ht="87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87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 ht="87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 ht="87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 ht="87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87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87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1:21" ht="87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87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1:21" ht="87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87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87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87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1:21" ht="87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spans="1:21" ht="87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spans="1:21" ht="87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 spans="1:21" ht="87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spans="1:21" ht="87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spans="1:21" ht="87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spans="1:21" ht="87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spans="1:21" ht="87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 spans="1:21" ht="87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87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spans="1:21" ht="87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spans="1:21" ht="87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spans="1:21" ht="87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 spans="1:21" ht="87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 spans="1:21" ht="87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 spans="1:21" ht="87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spans="1:21" ht="87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spans="1:21" ht="87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spans="1:21" ht="87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spans="1:21" ht="87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 spans="1:21" ht="87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spans="1:21" ht="87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spans="1:21" ht="87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spans="1:21" ht="87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spans="1:21" ht="87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 spans="1:21" ht="87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spans="1:21" ht="87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spans="1:21" ht="87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spans="1:21" ht="87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spans="1:21" ht="87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 spans="1:21" ht="87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spans="1:21" ht="87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spans="1:21" ht="87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spans="1:21" ht="87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spans="1:21" ht="87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 spans="1:21" ht="87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1" ht="87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spans="1:21" ht="87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spans="1:21" ht="87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spans="1:21" ht="87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1" ht="87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1" ht="87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87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87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87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87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87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87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87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87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87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87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87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87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87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spans="1:21" ht="87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 spans="1:21" ht="87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spans="1:21" ht="87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spans="1:21" ht="87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spans="1:21" ht="87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spans="1:21" ht="87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 spans="1:21" ht="87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spans="1:21" ht="87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spans="1:21" ht="87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spans="1:21" ht="87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spans="1:21" ht="87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 spans="1:21" ht="87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spans="1:21" ht="87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spans="1:21" ht="87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spans="1:21" ht="87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spans="1:21" ht="87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 spans="1:21" ht="87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87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87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1" ht="87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spans="1:21" ht="87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 spans="1:21" ht="87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spans="1:21" ht="87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spans="1:21" ht="87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spans="1:21" ht="87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spans="1:21" ht="87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 spans="1:21" ht="87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spans="1:21" ht="87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spans="1:21" ht="87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spans="1:21" ht="87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spans="1:21" ht="87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 spans="1:21" ht="87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spans="1:21" ht="87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spans="1:21" ht="87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spans="1:21" ht="87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spans="1:21" ht="87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 spans="1:21" ht="87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 spans="1:21" ht="87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spans="1:21" ht="87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 spans="1:21" ht="87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spans="1:21" ht="87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spans="1:21" ht="87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spans="1:21" ht="87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spans="1:21" ht="87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 spans="1:21" ht="87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spans="1:21" ht="87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spans="1:21" ht="87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spans="1:21" ht="87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spans="1:21" ht="87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 spans="1:21" ht="87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spans="1:21" ht="87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spans="1:21" ht="87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spans="1:21" ht="87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spans="1:21" ht="87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 spans="1:21" ht="87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spans="1:21" ht="87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spans="1:21" ht="87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spans="1:21" ht="87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 spans="1:21" ht="87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 spans="1:21" ht="87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 spans="1:21" ht="87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 spans="1:21" ht="87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 spans="1:21" ht="87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 spans="1:21" ht="87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 spans="1:21" ht="87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spans="1:21" ht="87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 spans="1:21" ht="87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spans="1:21" ht="87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spans="1:21" ht="87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spans="1:21" ht="87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spans="1:21" ht="87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 spans="1:21" ht="87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spans="1:21" ht="87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spans="1:21" ht="87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spans="1:21" ht="87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spans="1:21" ht="87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 spans="1:21" ht="87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 spans="1:21" ht="87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spans="1:21" ht="87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spans="1:21" ht="87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spans="1:21" ht="87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spans="1:21" ht="87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 spans="1:21" ht="87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spans="1:21" ht="87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spans="1:21" ht="87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spans="1:21" ht="87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spans="1:21" ht="87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 spans="1:21" ht="87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spans="1:21" ht="87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spans="1:21" ht="87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spans="1:21" ht="87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spans="1:21" ht="87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 spans="1:21" ht="87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spans="1:21" ht="87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spans="1:21" ht="87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spans="1:21" ht="87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spans="1:21" ht="87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 spans="1:21" ht="87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spans="1:21" ht="87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spans="1:21" ht="87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 spans="1:21" ht="87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spans="1:21" ht="87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 spans="1:21" ht="87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spans="1:21" ht="87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spans="1:21" ht="87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spans="1:21" ht="87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spans="1:21" ht="87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 spans="1:21" ht="87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spans="1:21" ht="87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spans="1:21" ht="87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spans="1:21" ht="87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spans="1:21" ht="87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 spans="1:21" ht="87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spans="1:21" ht="87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spans="1:21" ht="87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spans="1:21" ht="87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spans="1:21" ht="87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 spans="1:21" ht="87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spans="1:21" ht="87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spans="1:21" ht="87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spans="1:21" ht="87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spans="1:21" ht="87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 spans="1:21" ht="87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 spans="1:21" ht="87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spans="1:21" ht="87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spans="1:21" ht="87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spans="1:21" ht="87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spans="1:21" ht="87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r="862" spans="1:21" ht="87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spans="1:21" ht="87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spans="1:21" ht="87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spans="1:21" ht="87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spans="1:21" ht="87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r="867" spans="1:21" ht="87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spans="1:21" ht="87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spans="1:21" ht="87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spans="1:21" ht="87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r="871" spans="1:21" ht="87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spans="1:21" ht="87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spans="1:21" ht="87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spans="1:21" ht="87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spans="1:21" ht="87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r="876" spans="1:21" ht="87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r="877" spans="1:21" ht="87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spans="1:21" ht="87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spans="1:21" ht="87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spans="1:21" ht="87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spans="1:21" ht="87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spans="1:21" ht="87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spans="1:21" ht="87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spans="1:21" ht="87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spans="1:21" ht="87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r="886" spans="1:21" ht="87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spans="1:21" ht="87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spans="1:21" ht="87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spans="1:21" ht="87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spans="1:21" ht="87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r="891" spans="1:21" ht="87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spans="1:21" ht="87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spans="1:21" ht="87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spans="1:21" ht="87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r="895" spans="1:21" ht="87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r="896" spans="1:21" ht="87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spans="1:21" ht="87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spans="1:21" ht="87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spans="1:21" ht="87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spans="1:21" ht="87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r="901" spans="1:21" ht="87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spans="1:21" ht="87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spans="1:21" ht="87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spans="1:21" ht="87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spans="1:21" ht="87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r="906" spans="1:21" ht="87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spans="1:21" ht="87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spans="1:21" ht="87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spans="1:21" ht="87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spans="1:21" ht="87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r="911" spans="1:21" ht="87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spans="1:21" ht="87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spans="1:21" ht="87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spans="1:21" ht="87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spans="1:21" ht="87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r="916" spans="1:21" ht="87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r="917" spans="1:21" ht="87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spans="1:21" ht="87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spans="1:21" ht="87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spans="1:21" ht="87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spans="1:21" ht="87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r="922" spans="1:21" ht="87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spans="1:21" ht="87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spans="1:21" ht="87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spans="1:21" ht="87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spans="1:21" ht="87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r="927" spans="1:21" ht="87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spans="1:21" ht="87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spans="1:21" ht="87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spans="1:21" ht="87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spans="1:21" ht="87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r="932" spans="1:21" ht="87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spans="1:21" ht="87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spans="1:21" ht="87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spans="1:21" ht="87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spans="1:21" ht="87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r="937" spans="1:21" ht="87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spans="1:21" ht="87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r="939" spans="1:21" ht="87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spans="1:21" ht="87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r="941" spans="1:21" ht="87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spans="1:21" ht="87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spans="1:21" ht="87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spans="1:21" ht="87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spans="1:21" ht="87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r="946" spans="1:21" ht="87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spans="1:21" ht="87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spans="1:21" ht="87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spans="1:21" ht="87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spans="1:21" ht="87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r="951" spans="1:21" ht="87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spans="1:21" ht="87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spans="1:21" ht="87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spans="1:21" ht="87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spans="1:21" ht="87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r="956" spans="1:21" ht="87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spans="1:21" ht="87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spans="1:21" ht="87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 spans="1:21" ht="87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 spans="1:21" ht="87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r="961" spans="1:21" ht="87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 spans="1:21" ht="87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 spans="1:21" ht="87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 spans="1:21" ht="87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 spans="1:21" ht="87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 spans="1:21" ht="87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r="967" spans="1:21" ht="87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 spans="1:21" ht="87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 spans="1:21" ht="87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 spans="1:21" ht="87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 spans="1:21" ht="87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r="972" spans="1:21" ht="87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 spans="1:21" ht="87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 spans="1:21" ht="87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spans="1:21" ht="87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spans="1:21" ht="87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 spans="1:21" ht="87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spans="1:21" ht="87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spans="1:21" ht="87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spans="1:21" ht="87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spans="1:21" ht="87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r="982" spans="1:21" ht="87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spans="1:21" ht="87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spans="1:21" ht="87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spans="1:21" ht="87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spans="1:21" ht="87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r="987" spans="1:21" ht="87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spans="1:21" ht="87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spans="1:21" ht="87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spans="1:21" ht="87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spans="1:21" ht="87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r="992" spans="1:21" ht="87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spans="1:21" ht="87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spans="1:21" ht="87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 spans="1:21" ht="87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 spans="1:21" ht="87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</row>
    <row r="997" spans="1:21" ht="87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</row>
    <row r="998" spans="1:21" ht="87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 spans="1:21" ht="87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 spans="1:21" ht="87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</sheetData>
  <printOptions gridLines="1"/>
  <pageMargins left="0.7" right="0.7" top="0.75" bottom="0.75" header="0" footer="0"/>
  <pageSetup orientation="landscape"/>
  <headerFooter>
    <oddFooter>&amp;RAthletics Guides Metadata Sheet_Lady Vols Rowing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2021-11-05T19:51:54Z</dcterms:modified>
</cp:coreProperties>
</file>