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eredithhale/Documents/GitHub/athletics/wrestling/original_data/"/>
    </mc:Choice>
  </mc:AlternateContent>
  <xr:revisionPtr revIDLastSave="0" documentId="13_ncr:1_{2A8746B8-2D3E-BD43-91D2-410990D38D63}" xr6:coauthVersionLast="47" xr6:coauthVersionMax="47" xr10:uidLastSave="{00000000-0000-0000-0000-000000000000}"/>
  <bookViews>
    <workbookView xWindow="0" yWindow="500" windowWidth="35840" windowHeight="20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<sst xmlns="http://schemas.openxmlformats.org/spreadsheetml/2006/main" count="260" uniqueCount="66">
  <si>
    <t>adminDB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</si>
  <si>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</si>
  <si>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</si>
  <si>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</si>
  <si>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</si>
  <si>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</si>
  <si>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</si>
  <si>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</si>
  <si>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</si>
  <si>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</si>
  <si>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</si>
  <si>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subject_name</t>
  </si>
  <si>
    <t>subject_name_2</t>
  </si>
  <si>
    <t>subject_name_3</t>
  </si>
  <si>
    <t>subject_geographic</t>
  </si>
  <si>
    <t>form</t>
  </si>
  <si>
    <t>form_URI</t>
  </si>
  <si>
    <t>form_lcgft</t>
  </si>
  <si>
    <t>repository</t>
  </si>
  <si>
    <t>record_source</t>
  </si>
  <si>
    <t>University of Tennessee, Knoxville. Department of Athletics</t>
  </si>
  <si>
    <t>College sports</t>
  </si>
  <si>
    <t>University of Tennessee, Knoxville</t>
  </si>
  <si>
    <t>Tennessee Volunteers wrestling</t>
  </si>
  <si>
    <t>Knoxville (Tenn.)</t>
  </si>
  <si>
    <t>brochures</t>
  </si>
  <si>
    <t>University of Tennessee, Knoxville. Libraries</t>
  </si>
  <si>
    <t>Wrestling 1971 the University of Tennessee</t>
  </si>
  <si>
    <t>University of Tennessee Volunteers wrestling media guide, 1971-1972</t>
  </si>
  <si>
    <t>No Copyright - United States</t>
  </si>
  <si>
    <t>http://rightsstatements.org/vocab/NoC-US/1.0/</t>
  </si>
  <si>
    <t>Wrestling matches</t>
  </si>
  <si>
    <t>Wrestling</t>
  </si>
  <si>
    <t>Davis, Bob</t>
  </si>
  <si>
    <t>Tennessee wrestling 1972</t>
  </si>
  <si>
    <t>University of Tennessee Volunteers wrestling media guide, 1972-1973</t>
  </si>
  <si>
    <t>Tennessee wrestling 1973</t>
  </si>
  <si>
    <t>University of Tennessee Volunteers wrestling media guide, 1973-1974</t>
  </si>
  <si>
    <t>Tennessee wrestling 1974</t>
  </si>
  <si>
    <t>University of Tennessee Volunteers wrestling media guide, 1974-1975</t>
  </si>
  <si>
    <t>Tennessee wrestling 1975</t>
  </si>
  <si>
    <t>University of Tennessee Volunteers wrestling media guide, 1975-1976</t>
  </si>
  <si>
    <t>Boone, Joe</t>
  </si>
  <si>
    <t>Tennessee wrestling 1976</t>
  </si>
  <si>
    <t>University of Tennessee Volunteers wrestling media guide, 1976-1977</t>
  </si>
  <si>
    <t>Simons, Gray</t>
  </si>
  <si>
    <t>Tennessee wrestling 1977</t>
  </si>
  <si>
    <t>University of Tennessee Volunteers wrestling media guide, 1977-78</t>
  </si>
  <si>
    <t>The University of Tennessee 1978 wrestling</t>
  </si>
  <si>
    <t>University of Tennessee Volunteers wrestling media guide, 1978-1979</t>
  </si>
  <si>
    <t>The University of Tennessee 1979 wrestling</t>
  </si>
  <si>
    <t>University of Tennessee Volunteers wrestling media guide, 1979-1980</t>
  </si>
  <si>
    <t xml:space="preserve">The University of Tennessee 1980 wrestling </t>
  </si>
  <si>
    <t>University of Tennessee Volunteers wrestling media guide, 1980-1981</t>
  </si>
  <si>
    <t>The University of Tennessee 1981 wrestling</t>
  </si>
  <si>
    <t>University of Tennessee Volunteers wrestling media guide, 1981-1982</t>
  </si>
  <si>
    <t>1982 University of Tennessee wrestling</t>
  </si>
  <si>
    <t>University of Tennessee Volunteers wrestling media guide, 1982-1983</t>
  </si>
  <si>
    <t>1983 University of Tennessee wrestling</t>
  </si>
  <si>
    <t>University of Tennessee Volunteers wrestling media guide, 1983-1984</t>
  </si>
  <si>
    <t>1984 University of Tennessee Vols wrestling</t>
  </si>
  <si>
    <t>University of Tennessee Volunteers wrestling media guide, 1984-1985</t>
  </si>
  <si>
    <t>1985 University of Tennessee Vols wrestling</t>
  </si>
  <si>
    <t>University of Tennessee Volunteers wrestling media guide, 1985-1986</t>
  </si>
  <si>
    <t>University of Tennessee Vols wrestling '86</t>
  </si>
  <si>
    <t>University of Tennessee Volunteers wrestling media guide, 1986-1987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</si>
</sst>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4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ColWidth="12.6640625" defaultRowHeight="15" customHeight="1" x14ac:dyDescent="0.15"/>
  <cols>
    <col min="1" max="1" width="22.33203125" customWidth="1"/>
    <col min="2" max="2" width="16.6640625" customWidth="1"/>
    <col min="3" max="3" width="16.1640625" customWidth="1"/>
    <col min="4" max="4" width="21" customWidth="1"/>
    <col min="5" max="6" width="8" customWidth="1"/>
    <col min="7" max="7" width="12.6640625" customWidth="1"/>
    <col min="8" max="8" width="20.5" customWidth="1"/>
    <col min="9" max="9" width="17.1640625" customWidth="1"/>
    <col min="10" max="10" width="15" customWidth="1"/>
    <col min="11" max="11" width="14" customWidth="1"/>
    <col min="12" max="12" width="13.5" customWidth="1"/>
    <col min="13" max="14" width="42.1640625" customWidth="1"/>
    <col min="15" max="15" width="16.6640625" customWidth="1"/>
    <col min="16" max="16" width="11.6640625" customWidth="1"/>
    <col min="17" max="18" width="7.6640625" hidden="1" customWidth="1"/>
    <col min="19" max="19" width="19.83203125" customWidth="1"/>
    <col min="20" max="20" width="17" customWidth="1"/>
  </cols>
  <sheetData>
    <row r="1" spans="1:20" ht="18.75" customHeight="1" x14ac:dyDescent="0.1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80" x14ac:dyDescent="0.2">
      <c r="A2" s="6" t="str">
        <f ca="1">IFERROR(__xludf.DUMMYFUNCTION("IMPORTRANGE(""https://docs.google.com/spreadsheets/d/16Z2H9o9tzOEqIAHlh-Jo-7xt8KPGKxc4GsUbNd8Cidc/edit#gid=0"", ""Items!A2:A17"")"),"vols-wrestling_1971")</f>
        <v>vols-wrestling_1971</v>
      </c>
      <c r="B2" s="5" t="s">
        <v>27</v>
      </c>
      <c r="C2" s="9" t="s">
        <v>28</v>
      </c>
      <c r="D2" s="5" t="s">
        <v>20</v>
      </c>
      <c r="E2" s="5">
        <v>1971</v>
      </c>
      <c r="F2" s="5">
        <v>2</v>
      </c>
      <c r="G2" s="5" t="s">
        <v>29</v>
      </c>
      <c r="H2" s="10" t="s">
        <v>30</v>
      </c>
      <c r="I2" s="11" t="s">
        <v>31</v>
      </c>
      <c r="J2" s="11" t="s">
        <v>32</v>
      </c>
      <c r="K2" s="7" t="s">
        <v>21</v>
      </c>
      <c r="L2" s="5" t="s">
        <v>33</v>
      </c>
      <c r="M2" s="11" t="s">
        <v>22</v>
      </c>
      <c r="N2" s="8" t="s">
        <v>23</v>
      </c>
      <c r="O2" s="5" t="s">
        <v>24</v>
      </c>
      <c r="P2" s="5" t="s">
        <v>25</v>
      </c>
      <c r="Q2" s="6"/>
      <c r="R2" s="6"/>
      <c r="S2" s="5" t="s">
        <v>26</v>
      </c>
      <c r="T2" s="5" t="s">
        <v>26</v>
      </c>
    </row>
    <row r="3" spans="1:20" ht="80" x14ac:dyDescent="0.2">
      <c r="A3" s="6" t="str">
        <f ca="1">IFERROR(__xludf.DUMMYFUNCTION("""COMPUTED_VALUE"""),"vols-wrestling_1972")</f>
        <v>vols-wrestling_1972</v>
      </c>
      <c r="B3" s="5" t="s">
        <v>34</v>
      </c>
      <c r="C3" s="5" t="s">
        <v>35</v>
      </c>
      <c r="D3" s="5" t="s">
        <v>20</v>
      </c>
      <c r="E3" s="5">
        <v>1972</v>
      </c>
      <c r="F3" s="5">
        <v>2</v>
      </c>
      <c r="G3" s="5" t="s">
        <v>29</v>
      </c>
      <c r="H3" s="10" t="s">
        <v>30</v>
      </c>
      <c r="I3" s="5" t="s">
        <v>31</v>
      </c>
      <c r="J3" s="5" t="s">
        <v>32</v>
      </c>
      <c r="K3" s="5" t="s">
        <v>21</v>
      </c>
      <c r="L3" s="5" t="s">
        <v>33</v>
      </c>
      <c r="M3" s="5" t="s">
        <v>22</v>
      </c>
      <c r="N3" s="5" t="s">
        <v>23</v>
      </c>
      <c r="O3" s="5" t="s">
        <v>24</v>
      </c>
      <c r="P3" s="5" t="s">
        <v>25</v>
      </c>
      <c r="Q3" s="6"/>
      <c r="R3" s="6"/>
      <c r="S3" s="5" t="s">
        <v>26</v>
      </c>
      <c r="T3" s="5" t="s">
        <v>26</v>
      </c>
    </row>
    <row r="4" spans="1:20" ht="80" x14ac:dyDescent="0.2">
      <c r="A4" s="6" t="str">
        <f ca="1">IFERROR(__xludf.DUMMYFUNCTION("""COMPUTED_VALUE"""),"vols-wrestling_1973")</f>
        <v>vols-wrestling_1973</v>
      </c>
      <c r="B4" s="5" t="s">
        <v>36</v>
      </c>
      <c r="C4" s="5" t="s">
        <v>37</v>
      </c>
      <c r="D4" s="5" t="s">
        <v>20</v>
      </c>
      <c r="E4" s="5">
        <v>1973</v>
      </c>
      <c r="F4" s="5">
        <v>2</v>
      </c>
      <c r="G4" s="5" t="s">
        <v>29</v>
      </c>
      <c r="H4" s="10" t="s">
        <v>30</v>
      </c>
      <c r="I4" s="5" t="s">
        <v>31</v>
      </c>
      <c r="J4" s="5" t="s">
        <v>32</v>
      </c>
      <c r="K4" s="5" t="s">
        <v>21</v>
      </c>
      <c r="L4" s="5" t="s">
        <v>33</v>
      </c>
      <c r="M4" s="5" t="s">
        <v>22</v>
      </c>
      <c r="N4" s="5" t="s">
        <v>23</v>
      </c>
      <c r="O4" s="5" t="s">
        <v>24</v>
      </c>
      <c r="P4" s="5" t="s">
        <v>25</v>
      </c>
      <c r="Q4" s="6"/>
      <c r="R4" s="6"/>
      <c r="S4" s="5" t="s">
        <v>26</v>
      </c>
      <c r="T4" s="5" t="s">
        <v>26</v>
      </c>
    </row>
    <row r="5" spans="1:20" ht="80" x14ac:dyDescent="0.2">
      <c r="A5" s="6" t="str">
        <f ca="1">IFERROR(__xludf.DUMMYFUNCTION("""COMPUTED_VALUE"""),"vols-wrestling_1974")</f>
        <v>vols-wrestling_1974</v>
      </c>
      <c r="B5" s="5" t="s">
        <v>38</v>
      </c>
      <c r="C5" s="5" t="s">
        <v>39</v>
      </c>
      <c r="D5" s="5" t="s">
        <v>20</v>
      </c>
      <c r="E5" s="5">
        <v>1974</v>
      </c>
      <c r="F5" s="5">
        <v>2</v>
      </c>
      <c r="G5" s="5" t="s">
        <v>29</v>
      </c>
      <c r="H5" s="10" t="s">
        <v>30</v>
      </c>
      <c r="I5" s="5" t="s">
        <v>31</v>
      </c>
      <c r="J5" s="5" t="s">
        <v>32</v>
      </c>
      <c r="K5" s="5" t="s">
        <v>21</v>
      </c>
      <c r="L5" s="5" t="s">
        <v>33</v>
      </c>
      <c r="M5" s="5" t="s">
        <v>22</v>
      </c>
      <c r="N5" s="5" t="s">
        <v>23</v>
      </c>
      <c r="O5" s="5" t="s">
        <v>24</v>
      </c>
      <c r="P5" s="5" t="s">
        <v>25</v>
      </c>
      <c r="Q5" s="6"/>
      <c r="R5" s="6"/>
      <c r="S5" s="5" t="s">
        <v>26</v>
      </c>
      <c r="T5" s="5" t="s">
        <v>26</v>
      </c>
    </row>
    <row r="6" spans="1:20" ht="80" x14ac:dyDescent="0.2">
      <c r="A6" s="6" t="str">
        <f ca="1">IFERROR(__xludf.DUMMYFUNCTION("""COMPUTED_VALUE"""),"vols-wrestling_1975")</f>
        <v>vols-wrestling_1975</v>
      </c>
      <c r="B6" s="5" t="s">
        <v>40</v>
      </c>
      <c r="C6" s="5" t="s">
        <v>41</v>
      </c>
      <c r="D6" s="5" t="s">
        <v>20</v>
      </c>
      <c r="E6" s="5">
        <v>1975</v>
      </c>
      <c r="F6" s="5">
        <v>2</v>
      </c>
      <c r="G6" s="5" t="s">
        <v>29</v>
      </c>
      <c r="H6" s="10" t="s">
        <v>30</v>
      </c>
      <c r="I6" s="5" t="s">
        <v>31</v>
      </c>
      <c r="J6" s="5" t="s">
        <v>32</v>
      </c>
      <c r="K6" s="5" t="s">
        <v>21</v>
      </c>
      <c r="L6" s="5" t="s">
        <v>42</v>
      </c>
      <c r="M6" s="5" t="s">
        <v>22</v>
      </c>
      <c r="N6" s="5" t="s">
        <v>23</v>
      </c>
      <c r="O6" s="5" t="s">
        <v>24</v>
      </c>
      <c r="P6" s="5" t="s">
        <v>25</v>
      </c>
      <c r="Q6" s="6"/>
      <c r="R6" s="6"/>
      <c r="S6" s="5" t="s">
        <v>26</v>
      </c>
      <c r="T6" s="5" t="s">
        <v>26</v>
      </c>
    </row>
    <row r="7" spans="1:20" ht="80" x14ac:dyDescent="0.2">
      <c r="A7" s="6" t="str">
        <f ca="1">IFERROR(__xludf.DUMMYFUNCTION("""COMPUTED_VALUE"""),"vols-wrestling_1976")</f>
        <v>vols-wrestling_1976</v>
      </c>
      <c r="B7" s="5" t="s">
        <v>43</v>
      </c>
      <c r="C7" s="5" t="s">
        <v>44</v>
      </c>
      <c r="D7" s="5" t="s">
        <v>20</v>
      </c>
      <c r="E7" s="5">
        <v>1976</v>
      </c>
      <c r="F7" s="5">
        <v>2</v>
      </c>
      <c r="G7" s="5" t="s">
        <v>29</v>
      </c>
      <c r="H7" s="12" t="s">
        <v>30</v>
      </c>
      <c r="I7" s="5" t="s">
        <v>31</v>
      </c>
      <c r="J7" s="5" t="s">
        <v>32</v>
      </c>
      <c r="K7" s="5" t="s">
        <v>21</v>
      </c>
      <c r="L7" s="5" t="s">
        <v>45</v>
      </c>
      <c r="M7" s="5" t="s">
        <v>22</v>
      </c>
      <c r="N7" s="5" t="s">
        <v>23</v>
      </c>
      <c r="O7" s="5" t="s">
        <v>24</v>
      </c>
      <c r="P7" s="5" t="s">
        <v>25</v>
      </c>
      <c r="Q7" s="6"/>
      <c r="R7" s="6"/>
      <c r="S7" s="5" t="s">
        <v>26</v>
      </c>
      <c r="T7" s="5" t="s">
        <v>26</v>
      </c>
    </row>
    <row r="8" spans="1:20" ht="80" x14ac:dyDescent="0.2">
      <c r="A8" s="6" t="str">
        <f ca="1">IFERROR(__xludf.DUMMYFUNCTION("""COMPUTED_VALUE"""),"vols-wrestling_1977")</f>
        <v>vols-wrestling_1977</v>
      </c>
      <c r="B8" s="5" t="s">
        <v>46</v>
      </c>
      <c r="C8" s="5" t="s">
        <v>47</v>
      </c>
      <c r="D8" s="5" t="s">
        <v>20</v>
      </c>
      <c r="E8" s="5">
        <v>1977</v>
      </c>
      <c r="F8" s="5">
        <v>2</v>
      </c>
      <c r="G8" s="5" t="s">
        <v>29</v>
      </c>
      <c r="H8" s="12" t="s">
        <v>30</v>
      </c>
      <c r="I8" s="5" t="s">
        <v>31</v>
      </c>
      <c r="J8" s="5" t="s">
        <v>32</v>
      </c>
      <c r="K8" s="5" t="s">
        <v>21</v>
      </c>
      <c r="L8" s="5" t="s">
        <v>45</v>
      </c>
      <c r="M8" s="5" t="s">
        <v>22</v>
      </c>
      <c r="N8" s="5" t="s">
        <v>23</v>
      </c>
      <c r="O8" s="5" t="s">
        <v>24</v>
      </c>
      <c r="P8" s="5" t="s">
        <v>25</v>
      </c>
      <c r="Q8" s="6"/>
      <c r="R8" s="6"/>
      <c r="S8" s="5" t="s">
        <v>26</v>
      </c>
      <c r="T8" s="5" t="s">
        <v>26</v>
      </c>
    </row>
    <row r="9" spans="1:20" ht="80" x14ac:dyDescent="0.2">
      <c r="A9" s="6" t="str">
        <f ca="1">IFERROR(__xludf.DUMMYFUNCTION("""COMPUTED_VALUE"""),"vols-wrestling_1978")</f>
        <v>vols-wrestling_1978</v>
      </c>
      <c r="B9" s="5" t="s">
        <v>48</v>
      </c>
      <c r="C9" s="5" t="s">
        <v>49</v>
      </c>
      <c r="D9" s="5" t="s">
        <v>20</v>
      </c>
      <c r="E9" s="5">
        <v>1978</v>
      </c>
      <c r="F9" s="5">
        <v>4</v>
      </c>
      <c r="G9" s="5" t="s">
        <v>29</v>
      </c>
      <c r="H9" s="12" t="s">
        <v>30</v>
      </c>
      <c r="I9" s="5" t="s">
        <v>31</v>
      </c>
      <c r="J9" s="5" t="s">
        <v>32</v>
      </c>
      <c r="K9" s="5" t="s">
        <v>21</v>
      </c>
      <c r="L9" s="5" t="s">
        <v>45</v>
      </c>
      <c r="M9" s="5" t="s">
        <v>22</v>
      </c>
      <c r="N9" s="5" t="s">
        <v>23</v>
      </c>
      <c r="O9" s="5" t="s">
        <v>24</v>
      </c>
      <c r="P9" s="5" t="s">
        <v>25</v>
      </c>
      <c r="Q9" s="6"/>
      <c r="R9" s="6"/>
      <c r="S9" s="5" t="s">
        <v>26</v>
      </c>
      <c r="T9" s="5" t="s">
        <v>26</v>
      </c>
    </row>
    <row r="10" spans="1:20" ht="80" x14ac:dyDescent="0.2">
      <c r="A10" s="6" t="str">
        <f ca="1">IFERROR(__xludf.DUMMYFUNCTION("""COMPUTED_VALUE"""),"vols-wrestling_1979")</f>
        <v>vols-wrestling_1979</v>
      </c>
      <c r="B10" s="5" t="s">
        <v>50</v>
      </c>
      <c r="C10" s="5" t="s">
        <v>51</v>
      </c>
      <c r="D10" s="5" t="s">
        <v>20</v>
      </c>
      <c r="E10" s="5">
        <v>1979</v>
      </c>
      <c r="F10" s="5">
        <v>4</v>
      </c>
      <c r="G10" s="5" t="s">
        <v>29</v>
      </c>
      <c r="H10" s="12" t="s">
        <v>30</v>
      </c>
      <c r="I10" s="5" t="s">
        <v>31</v>
      </c>
      <c r="J10" s="5" t="s">
        <v>32</v>
      </c>
      <c r="K10" s="5" t="s">
        <v>21</v>
      </c>
      <c r="L10" s="5" t="s">
        <v>45</v>
      </c>
      <c r="M10" s="5" t="s">
        <v>22</v>
      </c>
      <c r="N10" s="5" t="s">
        <v>23</v>
      </c>
      <c r="O10" s="5" t="s">
        <v>24</v>
      </c>
      <c r="P10" s="5" t="s">
        <v>25</v>
      </c>
      <c r="Q10" s="6"/>
      <c r="R10" s="6"/>
      <c r="S10" s="5" t="s">
        <v>26</v>
      </c>
      <c r="T10" s="5" t="s">
        <v>26</v>
      </c>
    </row>
    <row r="11" spans="1:20" ht="80" x14ac:dyDescent="0.2">
      <c r="A11" s="6" t="str">
        <f ca="1">IFERROR(__xludf.DUMMYFUNCTION("""COMPUTED_VALUE"""),"vols-wrestling_1980")</f>
        <v>vols-wrestling_1980</v>
      </c>
      <c r="B11" s="5" t="s">
        <v>52</v>
      </c>
      <c r="C11" s="5" t="s">
        <v>53</v>
      </c>
      <c r="D11" s="5" t="s">
        <v>20</v>
      </c>
      <c r="E11" s="5">
        <v>1980</v>
      </c>
      <c r="F11" s="5">
        <v>4</v>
      </c>
      <c r="G11" s="5" t="s">
        <v>29</v>
      </c>
      <c r="H11" s="12" t="s">
        <v>30</v>
      </c>
      <c r="I11" s="5" t="s">
        <v>31</v>
      </c>
      <c r="J11" s="5" t="s">
        <v>32</v>
      </c>
      <c r="K11" s="5" t="s">
        <v>21</v>
      </c>
      <c r="L11" s="5" t="s">
        <v>45</v>
      </c>
      <c r="M11" s="5" t="s">
        <v>22</v>
      </c>
      <c r="N11" s="5" t="s">
        <v>23</v>
      </c>
      <c r="O11" s="5" t="s">
        <v>24</v>
      </c>
      <c r="P11" s="5" t="s">
        <v>25</v>
      </c>
      <c r="Q11" s="6"/>
      <c r="R11" s="6"/>
      <c r="S11" s="5" t="s">
        <v>26</v>
      </c>
      <c r="T11" s="5" t="s">
        <v>26</v>
      </c>
    </row>
    <row r="12" spans="1:20" ht="80" x14ac:dyDescent="0.2">
      <c r="A12" s="6" t="str">
        <f ca="1">IFERROR(__xludf.DUMMYFUNCTION("""COMPUTED_VALUE"""),"vols-wrestling_1981")</f>
        <v>vols-wrestling_1981</v>
      </c>
      <c r="B12" s="5" t="s">
        <v>54</v>
      </c>
      <c r="C12" s="5" t="s">
        <v>55</v>
      </c>
      <c r="D12" s="5" t="s">
        <v>20</v>
      </c>
      <c r="E12" s="5">
        <v>1981</v>
      </c>
      <c r="F12" s="5">
        <v>4</v>
      </c>
      <c r="G12" s="5" t="s">
        <v>29</v>
      </c>
      <c r="H12" s="12" t="s">
        <v>30</v>
      </c>
      <c r="I12" s="5" t="s">
        <v>31</v>
      </c>
      <c r="J12" s="5" t="s">
        <v>32</v>
      </c>
      <c r="K12" s="5" t="s">
        <v>21</v>
      </c>
      <c r="L12" s="5" t="s">
        <v>45</v>
      </c>
      <c r="M12" s="5" t="s">
        <v>22</v>
      </c>
      <c r="N12" s="5" t="s">
        <v>23</v>
      </c>
      <c r="O12" s="5" t="s">
        <v>24</v>
      </c>
      <c r="P12" s="5" t="s">
        <v>25</v>
      </c>
      <c r="Q12" s="6"/>
      <c r="R12" s="6"/>
      <c r="S12" s="5" t="s">
        <v>26</v>
      </c>
      <c r="T12" s="5" t="s">
        <v>26</v>
      </c>
    </row>
    <row r="13" spans="1:20" ht="80" x14ac:dyDescent="0.2">
      <c r="A13" s="6" t="str">
        <f ca="1">IFERROR(__xludf.DUMMYFUNCTION("""COMPUTED_VALUE"""),"vols-wrestling_1982")</f>
        <v>vols-wrestling_1982</v>
      </c>
      <c r="B13" s="5" t="s">
        <v>56</v>
      </c>
      <c r="C13" s="5" t="s">
        <v>57</v>
      </c>
      <c r="D13" s="5" t="s">
        <v>20</v>
      </c>
      <c r="E13" s="5">
        <v>1982</v>
      </c>
      <c r="F13" s="5">
        <v>4</v>
      </c>
      <c r="G13" s="5" t="s">
        <v>29</v>
      </c>
      <c r="H13" s="12" t="s">
        <v>30</v>
      </c>
      <c r="I13" s="5" t="s">
        <v>31</v>
      </c>
      <c r="J13" s="5" t="s">
        <v>32</v>
      </c>
      <c r="K13" s="5" t="s">
        <v>21</v>
      </c>
      <c r="L13" s="5" t="s">
        <v>45</v>
      </c>
      <c r="M13" s="5" t="s">
        <v>22</v>
      </c>
      <c r="N13" s="5" t="s">
        <v>23</v>
      </c>
      <c r="O13" s="5" t="s">
        <v>24</v>
      </c>
      <c r="P13" s="5" t="s">
        <v>25</v>
      </c>
      <c r="Q13" s="6"/>
      <c r="R13" s="6"/>
      <c r="S13" s="5" t="s">
        <v>26</v>
      </c>
      <c r="T13" s="5" t="s">
        <v>26</v>
      </c>
    </row>
    <row r="14" spans="1:20" ht="80" x14ac:dyDescent="0.2">
      <c r="A14" s="6" t="str">
        <f ca="1">IFERROR(__xludf.DUMMYFUNCTION("""COMPUTED_VALUE"""),"vols-wrestling_1983")</f>
        <v>vols-wrestling_1983</v>
      </c>
      <c r="B14" s="5" t="s">
        <v>58</v>
      </c>
      <c r="C14" s="5" t="s">
        <v>59</v>
      </c>
      <c r="D14" s="5" t="s">
        <v>20</v>
      </c>
      <c r="E14" s="5">
        <v>1983</v>
      </c>
      <c r="F14" s="5">
        <v>4</v>
      </c>
      <c r="G14" s="5" t="s">
        <v>29</v>
      </c>
      <c r="H14" s="12" t="s">
        <v>30</v>
      </c>
      <c r="I14" s="5" t="s">
        <v>31</v>
      </c>
      <c r="J14" s="5" t="s">
        <v>32</v>
      </c>
      <c r="K14" s="5" t="s">
        <v>21</v>
      </c>
      <c r="L14" s="5" t="s">
        <v>45</v>
      </c>
      <c r="M14" s="5" t="s">
        <v>22</v>
      </c>
      <c r="N14" s="5" t="s">
        <v>23</v>
      </c>
      <c r="O14" s="5" t="s">
        <v>24</v>
      </c>
      <c r="P14" s="5" t="s">
        <v>25</v>
      </c>
      <c r="Q14" s="6"/>
      <c r="R14" s="6"/>
      <c r="S14" s="5" t="s">
        <v>26</v>
      </c>
      <c r="T14" s="5" t="s">
        <v>26</v>
      </c>
    </row>
    <row r="15" spans="1:20" ht="80" x14ac:dyDescent="0.2">
      <c r="A15" s="6" t="str">
        <f ca="1">IFERROR(__xludf.DUMMYFUNCTION("""COMPUTED_VALUE"""),"vols-wrestling_1984")</f>
        <v>vols-wrestling_1984</v>
      </c>
      <c r="B15" s="5" t="s">
        <v>60</v>
      </c>
      <c r="C15" s="5" t="s">
        <v>61</v>
      </c>
      <c r="D15" s="5" t="s">
        <v>20</v>
      </c>
      <c r="E15" s="5">
        <v>1984</v>
      </c>
      <c r="F15" s="5">
        <v>4</v>
      </c>
      <c r="G15" s="5" t="s">
        <v>29</v>
      </c>
      <c r="H15" s="12" t="s">
        <v>30</v>
      </c>
      <c r="I15" s="5" t="s">
        <v>31</v>
      </c>
      <c r="J15" s="5" t="s">
        <v>32</v>
      </c>
      <c r="K15" s="5" t="s">
        <v>21</v>
      </c>
      <c r="L15" s="5" t="s">
        <v>45</v>
      </c>
      <c r="M15" s="5" t="s">
        <v>22</v>
      </c>
      <c r="N15" s="5" t="s">
        <v>23</v>
      </c>
      <c r="O15" s="5" t="s">
        <v>24</v>
      </c>
      <c r="P15" s="5" t="s">
        <v>25</v>
      </c>
      <c r="Q15" s="6"/>
      <c r="R15" s="6"/>
      <c r="S15" s="5" t="s">
        <v>26</v>
      </c>
      <c r="T15" s="5" t="s">
        <v>26</v>
      </c>
    </row>
    <row r="16" spans="1:20" ht="80" x14ac:dyDescent="0.2">
      <c r="A16" s="6" t="str">
        <f ca="1">IFERROR(__xludf.DUMMYFUNCTION("""COMPUTED_VALUE"""),"vols-wrestling_1985")</f>
        <v>vols-wrestling_1985</v>
      </c>
      <c r="B16" s="5" t="s">
        <v>62</v>
      </c>
      <c r="C16" s="5" t="s">
        <v>63</v>
      </c>
      <c r="D16" s="5" t="s">
        <v>20</v>
      </c>
      <c r="E16" s="5">
        <v>1985</v>
      </c>
      <c r="F16" s="5">
        <v>4</v>
      </c>
      <c r="G16" s="5" t="s">
        <v>29</v>
      </c>
      <c r="H16" s="12" t="s">
        <v>30</v>
      </c>
      <c r="I16" s="5" t="s">
        <v>31</v>
      </c>
      <c r="J16" s="5" t="s">
        <v>32</v>
      </c>
      <c r="K16" s="5" t="s">
        <v>21</v>
      </c>
      <c r="L16" s="5" t="s">
        <v>45</v>
      </c>
      <c r="M16" s="5" t="s">
        <v>22</v>
      </c>
      <c r="N16" s="5" t="s">
        <v>23</v>
      </c>
      <c r="O16" s="5" t="s">
        <v>24</v>
      </c>
      <c r="P16" s="5" t="s">
        <v>25</v>
      </c>
      <c r="Q16" s="6"/>
      <c r="R16" s="6"/>
      <c r="S16" s="5" t="s">
        <v>26</v>
      </c>
      <c r="T16" s="5" t="s">
        <v>26</v>
      </c>
    </row>
    <row r="17" spans="1:20" ht="76" x14ac:dyDescent="0.2">
      <c r="A17" s="6" t="str">
        <f ca="1">IFERROR(__xludf.DUMMYFUNCTION("""COMPUTED_VALUE"""),"vols-wrestling_1986")</f>
        <v>vols-wrestling_1986</v>
      </c>
      <c r="B17" s="5" t="s">
        <v>64</v>
      </c>
      <c r="C17" s="13" t="s">
        <v>65</v>
      </c>
      <c r="D17" s="5" t="s">
        <v>20</v>
      </c>
      <c r="E17" s="5">
        <v>1986</v>
      </c>
      <c r="F17" s="13">
        <v>4</v>
      </c>
      <c r="G17" s="5" t="s">
        <v>29</v>
      </c>
      <c r="H17" s="12" t="s">
        <v>30</v>
      </c>
      <c r="I17" s="5" t="s">
        <v>31</v>
      </c>
      <c r="J17" s="13" t="s">
        <v>32</v>
      </c>
      <c r="K17" s="13" t="s">
        <v>21</v>
      </c>
      <c r="L17" s="13" t="s">
        <v>45</v>
      </c>
      <c r="M17" s="13" t="s">
        <v>22</v>
      </c>
      <c r="N17" s="13" t="s">
        <v>23</v>
      </c>
      <c r="O17" s="13" t="s">
        <v>24</v>
      </c>
      <c r="P17" s="13" t="s">
        <v>25</v>
      </c>
      <c r="Q17" s="6"/>
      <c r="R17" s="6"/>
      <c r="S17" s="13" t="s">
        <v>26</v>
      </c>
      <c r="T17" s="13" t="s">
        <v>26</v>
      </c>
    </row>
    <row r="18" spans="1:20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5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2021-10-11T19:35:00Z</dcterms:modified>
</cp:coreProperties>
</file>