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eredith/Downloads/"/>
    </mc:Choice>
  </mc:AlternateContent>
  <xr:revisionPtr revIDLastSave="0" documentId="13_ncr:1_{31531173-5CB9-D34C-AEAE-A0A671B98BF4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<sst xmlns="http://schemas.openxmlformats.org/spreadsheetml/2006/main" count="620" uniqueCount="178">
  <si>
    <t>adminDB</t>
  </si>
  <si>
    <t>title_cover</t>
  </si>
  <si>
    <t>title</t>
  </si>
  <si>
    <t>title_supplied</t>
  </si>
  <si>
    <t>creator</t>
  </si>
  <si>
    <t>date_text</t>
  </si>
  <si>
    <t>extent</t>
  </si>
  <si>
    <t>rights</t>
  </si>
  <si>
    <t>rights_URI</t>
  </si>
  <si>
    <t>subject_topic</t>
  </si>
  <si>
    <t>subject_topic_2</t>
  </si>
  <si>
    <t>subject_topic_3</t>
  </si>
  <si>
    <t>subject_name</t>
  </si>
  <si>
    <t>subject_name_2</t>
  </si>
  <si>
    <t>subject_name_3</t>
  </si>
  <si>
    <t>subject_name_3_URI</t>
  </si>
  <si>
    <t>subject_geographic</t>
  </si>
  <si>
    <t>coordinates</t>
  </si>
  <si>
    <t>form</t>
  </si>
  <si>
    <t>form2</t>
  </si>
  <si>
    <t>form_URI</t>
  </si>
  <si>
    <t>form_lcgft</t>
  </si>
  <si>
    <t>repository</t>
  </si>
  <si>
    <t>record_source</t>
  </si>
  <si>
    <t>University of Tennessee, Knoxville. Department of Athletics</t>
  </si>
  <si>
    <t>College sports</t>
  </si>
  <si>
    <t>University of Tennessee, Knoxville</t>
  </si>
  <si>
    <t>Knoxville (Tenn.)</t>
  </si>
  <si>
    <t>periodicals</t>
  </si>
  <si>
    <t>University of Tennessee, Knoxville. Special Collections</t>
  </si>
  <si>
    <t>University of Tennessee, Knoxville. Libraries</t>
  </si>
  <si>
    <t>1982 University of Tennessee baseball</t>
  </si>
  <si>
    <t>University of Tennessee 1982 baseball guide</t>
  </si>
  <si>
    <t>University of Tennessee Volunteers baseball media guide, 1982</t>
  </si>
  <si>
    <t>32 pages</t>
  </si>
  <si>
    <t>No Copyright - United States</t>
  </si>
  <si>
    <t>http://rightsstatements.org/vocab/NoC-US/1.0/</t>
  </si>
  <si>
    <t>Baseball</t>
  </si>
  <si>
    <t>Ball games</t>
  </si>
  <si>
    <t>John Whited</t>
  </si>
  <si>
    <t>Tennessee Volunteers baseball</t>
  </si>
  <si>
    <t>https://www.wikidata.org/wiki/Q7700232</t>
  </si>
  <si>
    <t>35.96064, -83.92075</t>
  </si>
  <si>
    <t>brochures</t>
  </si>
  <si>
    <t>1985 University of Tennessee baseball</t>
  </si>
  <si>
    <t>University of Tennessee 1985 baseball guide</t>
  </si>
  <si>
    <t>University of Tennessee Volunteers baseball media guide, 1985</t>
  </si>
  <si>
    <t>44 pages</t>
  </si>
  <si>
    <t>35.96064, -83.92076</t>
  </si>
  <si>
    <t>University of Tennessee baseball '86</t>
  </si>
  <si>
    <t>University of Tennessee 1986 baseball guide</t>
  </si>
  <si>
    <t>University of Tennessee Volunteers baseball media guide, 1986</t>
  </si>
  <si>
    <t>35.96064, -83.92077</t>
  </si>
  <si>
    <t>Tennessee 1987 baseball guide</t>
  </si>
  <si>
    <t>University of Tennessee 1987 baseball guide</t>
  </si>
  <si>
    <t>University of Tennessee Volunteers baseball media guide, 1987</t>
  </si>
  <si>
    <t>40 pages</t>
  </si>
  <si>
    <t>35.96064, -83.92078</t>
  </si>
  <si>
    <t>booklets</t>
  </si>
  <si>
    <t>Tennessee Volunteers 1989 baseball media guide</t>
  </si>
  <si>
    <t>1989 Tennessee Volunteers baseball</t>
  </si>
  <si>
    <t>University of Tennessee Volunteers baseball media guide, 1989</t>
  </si>
  <si>
    <t>68 pages</t>
  </si>
  <si>
    <t>In Copyright</t>
  </si>
  <si>
    <t>http://rightsstatements.org/vocab/InC/1.0/</t>
  </si>
  <si>
    <t>Mark Connor</t>
  </si>
  <si>
    <t>35.96064, -83.92079</t>
  </si>
  <si>
    <t>University of Tennessee Volunteers 1990 baseball guide</t>
  </si>
  <si>
    <t>1990 Tennessee Volunteers baseball</t>
  </si>
  <si>
    <t>University of Tennessee Volunteers baseball media guide, 1990</t>
  </si>
  <si>
    <t>84 pages</t>
  </si>
  <si>
    <t>Rod Delmonico</t>
  </si>
  <si>
    <t>35.96064, -83.92080</t>
  </si>
  <si>
    <t>Tennessee baseball 1992 media guide</t>
  </si>
  <si>
    <t>1992 University of Tennessee baseball media guide</t>
  </si>
  <si>
    <t>University of Tennessee Volunteers baseball media guide, 1992</t>
  </si>
  <si>
    <t>35.96064, -83.92081</t>
  </si>
  <si>
    <t>1993 University of Tennessee Volunteers baseball guide</t>
  </si>
  <si>
    <t>1993 University of Tennessee baseball media guide</t>
  </si>
  <si>
    <t>University of Tennessee Volunteers baseball media guide, 1993</t>
  </si>
  <si>
    <t>88 pages</t>
  </si>
  <si>
    <t>35.96064, -83.92082</t>
  </si>
  <si>
    <t>1994 University of Tennessee Volunteers baseball guide</t>
  </si>
  <si>
    <t>1994 University of Tennessee baseball media guide</t>
  </si>
  <si>
    <t>University of Tennessee Volunteers baseball media guide, 1994</t>
  </si>
  <si>
    <t>35.96064, -83.92083</t>
  </si>
  <si>
    <t>1995 University of Tennessee Volunteers baseball guide</t>
  </si>
  <si>
    <t>1995 University of Tennessee baseball media guide</t>
  </si>
  <si>
    <t>University of Tennessee Volunteers baseball media guide, 1995</t>
  </si>
  <si>
    <t>35.96064, -83.92084</t>
  </si>
  <si>
    <t>Tennessee 1996 Volunteer baseball</t>
  </si>
  <si>
    <t>University of Tennessee Volunteers baseball media guide, 1996</t>
  </si>
  <si>
    <t>96 pages</t>
  </si>
  <si>
    <t>35.96064, -83.92085</t>
  </si>
  <si>
    <t>1996 Tennessee game program</t>
  </si>
  <si>
    <t>1996 Tennessee Volunteers baseball</t>
  </si>
  <si>
    <t>University of Tennessee Volunteers baseball game program, 1996-04</t>
  </si>
  <si>
    <t>20 pages</t>
  </si>
  <si>
    <t>35.96064, -83.92086</t>
  </si>
  <si>
    <t>Tennessee 1997 Volunteer baseball</t>
  </si>
  <si>
    <t>University of Tennessee Volunteers baseball media guide, 1997</t>
  </si>
  <si>
    <t>104 pages</t>
  </si>
  <si>
    <t>35.96064, -83.92087</t>
  </si>
  <si>
    <t>Tennessee baseball 1999</t>
  </si>
  <si>
    <t>1999 Tennessee baseball</t>
  </si>
  <si>
    <t>University of Tennessee Volunteers baseball media guide, 1999</t>
  </si>
  <si>
    <t>124 pages</t>
  </si>
  <si>
    <t>35.96064, -83.92089</t>
  </si>
  <si>
    <t>2000 Volunteers baseball media guide</t>
  </si>
  <si>
    <t>2000 Tennessee baseball</t>
  </si>
  <si>
    <t>University of Tennessee Volunteers baseball media guide, 2000</t>
  </si>
  <si>
    <t>132 pages</t>
  </si>
  <si>
    <t>35.96064, -83.92090</t>
  </si>
  <si>
    <t xml:space="preserve">Tennessee 2000 official souvenir game program </t>
  </si>
  <si>
    <t>2000 Volunteer baseball</t>
  </si>
  <si>
    <t>University of Tennessee Volunteers baseball souvenir program, 2000</t>
  </si>
  <si>
    <t>24 pages</t>
  </si>
  <si>
    <t>35.96064, -83.92091</t>
  </si>
  <si>
    <t>Tennessee 2001 baseball</t>
  </si>
  <si>
    <t>University of Tennessee Volunteers baseball media guide, 2001</t>
  </si>
  <si>
    <t>140 pages</t>
  </si>
  <si>
    <t>35.96064, -83.92092</t>
  </si>
  <si>
    <t>Tennessee: NCAA regional - Knoxville</t>
  </si>
  <si>
    <t xml:space="preserve">2001 Tennessee baseballl NCAA postseason guide  </t>
  </si>
  <si>
    <t>University of Tennessee Volunteers baseball postseason guide, 2001</t>
  </si>
  <si>
    <t>102 pages</t>
  </si>
  <si>
    <t>35.96064, -83.92093</t>
  </si>
  <si>
    <t>2001 Volunteer baseball</t>
  </si>
  <si>
    <t>University of Tennessee Volunteers baseball souvenir program, 2001</t>
  </si>
  <si>
    <t>28 pages</t>
  </si>
  <si>
    <t>35.96064, -83.92094</t>
  </si>
  <si>
    <t>Tennessee 2002 baseball</t>
  </si>
  <si>
    <t>2002 Vols baseball</t>
  </si>
  <si>
    <t>University of Tennessee Volunteers baseball media guide, 2002</t>
  </si>
  <si>
    <t>152 pages</t>
  </si>
  <si>
    <t>35.96064, -83.92095</t>
  </si>
  <si>
    <t>Tennessee 2002 baseball: official Tennessee souvenir program $1</t>
  </si>
  <si>
    <t>2002 Volunteer baseball</t>
  </si>
  <si>
    <t>University of Tennessee Volunteers baseball souvenir program, 2002</t>
  </si>
  <si>
    <t>35.96064, -83.92096</t>
  </si>
  <si>
    <t>2003 Volunteer baseball</t>
  </si>
  <si>
    <t>2003 Tennessee baseball media guide</t>
  </si>
  <si>
    <t>University of Tennessee Volunteers baseball media guide, 2003</t>
  </si>
  <si>
    <t>156 pages</t>
  </si>
  <si>
    <t>35.96064, -83.92097</t>
  </si>
  <si>
    <t>Tennessee 2003 baseball: official Tennessee souvenir program $1</t>
  </si>
  <si>
    <t>2003 Tennessee baseball</t>
  </si>
  <si>
    <t>University of Tennessee Volunteers baseball souvenir program, 2003</t>
  </si>
  <si>
    <t>35.96064, -83.92098</t>
  </si>
  <si>
    <t>Tennessee Volunteers 2004 media guide</t>
  </si>
  <si>
    <t>2004 Tennessee Volunteers</t>
  </si>
  <si>
    <t>University of Tennessee Volunteers baseball media guide, 2004</t>
  </si>
  <si>
    <t>164 pages</t>
  </si>
  <si>
    <t>35.96064, -83.92099</t>
  </si>
  <si>
    <t>2005 Volunteers baseball Tennessee</t>
  </si>
  <si>
    <t>2005 Volunteers baseball</t>
  </si>
  <si>
    <t>University of Tennessee Volunteers baseball media guide, 2005</t>
  </si>
  <si>
    <t>35.96064, -83.92100</t>
  </si>
  <si>
    <t>2006 Tennessee baseball</t>
  </si>
  <si>
    <t>University of Tennessee Volunteers baseball media guide, 2006</t>
  </si>
  <si>
    <t>148 pages</t>
  </si>
  <si>
    <t>35.96064, -83.92101</t>
  </si>
  <si>
    <t>2007 Volunteers baseball</t>
  </si>
  <si>
    <t>University of Tennessee Volunteers baseball media guide, 2007</t>
  </si>
  <si>
    <t>35.96064, -83.92102</t>
  </si>
  <si>
    <t>2008 Volunteers baseball Tennessee</t>
  </si>
  <si>
    <t>University of Tennessee Volunteers baseball media guide, 2008</t>
  </si>
  <si>
    <t>180 pages</t>
  </si>
  <si>
    <t>Todd Raleigh</t>
  </si>
  <si>
    <t>35.96064, -83.92103</t>
  </si>
  <si>
    <t>2010 Volunteers baseball Tennessee</t>
  </si>
  <si>
    <t>University of Tennessee Volunteers baseball media guide, 2010</t>
  </si>
  <si>
    <t>188 pages</t>
  </si>
  <si>
    <t>35.96064, -83.92105</t>
  </si>
  <si>
    <t>2011 Tennessee Volunteers baseball</t>
  </si>
  <si>
    <t>University of Tennessee Volunteers baseball media guide, 2011</t>
  </si>
  <si>
    <t>172 pages</t>
  </si>
  <si>
    <t>35.96064, -83.92106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</si>
</sst>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rial"/>
    </font>
    <font>
      <sz val="10"/>
      <color rgb="FFFFFFFF"/>
      <name val="Arial"/>
    </font>
    <font>
      <sz val="10"/>
      <color theme="0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sz val="11"/>
      <color rgb="FF343268"/>
      <name val="Calibri"/>
    </font>
    <font>
      <sz val="10"/>
      <color rgb="FF000000"/>
      <name val="Arial"/>
    </font>
    <font>
      <sz val="11"/>
      <color rgb="FF000000"/>
      <name val="Arial"/>
    </font>
    <font>
      <sz val="11"/>
      <color rgb="FF000000"/>
      <name val="Docs-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0000FF"/>
      <name val="Arial"/>
    </font>
    <font>
      <sz val="11"/>
      <color theme="1"/>
      <name val="Calibri"/>
    </font>
    <font>
      <sz val="11"/>
      <color rgb="FF222222"/>
      <name val="Calibri"/>
    </font>
    <font>
      <u/>
      <sz val="11"/>
      <color rgb="FF1155CC"/>
      <name val="Roboto"/>
    </font>
    <font>
      <sz val="11"/>
      <color rgb="FF000000"/>
      <name val="Arial"/>
    </font>
    <font>
      <sz val="11"/>
      <color theme="1"/>
      <name val="Arial"/>
    </font>
    <font>
      <sz val="11"/>
      <color rgb="FF1155CC"/>
      <name val="Roboto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6" fillId="4" borderId="0" xfId="0" applyFont="1" applyFill="1" applyAlignment="1"/>
    <xf numFmtId="0" fontId="11" fillId="4" borderId="0" xfId="0" applyFont="1" applyFill="1" applyAlignment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14" fillId="4" borderId="0" xfId="0" applyFont="1" applyFill="1" applyAlignment="1"/>
    <xf numFmtId="0" fontId="15" fillId="4" borderId="0" xfId="0" applyFont="1" applyFill="1" applyAlignment="1"/>
    <xf numFmtId="0" fontId="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ightsstatements.org/vocab/InC/1.0/" TargetMode="External"/><Relationship Id="rId13" Type="http://schemas.openxmlformats.org/officeDocument/2006/relationships/hyperlink" Target="http://rightsstatements.org/vocab/InC/1.0/" TargetMode="External"/><Relationship Id="rId18" Type="http://schemas.openxmlformats.org/officeDocument/2006/relationships/hyperlink" Target="http://rightsstatements.org/vocab/InC/1.0/" TargetMode="External"/><Relationship Id="rId26" Type="http://schemas.openxmlformats.org/officeDocument/2006/relationships/hyperlink" Target="http://rightsstatements.org/vocab/InC/1.0/" TargetMode="External"/><Relationship Id="rId3" Type="http://schemas.openxmlformats.org/officeDocument/2006/relationships/hyperlink" Target="http://rightsstatements.org/vocab/NoC-US/1.0/" TargetMode="External"/><Relationship Id="rId21" Type="http://schemas.openxmlformats.org/officeDocument/2006/relationships/hyperlink" Target="http://rightsstatements.org/vocab/InC/1.0/" TargetMode="External"/><Relationship Id="rId7" Type="http://schemas.openxmlformats.org/officeDocument/2006/relationships/hyperlink" Target="http://rightsstatements.org/vocab/InC/1.0/" TargetMode="External"/><Relationship Id="rId12" Type="http://schemas.openxmlformats.org/officeDocument/2006/relationships/hyperlink" Target="http://rightsstatements.org/vocab/InC/1.0/" TargetMode="External"/><Relationship Id="rId17" Type="http://schemas.openxmlformats.org/officeDocument/2006/relationships/hyperlink" Target="http://rightsstatements.org/vocab/InC/1.0/" TargetMode="External"/><Relationship Id="rId25" Type="http://schemas.openxmlformats.org/officeDocument/2006/relationships/hyperlink" Target="http://rightsstatements.org/vocab/InC/1.0/" TargetMode="External"/><Relationship Id="rId2" Type="http://schemas.openxmlformats.org/officeDocument/2006/relationships/hyperlink" Target="https://www.wikidata.org/wiki/Q7700232" TargetMode="External"/><Relationship Id="rId16" Type="http://schemas.openxmlformats.org/officeDocument/2006/relationships/hyperlink" Target="http://rightsstatements.org/vocab/InC/1.0/" TargetMode="External"/><Relationship Id="rId20" Type="http://schemas.openxmlformats.org/officeDocument/2006/relationships/hyperlink" Target="http://rightsstatements.org/vocab/InC/1.0/" TargetMode="External"/><Relationship Id="rId29" Type="http://schemas.openxmlformats.org/officeDocument/2006/relationships/hyperlink" Target="http://rightsstatements.org/vocab/InC/1.0/" TargetMode="External"/><Relationship Id="rId1" Type="http://schemas.openxmlformats.org/officeDocument/2006/relationships/hyperlink" Target="http://rightsstatements.org/vocab/NoC-US/1.0/" TargetMode="External"/><Relationship Id="rId6" Type="http://schemas.openxmlformats.org/officeDocument/2006/relationships/hyperlink" Target="http://rightsstatements.org/vocab/NoC-US/1.0/" TargetMode="External"/><Relationship Id="rId11" Type="http://schemas.openxmlformats.org/officeDocument/2006/relationships/hyperlink" Target="http://rightsstatements.org/vocab/InC/1.0/" TargetMode="External"/><Relationship Id="rId24" Type="http://schemas.openxmlformats.org/officeDocument/2006/relationships/hyperlink" Target="http://rightsstatements.org/vocab/InC/1.0/" TargetMode="External"/><Relationship Id="rId32" Type="http://schemas.openxmlformats.org/officeDocument/2006/relationships/hyperlink" Target="http://rightsstatements.org/vocab/InC/1.0/" TargetMode="External"/><Relationship Id="rId5" Type="http://schemas.openxmlformats.org/officeDocument/2006/relationships/hyperlink" Target="http://rightsstatements.org/vocab/NoC-US/1.0/" TargetMode="External"/><Relationship Id="rId15" Type="http://schemas.openxmlformats.org/officeDocument/2006/relationships/hyperlink" Target="http://rightsstatements.org/vocab/InC/1.0/" TargetMode="External"/><Relationship Id="rId23" Type="http://schemas.openxmlformats.org/officeDocument/2006/relationships/hyperlink" Target="http://rightsstatements.org/vocab/InC/1.0/" TargetMode="External"/><Relationship Id="rId28" Type="http://schemas.openxmlformats.org/officeDocument/2006/relationships/hyperlink" Target="http://rightsstatements.org/vocab/InC/1.0/" TargetMode="External"/><Relationship Id="rId10" Type="http://schemas.openxmlformats.org/officeDocument/2006/relationships/hyperlink" Target="http://rightsstatements.org/vocab/InC/1.0/" TargetMode="External"/><Relationship Id="rId19" Type="http://schemas.openxmlformats.org/officeDocument/2006/relationships/hyperlink" Target="http://rightsstatements.org/vocab/InC/1.0/" TargetMode="External"/><Relationship Id="rId31" Type="http://schemas.openxmlformats.org/officeDocument/2006/relationships/hyperlink" Target="http://rightsstatements.org/vocab/InC/1.0/" TargetMode="External"/><Relationship Id="rId4" Type="http://schemas.openxmlformats.org/officeDocument/2006/relationships/hyperlink" Target="https://www.wikidata.org/wiki/Q7700232" TargetMode="External"/><Relationship Id="rId9" Type="http://schemas.openxmlformats.org/officeDocument/2006/relationships/hyperlink" Target="http://rightsstatements.org/vocab/InC/1.0/" TargetMode="External"/><Relationship Id="rId14" Type="http://schemas.openxmlformats.org/officeDocument/2006/relationships/hyperlink" Target="http://rightsstatements.org/vocab/InC/1.0/" TargetMode="External"/><Relationship Id="rId22" Type="http://schemas.openxmlformats.org/officeDocument/2006/relationships/hyperlink" Target="http://rightsstatements.org/vocab/InC/1.0/" TargetMode="External"/><Relationship Id="rId27" Type="http://schemas.openxmlformats.org/officeDocument/2006/relationships/hyperlink" Target="http://rightsstatements.org/vocab/InC/1.0/" TargetMode="External"/><Relationship Id="rId30" Type="http://schemas.openxmlformats.org/officeDocument/2006/relationships/hyperlink" Target="http://rightsstatements.org/vocab/InC/1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1"/>
  <sheetViews>
    <sheetView tabSelected="1" workbookViewId="0">
      <pane ySplit="1" topLeftCell="A2" activePane="bottomLeft" state="frozen"/>
      <selection pane="bottomLeft" activeCell="B24" sqref="B24"/>
    </sheetView>
  </sheetViews>
  <sheetFormatPr baseColWidth="10" defaultColWidth="12.6640625" defaultRowHeight="15" customHeight="1"/>
  <cols>
    <col min="1" max="1" width="29.5" customWidth="1"/>
    <col min="2" max="3" width="16.6640625" customWidth="1"/>
    <col min="4" max="4" width="14.1640625" customWidth="1"/>
    <col min="5" max="5" width="30.33203125" customWidth="1"/>
    <col min="6" max="7" width="8" customWidth="1"/>
    <col min="8" max="8" width="22.33203125" customWidth="1"/>
    <col min="9" max="9" width="35.33203125" customWidth="1"/>
    <col min="10" max="10" width="10.6640625" customWidth="1"/>
    <col min="11" max="11" width="12.33203125" customWidth="1"/>
    <col min="12" max="12" width="14" customWidth="1"/>
    <col min="13" max="13" width="13.5" customWidth="1"/>
    <col min="14" max="16" width="42.1640625" customWidth="1"/>
    <col min="17" max="18" width="16.6640625" customWidth="1"/>
    <col min="19" max="19" width="8" customWidth="1"/>
    <col min="20" max="20" width="12.6640625" customWidth="1"/>
    <col min="21" max="22" width="7.6640625" hidden="1" customWidth="1"/>
    <col min="23" max="23" width="15.1640625" customWidth="1"/>
    <col min="24" max="24" width="13.6640625" customWidth="1"/>
  </cols>
  <sheetData>
    <row r="1" spans="1:24" ht="28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1" t="s">
        <v>16</v>
      </c>
      <c r="R1" s="5" t="s">
        <v>17</v>
      </c>
      <c r="S1" s="1" t="s">
        <v>18</v>
      </c>
      <c r="T1" s="5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80">
      <c r="A2" s="6" t="str">
        <f ca="1">IFERROR(__xludf.DUMMYFUNCTION("IMPORTRANGE(""https://docs.google.com/spreadsheets/d/1q6HxRd3neWccxwPXreTu6_tVyLMtLt6ZVYCIpsTSuLc/edit#gid=0"", ""Items!A2:A33"")"),"vols-baseball_1982")</f>
        <v>vols-baseball_1982</v>
      </c>
      <c r="B2" s="6" t="s">
        <v>31</v>
      </c>
      <c r="C2" s="6" t="s">
        <v>32</v>
      </c>
      <c r="D2" s="6" t="s">
        <v>33</v>
      </c>
      <c r="E2" s="7" t="s">
        <v>24</v>
      </c>
      <c r="F2" s="6">
        <v>1982</v>
      </c>
      <c r="G2" s="6" t="s">
        <v>34</v>
      </c>
      <c r="H2" s="8" t="s">
        <v>35</v>
      </c>
      <c r="I2" s="9" t="s">
        <v>36</v>
      </c>
      <c r="J2" s="10" t="s">
        <v>37</v>
      </c>
      <c r="K2" s="10" t="s">
        <v>38</v>
      </c>
      <c r="L2" s="10" t="s">
        <v>25</v>
      </c>
      <c r="M2" s="6" t="s">
        <v>39</v>
      </c>
      <c r="N2" s="10" t="s">
        <v>26</v>
      </c>
      <c r="O2" s="10" t="s">
        <v>40</v>
      </c>
      <c r="P2" s="11" t="s">
        <v>41</v>
      </c>
      <c r="Q2" s="7" t="s">
        <v>27</v>
      </c>
      <c r="R2" s="12" t="s">
        <v>42</v>
      </c>
      <c r="S2" s="6" t="s">
        <v>43</v>
      </c>
      <c r="T2" s="6" t="s">
        <v>28</v>
      </c>
      <c r="U2" s="13"/>
      <c r="V2" s="13"/>
      <c r="W2" s="14" t="s">
        <v>29</v>
      </c>
      <c r="X2" s="15" t="s">
        <v>30</v>
      </c>
    </row>
    <row r="3" spans="1:24" ht="80">
      <c r="A3" s="6" t="str">
        <f ca="1">IFERROR(__xludf.DUMMYFUNCTION("""COMPUTED_VALUE"""),"vols-baseball_1985")</f>
        <v>vols-baseball_1985</v>
      </c>
      <c r="B3" s="6" t="s">
        <v>44</v>
      </c>
      <c r="C3" s="6" t="s">
        <v>45</v>
      </c>
      <c r="D3" s="6" t="s">
        <v>46</v>
      </c>
      <c r="E3" s="7" t="s">
        <v>24</v>
      </c>
      <c r="F3" s="6">
        <v>1985</v>
      </c>
      <c r="G3" s="6" t="s">
        <v>47</v>
      </c>
      <c r="H3" s="8" t="s">
        <v>35</v>
      </c>
      <c r="I3" s="9" t="s">
        <v>36</v>
      </c>
      <c r="J3" s="10" t="s">
        <v>37</v>
      </c>
      <c r="K3" s="10" t="s">
        <v>38</v>
      </c>
      <c r="L3" s="10" t="s">
        <v>25</v>
      </c>
      <c r="M3" s="6" t="s">
        <v>39</v>
      </c>
      <c r="N3" s="10" t="s">
        <v>26</v>
      </c>
      <c r="O3" s="10" t="s">
        <v>40</v>
      </c>
      <c r="P3" s="16" t="s">
        <v>41</v>
      </c>
      <c r="Q3" s="7" t="s">
        <v>27</v>
      </c>
      <c r="R3" s="12" t="s">
        <v>48</v>
      </c>
      <c r="S3" s="6" t="s">
        <v>43</v>
      </c>
      <c r="T3" s="6" t="s">
        <v>28</v>
      </c>
      <c r="U3" s="13"/>
      <c r="V3" s="13"/>
      <c r="W3" s="14" t="s">
        <v>29</v>
      </c>
      <c r="X3" s="15" t="s">
        <v>30</v>
      </c>
    </row>
    <row r="4" spans="1:24" ht="80">
      <c r="A4" s="6" t="str">
        <f ca="1">IFERROR(__xludf.DUMMYFUNCTION("""COMPUTED_VALUE"""),"vols-baseball_1986")</f>
        <v>vols-baseball_1986</v>
      </c>
      <c r="B4" s="6" t="s">
        <v>49</v>
      </c>
      <c r="C4" s="6" t="s">
        <v>50</v>
      </c>
      <c r="D4" s="6" t="s">
        <v>51</v>
      </c>
      <c r="E4" s="7" t="s">
        <v>24</v>
      </c>
      <c r="F4" s="6">
        <v>1986</v>
      </c>
      <c r="G4" s="6" t="s">
        <v>47</v>
      </c>
      <c r="H4" s="8" t="s">
        <v>35</v>
      </c>
      <c r="I4" s="9" t="s">
        <v>36</v>
      </c>
      <c r="J4" s="10" t="s">
        <v>37</v>
      </c>
      <c r="K4" s="10" t="s">
        <v>38</v>
      </c>
      <c r="L4" s="10" t="s">
        <v>25</v>
      </c>
      <c r="M4" s="6" t="s">
        <v>39</v>
      </c>
      <c r="N4" s="10" t="s">
        <v>26</v>
      </c>
      <c r="O4" s="10" t="s">
        <v>40</v>
      </c>
      <c r="P4" s="11" t="s">
        <v>41</v>
      </c>
      <c r="Q4" s="7" t="s">
        <v>27</v>
      </c>
      <c r="R4" s="12" t="s">
        <v>52</v>
      </c>
      <c r="S4" s="6" t="s">
        <v>43</v>
      </c>
      <c r="T4" s="6" t="s">
        <v>28</v>
      </c>
      <c r="U4" s="13"/>
      <c r="V4" s="13"/>
      <c r="W4" s="14" t="s">
        <v>29</v>
      </c>
      <c r="X4" s="15" t="s">
        <v>30</v>
      </c>
    </row>
    <row r="5" spans="1:24" ht="80">
      <c r="A5" s="6" t="str">
        <f ca="1">IFERROR(__xludf.DUMMYFUNCTION("""COMPUTED_VALUE"""),"vols-baseball_1987")</f>
        <v>vols-baseball_1987</v>
      </c>
      <c r="B5" s="6" t="s">
        <v>53</v>
      </c>
      <c r="C5" s="6" t="s">
        <v>54</v>
      </c>
      <c r="D5" s="6" t="s">
        <v>55</v>
      </c>
      <c r="E5" s="7" t="s">
        <v>24</v>
      </c>
      <c r="F5" s="6">
        <v>1987</v>
      </c>
      <c r="G5" s="6" t="s">
        <v>56</v>
      </c>
      <c r="H5" s="8" t="s">
        <v>35</v>
      </c>
      <c r="I5" s="9" t="s">
        <v>36</v>
      </c>
      <c r="J5" s="10" t="s">
        <v>37</v>
      </c>
      <c r="K5" s="10" t="s">
        <v>38</v>
      </c>
      <c r="L5" s="10" t="s">
        <v>25</v>
      </c>
      <c r="M5" s="6" t="s">
        <v>39</v>
      </c>
      <c r="N5" s="10" t="s">
        <v>26</v>
      </c>
      <c r="O5" s="10" t="s">
        <v>40</v>
      </c>
      <c r="P5" s="17" t="s">
        <v>41</v>
      </c>
      <c r="Q5" s="7" t="s">
        <v>27</v>
      </c>
      <c r="R5" s="12" t="s">
        <v>57</v>
      </c>
      <c r="S5" s="6" t="s">
        <v>58</v>
      </c>
      <c r="T5" s="6" t="s">
        <v>28</v>
      </c>
      <c r="U5" s="13"/>
      <c r="V5" s="13"/>
      <c r="W5" s="14" t="s">
        <v>29</v>
      </c>
      <c r="X5" s="15" t="s">
        <v>30</v>
      </c>
    </row>
    <row r="6" spans="1:24" ht="80">
      <c r="A6" s="6" t="str">
        <f ca="1">IFERROR(__xludf.DUMMYFUNCTION("""COMPUTED_VALUE"""),"vols-baseball_1989")</f>
        <v>vols-baseball_1989</v>
      </c>
      <c r="B6" s="6" t="s">
        <v>59</v>
      </c>
      <c r="C6" s="6" t="s">
        <v>60</v>
      </c>
      <c r="D6" s="6" t="s">
        <v>61</v>
      </c>
      <c r="E6" s="7" t="s">
        <v>24</v>
      </c>
      <c r="F6" s="6">
        <v>1989</v>
      </c>
      <c r="G6" s="6" t="s">
        <v>62</v>
      </c>
      <c r="H6" s="18" t="s">
        <v>63</v>
      </c>
      <c r="I6" s="19" t="s">
        <v>64</v>
      </c>
      <c r="J6" s="10" t="s">
        <v>37</v>
      </c>
      <c r="K6" s="10" t="s">
        <v>38</v>
      </c>
      <c r="L6" s="10" t="s">
        <v>25</v>
      </c>
      <c r="M6" s="6" t="s">
        <v>65</v>
      </c>
      <c r="N6" s="10" t="s">
        <v>26</v>
      </c>
      <c r="O6" s="10" t="s">
        <v>40</v>
      </c>
      <c r="P6" s="11" t="s">
        <v>41</v>
      </c>
      <c r="Q6" s="7" t="s">
        <v>27</v>
      </c>
      <c r="R6" s="12" t="s">
        <v>66</v>
      </c>
      <c r="S6" s="6" t="s">
        <v>58</v>
      </c>
      <c r="T6" s="6" t="s">
        <v>28</v>
      </c>
      <c r="U6" s="13"/>
      <c r="V6" s="13"/>
      <c r="W6" s="14" t="s">
        <v>29</v>
      </c>
      <c r="X6" s="15" t="s">
        <v>30</v>
      </c>
    </row>
    <row r="7" spans="1:24" ht="80">
      <c r="A7" s="6" t="str">
        <f ca="1">IFERROR(__xludf.DUMMYFUNCTION("""COMPUTED_VALUE"""),"vols-baseball_1990")</f>
        <v>vols-baseball_1990</v>
      </c>
      <c r="B7" s="6" t="s">
        <v>67</v>
      </c>
      <c r="C7" s="6" t="s">
        <v>68</v>
      </c>
      <c r="D7" s="6" t="s">
        <v>69</v>
      </c>
      <c r="E7" s="7" t="s">
        <v>24</v>
      </c>
      <c r="F7" s="6">
        <v>1990</v>
      </c>
      <c r="G7" s="6" t="s">
        <v>70</v>
      </c>
      <c r="H7" s="18" t="s">
        <v>63</v>
      </c>
      <c r="I7" s="19" t="s">
        <v>64</v>
      </c>
      <c r="J7" s="10" t="s">
        <v>37</v>
      </c>
      <c r="K7" s="10" t="s">
        <v>38</v>
      </c>
      <c r="L7" s="10" t="s">
        <v>25</v>
      </c>
      <c r="M7" s="6" t="s">
        <v>71</v>
      </c>
      <c r="N7" s="10" t="s">
        <v>26</v>
      </c>
      <c r="O7" s="10" t="s">
        <v>40</v>
      </c>
      <c r="P7" s="17" t="s">
        <v>41</v>
      </c>
      <c r="Q7" s="7" t="s">
        <v>27</v>
      </c>
      <c r="R7" s="12" t="s">
        <v>72</v>
      </c>
      <c r="S7" s="6" t="s">
        <v>58</v>
      </c>
      <c r="T7" s="6" t="s">
        <v>28</v>
      </c>
      <c r="U7" s="13"/>
      <c r="V7" s="13"/>
      <c r="W7" s="14" t="s">
        <v>29</v>
      </c>
      <c r="X7" s="15" t="s">
        <v>30</v>
      </c>
    </row>
    <row r="8" spans="1:24" ht="80">
      <c r="A8" s="6" t="str">
        <f ca="1">IFERROR(__xludf.DUMMYFUNCTION("""COMPUTED_VALUE"""),"vols-baseball_1992")</f>
        <v>vols-baseball_1992</v>
      </c>
      <c r="B8" s="6" t="s">
        <v>73</v>
      </c>
      <c r="C8" s="6" t="s">
        <v>74</v>
      </c>
      <c r="D8" s="6" t="s">
        <v>75</v>
      </c>
      <c r="E8" s="7" t="s">
        <v>24</v>
      </c>
      <c r="F8" s="6">
        <v>1992</v>
      </c>
      <c r="G8" s="6" t="s">
        <v>70</v>
      </c>
      <c r="H8" s="18" t="s">
        <v>63</v>
      </c>
      <c r="I8" s="19" t="s">
        <v>64</v>
      </c>
      <c r="J8" s="10" t="s">
        <v>37</v>
      </c>
      <c r="K8" s="10" t="s">
        <v>38</v>
      </c>
      <c r="L8" s="10" t="s">
        <v>25</v>
      </c>
      <c r="M8" s="6" t="s">
        <v>71</v>
      </c>
      <c r="N8" s="10" t="s">
        <v>26</v>
      </c>
      <c r="O8" s="10" t="s">
        <v>40</v>
      </c>
      <c r="P8" s="11" t="s">
        <v>41</v>
      </c>
      <c r="Q8" s="7" t="s">
        <v>27</v>
      </c>
      <c r="R8" s="12" t="s">
        <v>76</v>
      </c>
      <c r="S8" s="6" t="s">
        <v>58</v>
      </c>
      <c r="T8" s="6" t="s">
        <v>28</v>
      </c>
      <c r="U8" s="13"/>
      <c r="V8" s="13"/>
      <c r="W8" s="14" t="s">
        <v>29</v>
      </c>
      <c r="X8" s="15" t="s">
        <v>30</v>
      </c>
    </row>
    <row r="9" spans="1:24" ht="80">
      <c r="A9" s="6" t="str">
        <f ca="1">IFERROR(__xludf.DUMMYFUNCTION("""COMPUTED_VALUE"""),"vols-baseball_1993")</f>
        <v>vols-baseball_1993</v>
      </c>
      <c r="B9" s="6" t="s">
        <v>77</v>
      </c>
      <c r="C9" s="6" t="s">
        <v>78</v>
      </c>
      <c r="D9" s="6" t="s">
        <v>79</v>
      </c>
      <c r="E9" s="7" t="s">
        <v>24</v>
      </c>
      <c r="F9" s="6">
        <v>1993</v>
      </c>
      <c r="G9" s="6" t="s">
        <v>80</v>
      </c>
      <c r="H9" s="18" t="s">
        <v>63</v>
      </c>
      <c r="I9" s="19" t="s">
        <v>64</v>
      </c>
      <c r="J9" s="10" t="s">
        <v>37</v>
      </c>
      <c r="K9" s="10" t="s">
        <v>38</v>
      </c>
      <c r="L9" s="10" t="s">
        <v>25</v>
      </c>
      <c r="M9" s="6" t="s">
        <v>71</v>
      </c>
      <c r="N9" s="10" t="s">
        <v>26</v>
      </c>
      <c r="O9" s="10" t="s">
        <v>40</v>
      </c>
      <c r="P9" s="17" t="s">
        <v>41</v>
      </c>
      <c r="Q9" s="7" t="s">
        <v>27</v>
      </c>
      <c r="R9" s="12" t="s">
        <v>81</v>
      </c>
      <c r="S9" s="6" t="s">
        <v>58</v>
      </c>
      <c r="T9" s="6" t="s">
        <v>28</v>
      </c>
      <c r="U9" s="13"/>
      <c r="V9" s="13"/>
      <c r="W9" s="14" t="s">
        <v>29</v>
      </c>
      <c r="X9" s="15" t="s">
        <v>30</v>
      </c>
    </row>
    <row r="10" spans="1:24" ht="80">
      <c r="A10" s="6" t="str">
        <f ca="1">IFERROR(__xludf.DUMMYFUNCTION("""COMPUTED_VALUE"""),"vols-baseball_1994")</f>
        <v>vols-baseball_1994</v>
      </c>
      <c r="B10" s="6" t="s">
        <v>82</v>
      </c>
      <c r="C10" s="6" t="s">
        <v>83</v>
      </c>
      <c r="D10" s="6" t="s">
        <v>84</v>
      </c>
      <c r="E10" s="7" t="s">
        <v>24</v>
      </c>
      <c r="F10" s="6">
        <v>1994</v>
      </c>
      <c r="G10" s="6" t="s">
        <v>80</v>
      </c>
      <c r="H10" s="18" t="s">
        <v>63</v>
      </c>
      <c r="I10" s="19" t="s">
        <v>64</v>
      </c>
      <c r="J10" s="10" t="s">
        <v>37</v>
      </c>
      <c r="K10" s="10" t="s">
        <v>38</v>
      </c>
      <c r="L10" s="10" t="s">
        <v>25</v>
      </c>
      <c r="M10" s="6" t="s">
        <v>71</v>
      </c>
      <c r="N10" s="10" t="s">
        <v>26</v>
      </c>
      <c r="O10" s="10" t="s">
        <v>40</v>
      </c>
      <c r="P10" s="11" t="s">
        <v>41</v>
      </c>
      <c r="Q10" s="7" t="s">
        <v>27</v>
      </c>
      <c r="R10" s="12" t="s">
        <v>85</v>
      </c>
      <c r="S10" s="6" t="s">
        <v>58</v>
      </c>
      <c r="T10" s="6" t="s">
        <v>28</v>
      </c>
      <c r="U10" s="13"/>
      <c r="V10" s="13"/>
      <c r="W10" s="14" t="s">
        <v>29</v>
      </c>
      <c r="X10" s="15" t="s">
        <v>30</v>
      </c>
    </row>
    <row r="11" spans="1:24" ht="80">
      <c r="A11" s="6" t="str">
        <f ca="1">IFERROR(__xludf.DUMMYFUNCTION("""COMPUTED_VALUE"""),"vols-baseball_1995")</f>
        <v>vols-baseball_1995</v>
      </c>
      <c r="B11" s="6" t="s">
        <v>86</v>
      </c>
      <c r="C11" s="6" t="s">
        <v>87</v>
      </c>
      <c r="D11" s="6" t="s">
        <v>88</v>
      </c>
      <c r="E11" s="7" t="s">
        <v>24</v>
      </c>
      <c r="F11" s="6">
        <v>1995</v>
      </c>
      <c r="G11" s="6" t="s">
        <v>80</v>
      </c>
      <c r="H11" s="18" t="s">
        <v>63</v>
      </c>
      <c r="I11" s="19" t="s">
        <v>64</v>
      </c>
      <c r="J11" s="10" t="s">
        <v>37</v>
      </c>
      <c r="K11" s="10" t="s">
        <v>38</v>
      </c>
      <c r="L11" s="10" t="s">
        <v>25</v>
      </c>
      <c r="M11" s="6" t="s">
        <v>71</v>
      </c>
      <c r="N11" s="10" t="s">
        <v>26</v>
      </c>
      <c r="O11" s="10" t="s">
        <v>40</v>
      </c>
      <c r="P11" s="17" t="s">
        <v>41</v>
      </c>
      <c r="Q11" s="7" t="s">
        <v>27</v>
      </c>
      <c r="R11" s="12" t="s">
        <v>89</v>
      </c>
      <c r="S11" s="6" t="s">
        <v>58</v>
      </c>
      <c r="T11" s="6" t="s">
        <v>28</v>
      </c>
      <c r="U11" s="13"/>
      <c r="V11" s="13"/>
      <c r="W11" s="14" t="s">
        <v>29</v>
      </c>
      <c r="X11" s="15" t="s">
        <v>30</v>
      </c>
    </row>
    <row r="12" spans="1:24" ht="80">
      <c r="A12" s="6" t="str">
        <f ca="1">IFERROR(__xludf.DUMMYFUNCTION("""COMPUTED_VALUE"""),"vols-baseball_1996")</f>
        <v>vols-baseball_1996</v>
      </c>
      <c r="B12" s="6" t="s">
        <v>90</v>
      </c>
      <c r="C12" s="6" t="s">
        <v>90</v>
      </c>
      <c r="D12" s="6" t="s">
        <v>91</v>
      </c>
      <c r="E12" s="7" t="s">
        <v>24</v>
      </c>
      <c r="F12" s="6">
        <v>1996</v>
      </c>
      <c r="G12" s="6" t="s">
        <v>92</v>
      </c>
      <c r="H12" s="18" t="s">
        <v>63</v>
      </c>
      <c r="I12" s="19" t="s">
        <v>64</v>
      </c>
      <c r="J12" s="10" t="s">
        <v>37</v>
      </c>
      <c r="K12" s="10" t="s">
        <v>38</v>
      </c>
      <c r="L12" s="10" t="s">
        <v>25</v>
      </c>
      <c r="M12" s="6" t="s">
        <v>71</v>
      </c>
      <c r="N12" s="10" t="s">
        <v>26</v>
      </c>
      <c r="O12" s="10" t="s">
        <v>40</v>
      </c>
      <c r="P12" s="11" t="s">
        <v>41</v>
      </c>
      <c r="Q12" s="7" t="s">
        <v>27</v>
      </c>
      <c r="R12" s="12" t="s">
        <v>93</v>
      </c>
      <c r="S12" s="6" t="s">
        <v>58</v>
      </c>
      <c r="T12" s="6" t="s">
        <v>28</v>
      </c>
      <c r="U12" s="13"/>
      <c r="V12" s="13"/>
      <c r="W12" s="14" t="s">
        <v>29</v>
      </c>
      <c r="X12" s="15" t="s">
        <v>30</v>
      </c>
    </row>
    <row r="13" spans="1:24" ht="96">
      <c r="A13" s="6" t="str">
        <f ca="1">IFERROR(__xludf.DUMMYFUNCTION("""COMPUTED_VALUE"""),"vols-baseball_1996-04")</f>
        <v>vols-baseball_1996-04</v>
      </c>
      <c r="B13" s="6" t="s">
        <v>94</v>
      </c>
      <c r="C13" s="6" t="s">
        <v>95</v>
      </c>
      <c r="D13" s="6" t="s">
        <v>96</v>
      </c>
      <c r="E13" s="7" t="s">
        <v>24</v>
      </c>
      <c r="F13" s="6">
        <v>1996</v>
      </c>
      <c r="G13" s="6" t="s">
        <v>97</v>
      </c>
      <c r="H13" s="18" t="s">
        <v>63</v>
      </c>
      <c r="I13" s="19" t="s">
        <v>64</v>
      </c>
      <c r="J13" s="10" t="s">
        <v>37</v>
      </c>
      <c r="K13" s="10" t="s">
        <v>38</v>
      </c>
      <c r="L13" s="10" t="s">
        <v>25</v>
      </c>
      <c r="M13" s="6" t="s">
        <v>71</v>
      </c>
      <c r="N13" s="10" t="s">
        <v>26</v>
      </c>
      <c r="O13" s="10" t="s">
        <v>40</v>
      </c>
      <c r="P13" s="17" t="s">
        <v>41</v>
      </c>
      <c r="Q13" s="7" t="s">
        <v>27</v>
      </c>
      <c r="R13" s="12" t="s">
        <v>98</v>
      </c>
      <c r="S13" s="6" t="s">
        <v>58</v>
      </c>
      <c r="T13" s="6" t="s">
        <v>28</v>
      </c>
      <c r="U13" s="13"/>
      <c r="V13" s="13"/>
      <c r="W13" s="14" t="s">
        <v>29</v>
      </c>
      <c r="X13" s="15" t="s">
        <v>30</v>
      </c>
    </row>
    <row r="14" spans="1:24" ht="80">
      <c r="A14" s="6" t="str">
        <f ca="1">IFERROR(__xludf.DUMMYFUNCTION("""COMPUTED_VALUE"""),"vols-baseball_1997")</f>
        <v>vols-baseball_1997</v>
      </c>
      <c r="B14" s="6" t="s">
        <v>99</v>
      </c>
      <c r="C14" s="6" t="s">
        <v>99</v>
      </c>
      <c r="D14" s="6" t="s">
        <v>100</v>
      </c>
      <c r="E14" s="7" t="s">
        <v>24</v>
      </c>
      <c r="F14" s="6">
        <v>1997</v>
      </c>
      <c r="G14" s="6" t="s">
        <v>101</v>
      </c>
      <c r="H14" s="18" t="s">
        <v>63</v>
      </c>
      <c r="I14" s="19" t="s">
        <v>64</v>
      </c>
      <c r="J14" s="10" t="s">
        <v>37</v>
      </c>
      <c r="K14" s="10" t="s">
        <v>38</v>
      </c>
      <c r="L14" s="10" t="s">
        <v>25</v>
      </c>
      <c r="M14" s="6" t="s">
        <v>71</v>
      </c>
      <c r="N14" s="10" t="s">
        <v>26</v>
      </c>
      <c r="O14" s="10" t="s">
        <v>40</v>
      </c>
      <c r="P14" s="11" t="s">
        <v>41</v>
      </c>
      <c r="Q14" s="7" t="s">
        <v>27</v>
      </c>
      <c r="R14" s="12" t="s">
        <v>102</v>
      </c>
      <c r="S14" s="6" t="s">
        <v>58</v>
      </c>
      <c r="T14" s="6" t="s">
        <v>28</v>
      </c>
      <c r="U14" s="13"/>
      <c r="V14" s="13"/>
      <c r="W14" s="14" t="s">
        <v>29</v>
      </c>
      <c r="X14" s="15" t="s">
        <v>30</v>
      </c>
    </row>
    <row r="15" spans="1:24" ht="80">
      <c r="A15" s="6" t="str">
        <f ca="1">IFERROR(__xludf.DUMMYFUNCTION("""COMPUTED_VALUE"""),"vols-baseball_1999")</f>
        <v>vols-baseball_1999</v>
      </c>
      <c r="B15" s="20" t="s">
        <v>103</v>
      </c>
      <c r="C15" s="20" t="s">
        <v>104</v>
      </c>
      <c r="D15" s="6" t="s">
        <v>105</v>
      </c>
      <c r="E15" s="7" t="s">
        <v>24</v>
      </c>
      <c r="F15" s="13">
        <v>1999</v>
      </c>
      <c r="G15" s="6" t="s">
        <v>106</v>
      </c>
      <c r="H15" s="18" t="s">
        <v>63</v>
      </c>
      <c r="I15" s="19" t="s">
        <v>64</v>
      </c>
      <c r="J15" s="10" t="s">
        <v>37</v>
      </c>
      <c r="K15" s="10" t="s">
        <v>38</v>
      </c>
      <c r="L15" s="10" t="s">
        <v>25</v>
      </c>
      <c r="M15" s="6" t="s">
        <v>71</v>
      </c>
      <c r="N15" s="10" t="s">
        <v>26</v>
      </c>
      <c r="O15" s="10" t="s">
        <v>40</v>
      </c>
      <c r="P15" s="11" t="s">
        <v>41</v>
      </c>
      <c r="Q15" s="7" t="s">
        <v>27</v>
      </c>
      <c r="R15" s="12" t="s">
        <v>107</v>
      </c>
      <c r="S15" s="6" t="s">
        <v>58</v>
      </c>
      <c r="T15" s="6" t="s">
        <v>28</v>
      </c>
      <c r="U15" s="13"/>
      <c r="V15" s="13"/>
      <c r="W15" s="14" t="s">
        <v>29</v>
      </c>
      <c r="X15" s="15" t="s">
        <v>30</v>
      </c>
    </row>
    <row r="16" spans="1:24" ht="80">
      <c r="A16" s="6" t="str">
        <f ca="1">IFERROR(__xludf.DUMMYFUNCTION("""COMPUTED_VALUE"""),"vols-baseball_2000")</f>
        <v>vols-baseball_2000</v>
      </c>
      <c r="B16" s="20" t="s">
        <v>108</v>
      </c>
      <c r="C16" s="20" t="s">
        <v>109</v>
      </c>
      <c r="D16" s="6" t="s">
        <v>110</v>
      </c>
      <c r="E16" s="7" t="s">
        <v>24</v>
      </c>
      <c r="F16" s="6">
        <v>2000</v>
      </c>
      <c r="G16" s="6" t="s">
        <v>111</v>
      </c>
      <c r="H16" s="18" t="s">
        <v>63</v>
      </c>
      <c r="I16" s="19" t="s">
        <v>64</v>
      </c>
      <c r="J16" s="10" t="s">
        <v>37</v>
      </c>
      <c r="K16" s="10" t="s">
        <v>38</v>
      </c>
      <c r="L16" s="10" t="s">
        <v>25</v>
      </c>
      <c r="M16" s="6" t="s">
        <v>71</v>
      </c>
      <c r="N16" s="10" t="s">
        <v>26</v>
      </c>
      <c r="O16" s="10" t="s">
        <v>40</v>
      </c>
      <c r="P16" s="17" t="s">
        <v>41</v>
      </c>
      <c r="Q16" s="7" t="s">
        <v>27</v>
      </c>
      <c r="R16" s="12" t="s">
        <v>112</v>
      </c>
      <c r="S16" s="6" t="s">
        <v>58</v>
      </c>
      <c r="T16" s="6" t="s">
        <v>28</v>
      </c>
      <c r="U16" s="13"/>
      <c r="V16" s="13"/>
      <c r="W16" s="14" t="s">
        <v>29</v>
      </c>
      <c r="X16" s="15" t="s">
        <v>30</v>
      </c>
    </row>
    <row r="17" spans="1:24" ht="80">
      <c r="A17" s="6" t="str">
        <f ca="1">IFERROR(__xludf.DUMMYFUNCTION("""COMPUTED_VALUE"""),"vols-baseball_2000-souvenir")</f>
        <v>vols-baseball_2000-souvenir</v>
      </c>
      <c r="B17" s="6" t="s">
        <v>113</v>
      </c>
      <c r="C17" s="6" t="s">
        <v>114</v>
      </c>
      <c r="D17" s="6" t="s">
        <v>115</v>
      </c>
      <c r="E17" s="7" t="s">
        <v>24</v>
      </c>
      <c r="F17" s="6">
        <v>2000</v>
      </c>
      <c r="G17" s="6" t="s">
        <v>116</v>
      </c>
      <c r="H17" s="18" t="s">
        <v>63</v>
      </c>
      <c r="I17" s="19" t="s">
        <v>64</v>
      </c>
      <c r="J17" s="10" t="s">
        <v>37</v>
      </c>
      <c r="K17" s="10" t="s">
        <v>38</v>
      </c>
      <c r="L17" s="10" t="s">
        <v>25</v>
      </c>
      <c r="M17" s="6" t="s">
        <v>71</v>
      </c>
      <c r="N17" s="10" t="s">
        <v>26</v>
      </c>
      <c r="O17" s="10" t="s">
        <v>40</v>
      </c>
      <c r="P17" s="11" t="s">
        <v>41</v>
      </c>
      <c r="Q17" s="7" t="s">
        <v>27</v>
      </c>
      <c r="R17" s="12" t="s">
        <v>117</v>
      </c>
      <c r="S17" s="6" t="s">
        <v>58</v>
      </c>
      <c r="T17" s="6" t="s">
        <v>28</v>
      </c>
      <c r="U17" s="13"/>
      <c r="V17" s="13"/>
      <c r="W17" s="14" t="s">
        <v>29</v>
      </c>
      <c r="X17" s="15" t="s">
        <v>30</v>
      </c>
    </row>
    <row r="18" spans="1:24" ht="76">
      <c r="A18" s="6" t="str">
        <f ca="1">IFERROR(__xludf.DUMMYFUNCTION("""COMPUTED_VALUE"""),"vols-baseball_2001")</f>
        <v>vols-baseball_2001</v>
      </c>
      <c r="B18" s="21" t="s">
        <v>118</v>
      </c>
      <c r="C18" s="13"/>
      <c r="D18" s="21" t="s">
        <v>119</v>
      </c>
      <c r="E18" s="7" t="s">
        <v>24</v>
      </c>
      <c r="F18" s="22">
        <v>2001</v>
      </c>
      <c r="G18" s="21" t="s">
        <v>120</v>
      </c>
      <c r="H18" s="18" t="s">
        <v>63</v>
      </c>
      <c r="I18" s="19" t="s">
        <v>64</v>
      </c>
      <c r="J18" s="10" t="s">
        <v>37</v>
      </c>
      <c r="K18" s="10" t="s">
        <v>38</v>
      </c>
      <c r="L18" s="10" t="s">
        <v>25</v>
      </c>
      <c r="M18" s="21" t="s">
        <v>71</v>
      </c>
      <c r="N18" s="10" t="s">
        <v>26</v>
      </c>
      <c r="O18" s="10" t="s">
        <v>40</v>
      </c>
      <c r="P18" s="17" t="s">
        <v>41</v>
      </c>
      <c r="Q18" s="7" t="s">
        <v>27</v>
      </c>
      <c r="R18" s="12" t="s">
        <v>121</v>
      </c>
      <c r="S18" s="13"/>
      <c r="T18" s="6" t="s">
        <v>28</v>
      </c>
      <c r="U18" s="13"/>
      <c r="V18" s="13"/>
      <c r="W18" s="14" t="s">
        <v>29</v>
      </c>
      <c r="X18" s="15" t="s">
        <v>30</v>
      </c>
    </row>
    <row r="19" spans="1:24" ht="96">
      <c r="A19" s="6" t="str">
        <f ca="1">IFERROR(__xludf.DUMMYFUNCTION("""COMPUTED_VALUE"""),"vols-baseball_2001-05")</f>
        <v>vols-baseball_2001-05</v>
      </c>
      <c r="B19" s="6" t="s">
        <v>122</v>
      </c>
      <c r="C19" s="6" t="s">
        <v>123</v>
      </c>
      <c r="D19" s="6" t="s">
        <v>124</v>
      </c>
      <c r="E19" s="7" t="s">
        <v>24</v>
      </c>
      <c r="F19" s="6">
        <v>2001</v>
      </c>
      <c r="G19" s="6" t="s">
        <v>125</v>
      </c>
      <c r="H19" s="18" t="s">
        <v>63</v>
      </c>
      <c r="I19" s="19" t="s">
        <v>64</v>
      </c>
      <c r="J19" s="10" t="s">
        <v>37</v>
      </c>
      <c r="K19" s="10" t="s">
        <v>38</v>
      </c>
      <c r="L19" s="10" t="s">
        <v>25</v>
      </c>
      <c r="M19" s="6" t="s">
        <v>71</v>
      </c>
      <c r="N19" s="10" t="s">
        <v>26</v>
      </c>
      <c r="O19" s="10" t="s">
        <v>40</v>
      </c>
      <c r="P19" s="11" t="s">
        <v>41</v>
      </c>
      <c r="Q19" s="7" t="s">
        <v>27</v>
      </c>
      <c r="R19" s="12" t="s">
        <v>126</v>
      </c>
      <c r="S19" s="6" t="s">
        <v>58</v>
      </c>
      <c r="T19" s="6" t="s">
        <v>28</v>
      </c>
      <c r="U19" s="13"/>
      <c r="V19" s="13"/>
      <c r="W19" s="14" t="s">
        <v>29</v>
      </c>
      <c r="X19" s="15" t="s">
        <v>30</v>
      </c>
    </row>
    <row r="20" spans="1:24" ht="80">
      <c r="A20" s="6" t="str">
        <f ca="1">IFERROR(__xludf.DUMMYFUNCTION("""COMPUTED_VALUE"""),"vols-baseball_2001-souvenir")</f>
        <v>vols-baseball_2001-souvenir</v>
      </c>
      <c r="B20" s="6" t="s">
        <v>118</v>
      </c>
      <c r="C20" s="6" t="s">
        <v>127</v>
      </c>
      <c r="D20" s="6" t="s">
        <v>128</v>
      </c>
      <c r="E20" s="7" t="s">
        <v>24</v>
      </c>
      <c r="F20" s="6">
        <v>2001</v>
      </c>
      <c r="G20" s="6" t="s">
        <v>129</v>
      </c>
      <c r="H20" s="18" t="s">
        <v>63</v>
      </c>
      <c r="I20" s="19" t="s">
        <v>64</v>
      </c>
      <c r="J20" s="10" t="s">
        <v>37</v>
      </c>
      <c r="K20" s="10" t="s">
        <v>38</v>
      </c>
      <c r="L20" s="10" t="s">
        <v>25</v>
      </c>
      <c r="M20" s="6" t="s">
        <v>71</v>
      </c>
      <c r="N20" s="10" t="s">
        <v>26</v>
      </c>
      <c r="O20" s="10" t="s">
        <v>40</v>
      </c>
      <c r="P20" s="17" t="s">
        <v>41</v>
      </c>
      <c r="Q20" s="7" t="s">
        <v>27</v>
      </c>
      <c r="R20" s="12" t="s">
        <v>130</v>
      </c>
      <c r="S20" s="6" t="s">
        <v>58</v>
      </c>
      <c r="T20" s="6" t="s">
        <v>28</v>
      </c>
      <c r="U20" s="13"/>
      <c r="V20" s="13"/>
      <c r="W20" s="14" t="s">
        <v>29</v>
      </c>
      <c r="X20" s="15" t="s">
        <v>30</v>
      </c>
    </row>
    <row r="21" spans="1:24" ht="80">
      <c r="A21" s="6" t="str">
        <f ca="1">IFERROR(__xludf.DUMMYFUNCTION("""COMPUTED_VALUE"""),"vols-baseball_2002")</f>
        <v>vols-baseball_2002</v>
      </c>
      <c r="B21" s="6" t="s">
        <v>131</v>
      </c>
      <c r="C21" s="6" t="s">
        <v>132</v>
      </c>
      <c r="D21" s="6" t="s">
        <v>133</v>
      </c>
      <c r="E21" s="7" t="s">
        <v>24</v>
      </c>
      <c r="F21" s="6">
        <v>2002</v>
      </c>
      <c r="G21" s="6" t="s">
        <v>134</v>
      </c>
      <c r="H21" s="18" t="s">
        <v>63</v>
      </c>
      <c r="I21" s="19" t="s">
        <v>64</v>
      </c>
      <c r="J21" s="10" t="s">
        <v>37</v>
      </c>
      <c r="K21" s="10" t="s">
        <v>38</v>
      </c>
      <c r="L21" s="10" t="s">
        <v>25</v>
      </c>
      <c r="M21" s="6" t="s">
        <v>71</v>
      </c>
      <c r="N21" s="10" t="s">
        <v>26</v>
      </c>
      <c r="O21" s="10" t="s">
        <v>40</v>
      </c>
      <c r="P21" s="11" t="s">
        <v>41</v>
      </c>
      <c r="Q21" s="7" t="s">
        <v>27</v>
      </c>
      <c r="R21" s="12" t="s">
        <v>135</v>
      </c>
      <c r="S21" s="6" t="s">
        <v>58</v>
      </c>
      <c r="T21" s="6" t="s">
        <v>28</v>
      </c>
      <c r="U21" s="13"/>
      <c r="V21" s="13"/>
      <c r="W21" s="14" t="s">
        <v>29</v>
      </c>
      <c r="X21" s="15" t="s">
        <v>30</v>
      </c>
    </row>
    <row r="22" spans="1:24" ht="80">
      <c r="A22" s="6" t="str">
        <f ca="1">IFERROR(__xludf.DUMMYFUNCTION("""COMPUTED_VALUE"""),"vols-baseball_2002-souvenir")</f>
        <v>vols-baseball_2002-souvenir</v>
      </c>
      <c r="B22" s="6" t="s">
        <v>136</v>
      </c>
      <c r="C22" s="6" t="s">
        <v>137</v>
      </c>
      <c r="D22" s="6" t="s">
        <v>138</v>
      </c>
      <c r="E22" s="7" t="s">
        <v>24</v>
      </c>
      <c r="F22" s="6">
        <v>2002</v>
      </c>
      <c r="G22" s="6" t="s">
        <v>129</v>
      </c>
      <c r="H22" s="18" t="s">
        <v>63</v>
      </c>
      <c r="I22" s="19" t="s">
        <v>64</v>
      </c>
      <c r="J22" s="10" t="s">
        <v>37</v>
      </c>
      <c r="K22" s="10" t="s">
        <v>38</v>
      </c>
      <c r="L22" s="10" t="s">
        <v>25</v>
      </c>
      <c r="M22" s="6" t="s">
        <v>71</v>
      </c>
      <c r="N22" s="10" t="s">
        <v>26</v>
      </c>
      <c r="O22" s="10" t="s">
        <v>40</v>
      </c>
      <c r="P22" s="17" t="s">
        <v>41</v>
      </c>
      <c r="Q22" s="7" t="s">
        <v>27</v>
      </c>
      <c r="R22" s="12" t="s">
        <v>139</v>
      </c>
      <c r="S22" s="6" t="s">
        <v>58</v>
      </c>
      <c r="T22" s="6" t="s">
        <v>28</v>
      </c>
      <c r="U22" s="13"/>
      <c r="V22" s="13"/>
      <c r="W22" s="14" t="s">
        <v>29</v>
      </c>
      <c r="X22" s="15" t="s">
        <v>30</v>
      </c>
    </row>
    <row r="23" spans="1:24" ht="80">
      <c r="A23" s="6" t="str">
        <f ca="1">IFERROR(__xludf.DUMMYFUNCTION("""COMPUTED_VALUE"""),"vols-baseball_2003")</f>
        <v>vols-baseball_2003</v>
      </c>
      <c r="B23" s="6" t="s">
        <v>140</v>
      </c>
      <c r="C23" s="6" t="s">
        <v>141</v>
      </c>
      <c r="D23" s="6" t="s">
        <v>142</v>
      </c>
      <c r="E23" s="7" t="s">
        <v>24</v>
      </c>
      <c r="F23" s="6">
        <v>2003</v>
      </c>
      <c r="G23" s="6" t="s">
        <v>143</v>
      </c>
      <c r="H23" s="18" t="s">
        <v>63</v>
      </c>
      <c r="I23" s="19" t="s">
        <v>64</v>
      </c>
      <c r="J23" s="10" t="s">
        <v>37</v>
      </c>
      <c r="K23" s="10" t="s">
        <v>38</v>
      </c>
      <c r="L23" s="10" t="s">
        <v>25</v>
      </c>
      <c r="M23" s="6" t="s">
        <v>71</v>
      </c>
      <c r="N23" s="10" t="s">
        <v>26</v>
      </c>
      <c r="O23" s="10" t="s">
        <v>40</v>
      </c>
      <c r="P23" s="11" t="s">
        <v>41</v>
      </c>
      <c r="Q23" s="7" t="s">
        <v>27</v>
      </c>
      <c r="R23" s="12" t="s">
        <v>144</v>
      </c>
      <c r="S23" s="6" t="s">
        <v>58</v>
      </c>
      <c r="T23" s="6" t="s">
        <v>28</v>
      </c>
      <c r="U23" s="13"/>
      <c r="V23" s="13"/>
      <c r="W23" s="14" t="s">
        <v>29</v>
      </c>
      <c r="X23" s="15" t="s">
        <v>30</v>
      </c>
    </row>
    <row r="24" spans="1:24" ht="80">
      <c r="A24" s="6" t="str">
        <f ca="1">IFERROR(__xludf.DUMMYFUNCTION("""COMPUTED_VALUE"""),"vols-baseball_2003-souvenir")</f>
        <v>vols-baseball_2003-souvenir</v>
      </c>
      <c r="B24" s="6" t="s">
        <v>145</v>
      </c>
      <c r="C24" s="6" t="s">
        <v>146</v>
      </c>
      <c r="D24" s="6" t="s">
        <v>147</v>
      </c>
      <c r="E24" s="7" t="s">
        <v>24</v>
      </c>
      <c r="F24" s="6">
        <v>2003</v>
      </c>
      <c r="G24" s="6" t="s">
        <v>129</v>
      </c>
      <c r="H24" s="18" t="s">
        <v>63</v>
      </c>
      <c r="I24" s="19" t="s">
        <v>64</v>
      </c>
      <c r="J24" s="10" t="s">
        <v>37</v>
      </c>
      <c r="K24" s="10" t="s">
        <v>38</v>
      </c>
      <c r="L24" s="10" t="s">
        <v>25</v>
      </c>
      <c r="M24" s="6" t="s">
        <v>71</v>
      </c>
      <c r="N24" s="10" t="s">
        <v>26</v>
      </c>
      <c r="O24" s="10" t="s">
        <v>40</v>
      </c>
      <c r="P24" s="17" t="s">
        <v>41</v>
      </c>
      <c r="Q24" s="7" t="s">
        <v>27</v>
      </c>
      <c r="R24" s="12" t="s">
        <v>148</v>
      </c>
      <c r="S24" s="6" t="s">
        <v>58</v>
      </c>
      <c r="T24" s="6" t="s">
        <v>28</v>
      </c>
      <c r="U24" s="13"/>
      <c r="V24" s="13"/>
      <c r="W24" s="14" t="s">
        <v>29</v>
      </c>
      <c r="X24" s="15" t="s">
        <v>30</v>
      </c>
    </row>
    <row r="25" spans="1:24" ht="80">
      <c r="A25" s="6" t="str">
        <f ca="1">IFERROR(__xludf.DUMMYFUNCTION("""COMPUTED_VALUE"""),"vols-baseball_2004")</f>
        <v>vols-baseball_2004</v>
      </c>
      <c r="B25" s="6" t="s">
        <v>149</v>
      </c>
      <c r="C25" s="6" t="s">
        <v>150</v>
      </c>
      <c r="D25" s="6" t="s">
        <v>151</v>
      </c>
      <c r="E25" s="7" t="s">
        <v>24</v>
      </c>
      <c r="F25" s="6">
        <v>2004</v>
      </c>
      <c r="G25" s="6" t="s">
        <v>152</v>
      </c>
      <c r="H25" s="18" t="s">
        <v>63</v>
      </c>
      <c r="I25" s="19" t="s">
        <v>64</v>
      </c>
      <c r="J25" s="10" t="s">
        <v>37</v>
      </c>
      <c r="K25" s="10" t="s">
        <v>38</v>
      </c>
      <c r="L25" s="10" t="s">
        <v>25</v>
      </c>
      <c r="M25" s="6" t="s">
        <v>71</v>
      </c>
      <c r="N25" s="10" t="s">
        <v>26</v>
      </c>
      <c r="O25" s="10" t="s">
        <v>40</v>
      </c>
      <c r="P25" s="11" t="s">
        <v>41</v>
      </c>
      <c r="Q25" s="7" t="s">
        <v>27</v>
      </c>
      <c r="R25" s="12" t="s">
        <v>153</v>
      </c>
      <c r="S25" s="6" t="s">
        <v>58</v>
      </c>
      <c r="T25" s="6" t="s">
        <v>28</v>
      </c>
      <c r="U25" s="13"/>
      <c r="V25" s="13"/>
      <c r="W25" s="14" t="s">
        <v>29</v>
      </c>
      <c r="X25" s="15" t="s">
        <v>30</v>
      </c>
    </row>
    <row r="26" spans="1:24" ht="80">
      <c r="A26" s="6" t="str">
        <f ca="1">IFERROR(__xludf.DUMMYFUNCTION("""COMPUTED_VALUE"""),"vols-baseball_2005")</f>
        <v>vols-baseball_2005</v>
      </c>
      <c r="B26" s="6" t="s">
        <v>154</v>
      </c>
      <c r="C26" s="6" t="s">
        <v>155</v>
      </c>
      <c r="D26" s="6" t="s">
        <v>156</v>
      </c>
      <c r="E26" s="7" t="s">
        <v>24</v>
      </c>
      <c r="F26" s="6">
        <v>2005</v>
      </c>
      <c r="G26" s="6" t="s">
        <v>143</v>
      </c>
      <c r="H26" s="18" t="s">
        <v>63</v>
      </c>
      <c r="I26" s="19" t="s">
        <v>64</v>
      </c>
      <c r="J26" s="10" t="s">
        <v>37</v>
      </c>
      <c r="K26" s="10" t="s">
        <v>38</v>
      </c>
      <c r="L26" s="10" t="s">
        <v>25</v>
      </c>
      <c r="M26" s="6" t="s">
        <v>71</v>
      </c>
      <c r="N26" s="10" t="s">
        <v>26</v>
      </c>
      <c r="O26" s="10" t="s">
        <v>40</v>
      </c>
      <c r="P26" s="17" t="s">
        <v>41</v>
      </c>
      <c r="Q26" s="7" t="s">
        <v>27</v>
      </c>
      <c r="R26" s="12" t="s">
        <v>157</v>
      </c>
      <c r="S26" s="6" t="s">
        <v>58</v>
      </c>
      <c r="T26" s="6" t="s">
        <v>28</v>
      </c>
      <c r="U26" s="13"/>
      <c r="V26" s="13"/>
      <c r="W26" s="14" t="s">
        <v>29</v>
      </c>
      <c r="X26" s="15" t="s">
        <v>30</v>
      </c>
    </row>
    <row r="27" spans="1:24" ht="80">
      <c r="A27" s="6" t="str">
        <f ca="1">IFERROR(__xludf.DUMMYFUNCTION("""COMPUTED_VALUE"""),"vols-baseball_2006")</f>
        <v>vols-baseball_2006</v>
      </c>
      <c r="B27" s="6" t="s">
        <v>158</v>
      </c>
      <c r="C27" s="6" t="s">
        <v>158</v>
      </c>
      <c r="D27" s="6" t="s">
        <v>159</v>
      </c>
      <c r="E27" s="7" t="s">
        <v>24</v>
      </c>
      <c r="F27" s="6">
        <v>2006</v>
      </c>
      <c r="G27" s="6" t="s">
        <v>160</v>
      </c>
      <c r="H27" s="18" t="s">
        <v>63</v>
      </c>
      <c r="I27" s="19" t="s">
        <v>64</v>
      </c>
      <c r="J27" s="10" t="s">
        <v>37</v>
      </c>
      <c r="K27" s="10" t="s">
        <v>38</v>
      </c>
      <c r="L27" s="10" t="s">
        <v>25</v>
      </c>
      <c r="M27" s="6" t="s">
        <v>71</v>
      </c>
      <c r="N27" s="10" t="s">
        <v>26</v>
      </c>
      <c r="O27" s="10" t="s">
        <v>40</v>
      </c>
      <c r="P27" s="11" t="s">
        <v>41</v>
      </c>
      <c r="Q27" s="7" t="s">
        <v>27</v>
      </c>
      <c r="R27" s="12" t="s">
        <v>161</v>
      </c>
      <c r="S27" s="6" t="s">
        <v>58</v>
      </c>
      <c r="T27" s="6" t="s">
        <v>28</v>
      </c>
      <c r="U27" s="13"/>
      <c r="V27" s="13"/>
      <c r="W27" s="14" t="s">
        <v>29</v>
      </c>
      <c r="X27" s="15" t="s">
        <v>30</v>
      </c>
    </row>
    <row r="28" spans="1:24" ht="80">
      <c r="A28" s="6" t="str">
        <f ca="1">IFERROR(__xludf.DUMMYFUNCTION("""COMPUTED_VALUE"""),"vols-baseball_2007")</f>
        <v>vols-baseball_2007</v>
      </c>
      <c r="B28" s="6" t="s">
        <v>162</v>
      </c>
      <c r="C28" s="6" t="s">
        <v>162</v>
      </c>
      <c r="D28" s="6" t="s">
        <v>163</v>
      </c>
      <c r="E28" s="7" t="s">
        <v>24</v>
      </c>
      <c r="F28" s="6">
        <v>2007</v>
      </c>
      <c r="G28" s="6" t="s">
        <v>143</v>
      </c>
      <c r="H28" s="18" t="s">
        <v>63</v>
      </c>
      <c r="I28" s="19" t="s">
        <v>64</v>
      </c>
      <c r="J28" s="10" t="s">
        <v>37</v>
      </c>
      <c r="K28" s="10" t="s">
        <v>38</v>
      </c>
      <c r="L28" s="10" t="s">
        <v>25</v>
      </c>
      <c r="M28" s="6" t="s">
        <v>71</v>
      </c>
      <c r="N28" s="10" t="s">
        <v>26</v>
      </c>
      <c r="O28" s="10" t="s">
        <v>40</v>
      </c>
      <c r="P28" s="17" t="s">
        <v>41</v>
      </c>
      <c r="Q28" s="7" t="s">
        <v>27</v>
      </c>
      <c r="R28" s="12" t="s">
        <v>164</v>
      </c>
      <c r="S28" s="6" t="s">
        <v>58</v>
      </c>
      <c r="T28" s="6" t="s">
        <v>28</v>
      </c>
      <c r="U28" s="13"/>
      <c r="V28" s="13"/>
      <c r="W28" s="14" t="s">
        <v>29</v>
      </c>
      <c r="X28" s="15" t="s">
        <v>30</v>
      </c>
    </row>
    <row r="29" spans="1:24" ht="80">
      <c r="A29" s="6" t="str">
        <f ca="1">IFERROR(__xludf.DUMMYFUNCTION("""COMPUTED_VALUE"""),"vols-baseball_2008")</f>
        <v>vols-baseball_2008</v>
      </c>
      <c r="B29" s="6" t="s">
        <v>165</v>
      </c>
      <c r="C29" s="6" t="s">
        <v>165</v>
      </c>
      <c r="D29" s="6" t="s">
        <v>166</v>
      </c>
      <c r="E29" s="7" t="s">
        <v>24</v>
      </c>
      <c r="F29" s="6">
        <v>2008</v>
      </c>
      <c r="G29" s="6" t="s">
        <v>167</v>
      </c>
      <c r="H29" s="18" t="s">
        <v>63</v>
      </c>
      <c r="I29" s="19" t="s">
        <v>64</v>
      </c>
      <c r="J29" s="10" t="s">
        <v>37</v>
      </c>
      <c r="K29" s="10" t="s">
        <v>38</v>
      </c>
      <c r="L29" s="10" t="s">
        <v>25</v>
      </c>
      <c r="M29" s="6" t="s">
        <v>168</v>
      </c>
      <c r="N29" s="10" t="s">
        <v>26</v>
      </c>
      <c r="O29" s="10" t="s">
        <v>40</v>
      </c>
      <c r="P29" s="11" t="s">
        <v>41</v>
      </c>
      <c r="Q29" s="7" t="s">
        <v>27</v>
      </c>
      <c r="R29" s="12" t="s">
        <v>169</v>
      </c>
      <c r="S29" s="6" t="s">
        <v>58</v>
      </c>
      <c r="T29" s="6" t="s">
        <v>28</v>
      </c>
      <c r="U29" s="13"/>
      <c r="V29" s="13"/>
      <c r="W29" s="14" t="s">
        <v>29</v>
      </c>
      <c r="X29" s="15" t="s">
        <v>30</v>
      </c>
    </row>
    <row r="30" spans="1:24" ht="76">
      <c r="A30" s="6" t="str">
        <f ca="1">IFERROR(__xludf.DUMMYFUNCTION("""COMPUTED_VALUE"""),"vols-baseball_2010")</f>
        <v>vols-baseball_2010</v>
      </c>
      <c r="B30" s="22" t="s">
        <v>170</v>
      </c>
      <c r="C30" s="23"/>
      <c r="D30" s="21" t="s">
        <v>171</v>
      </c>
      <c r="E30" s="7" t="s">
        <v>24</v>
      </c>
      <c r="F30" s="22">
        <v>2010</v>
      </c>
      <c r="G30" s="21" t="s">
        <v>172</v>
      </c>
      <c r="H30" s="18" t="s">
        <v>63</v>
      </c>
      <c r="I30" s="19" t="s">
        <v>64</v>
      </c>
      <c r="J30" s="10" t="s">
        <v>37</v>
      </c>
      <c r="K30" s="10" t="s">
        <v>38</v>
      </c>
      <c r="L30" s="10" t="s">
        <v>25</v>
      </c>
      <c r="M30" s="21" t="s">
        <v>168</v>
      </c>
      <c r="N30" s="10" t="s">
        <v>26</v>
      </c>
      <c r="O30" s="10" t="s">
        <v>40</v>
      </c>
      <c r="P30" s="11" t="s">
        <v>41</v>
      </c>
      <c r="Q30" s="7" t="s">
        <v>27</v>
      </c>
      <c r="R30" s="12" t="s">
        <v>173</v>
      </c>
      <c r="S30" s="23"/>
      <c r="T30" s="21" t="s">
        <v>28</v>
      </c>
      <c r="U30" s="23"/>
      <c r="V30" s="23"/>
      <c r="W30" s="14" t="s">
        <v>29</v>
      </c>
      <c r="X30" s="15" t="s">
        <v>30</v>
      </c>
    </row>
    <row r="31" spans="1:24" ht="80">
      <c r="A31" s="6" t="str">
        <f ca="1">IFERROR(__xludf.DUMMYFUNCTION("""COMPUTED_VALUE"""),"vols-baseball_2011")</f>
        <v>vols-baseball_2011</v>
      </c>
      <c r="B31" s="6" t="s">
        <v>174</v>
      </c>
      <c r="C31" s="6" t="s">
        <v>174</v>
      </c>
      <c r="D31" s="6" t="s">
        <v>175</v>
      </c>
      <c r="E31" s="7" t="s">
        <v>24</v>
      </c>
      <c r="F31" s="6">
        <v>2011</v>
      </c>
      <c r="G31" s="6" t="s">
        <v>176</v>
      </c>
      <c r="H31" s="18" t="s">
        <v>63</v>
      </c>
      <c r="I31" s="19" t="s">
        <v>64</v>
      </c>
      <c r="J31" s="10" t="s">
        <v>37</v>
      </c>
      <c r="K31" s="10" t="s">
        <v>38</v>
      </c>
      <c r="L31" s="10" t="s">
        <v>25</v>
      </c>
      <c r="M31" s="6" t="s">
        <v>168</v>
      </c>
      <c r="N31" s="10" t="s">
        <v>26</v>
      </c>
      <c r="O31" s="10" t="s">
        <v>40</v>
      </c>
      <c r="P31" s="17" t="s">
        <v>41</v>
      </c>
      <c r="Q31" s="7" t="s">
        <v>27</v>
      </c>
      <c r="R31" s="12" t="s">
        <v>177</v>
      </c>
      <c r="S31" s="6" t="s">
        <v>58</v>
      </c>
      <c r="T31" s="6" t="s">
        <v>28</v>
      </c>
      <c r="U31" s="13"/>
      <c r="V31" s="13"/>
      <c r="W31" s="14" t="s">
        <v>29</v>
      </c>
      <c r="X31" s="15" t="s">
        <v>30</v>
      </c>
    </row>
    <row r="32" spans="1:24" ht="15.75" customHeight="1">
      <c r="A32" s="13"/>
      <c r="B32" s="13"/>
      <c r="C32" s="13"/>
      <c r="D32" s="13"/>
      <c r="E32" s="7"/>
      <c r="F32" s="13"/>
      <c r="G32" s="13"/>
      <c r="H32" s="18"/>
      <c r="I32" s="24"/>
      <c r="J32" s="10"/>
      <c r="K32" s="10"/>
      <c r="L32" s="10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spans="1:24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spans="1:24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4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spans="1:24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spans="1:24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spans="1:24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spans="1:24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spans="1:24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spans="1:24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spans="1:24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spans="1:24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24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spans="1:24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spans="1:24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spans="1:24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spans="1:24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spans="1:24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1:24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spans="1:24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1:24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spans="1:24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1:24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1:24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1:24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1:24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1:24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1:24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1:24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1:24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1:24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1:24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4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4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4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4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4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4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4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4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4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4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spans="1:24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spans="1:24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spans="1:24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spans="1:24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spans="1:24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spans="1:24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spans="1:24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spans="1:24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spans="1:24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spans="1:24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spans="1:24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spans="1:24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spans="1:24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spans="1:24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spans="1:24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24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spans="1:24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spans="1:24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spans="1:24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spans="1:24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spans="1:24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spans="1:24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spans="1:24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spans="1:24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spans="1:24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spans="1:24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spans="1:24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spans="1:24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spans="1:24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spans="1:24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spans="1:24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spans="1:24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spans="1:24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spans="1:24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spans="1:24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spans="1:24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spans="1:24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24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spans="1:24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spans="1:2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spans="1:24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spans="1:24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spans="1:24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spans="1:24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spans="1:24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spans="1:24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spans="1:24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spans="1:24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spans="1:24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spans="1: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spans="1:24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spans="1:24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spans="1:24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spans="1:24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spans="1:24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spans="1:24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:24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:24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:24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:2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24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:24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:24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:24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:24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:24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:24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spans="1:24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spans="1:24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spans="1:2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spans="1:24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spans="1:24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spans="1:24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spans="1:24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spans="1:24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spans="1:24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spans="1:24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spans="1:24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spans="1:24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spans="1:2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spans="1:24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spans="1:24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spans="1:24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24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spans="1:24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spans="1:24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spans="1:24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spans="1:24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spans="1:24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spans="1:2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spans="1:24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spans="1:24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spans="1:24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spans="1:24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spans="1:24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spans="1:24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spans="1:24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spans="1:24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spans="1:24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spans="1:2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spans="1:24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spans="1:24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spans="1:24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spans="1:24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spans="1:24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spans="1:24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spans="1:24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spans="1:24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spans="1:24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spans="1:2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spans="1:24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spans="1:24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spans="1:24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spans="1:24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spans="1:24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spans="1:24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spans="1:24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spans="1:24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spans="1:24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spans="1:2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spans="1:24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spans="1:24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spans="1:24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spans="1:24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spans="1:24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spans="1:24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spans="1:24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spans="1:24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spans="1:24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spans="1:2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spans="1:24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spans="1:24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spans="1:24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spans="1:24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spans="1:24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spans="1:24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spans="1:24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spans="1:24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spans="1:24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spans="1:2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spans="1:24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spans="1:24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spans="1:24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spans="1:24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spans="1:24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spans="1:24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spans="1:24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spans="1:24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spans="1:24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spans="1: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spans="1:24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spans="1:24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spans="1:24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spans="1:24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spans="1:24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spans="1:24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spans="1:24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spans="1:24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spans="1:24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spans="1:2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spans="1:24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spans="1:24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spans="1:24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spans="1:24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spans="1:24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spans="1:24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spans="1:24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spans="1:24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spans="1:24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spans="1:2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spans="1:24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spans="1:24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spans="1:24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spans="1:24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spans="1:24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spans="1:24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spans="1:24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spans="1:24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spans="1:24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spans="1:2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spans="1:24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spans="1:24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spans="1:24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spans="1:24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spans="1:24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spans="1:24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spans="1:24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spans="1:24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spans="1:24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spans="1:2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spans="1:24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spans="1:24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spans="1:24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spans="1:24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spans="1:24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spans="1:24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spans="1:24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spans="1:24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spans="1:24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spans="1:2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spans="1:24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spans="1:24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spans="1:24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spans="1:24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spans="1:24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spans="1:24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spans="1:24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spans="1:24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spans="1:24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spans="1:2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spans="1:24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spans="1:24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spans="1:24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spans="1:24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spans="1:24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spans="1:24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spans="1:24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spans="1:24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spans="1:24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spans="1:2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spans="1:24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spans="1:24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spans="1:24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spans="1:24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spans="1:24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spans="1:24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spans="1:24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spans="1:24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spans="1:24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spans="1:2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spans="1:24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spans="1:24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spans="1:24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spans="1:24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spans="1:24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spans="1:24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spans="1:24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spans="1:24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spans="1:24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spans="1:2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spans="1:24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spans="1:24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spans="1:24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spans="1:24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spans="1:24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spans="1:24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spans="1:24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spans="1:24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spans="1:24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spans="1: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spans="1:24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spans="1:24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spans="1:24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spans="1:24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spans="1:24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spans="1:24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spans="1:24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spans="1:24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spans="1:24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spans="1:2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spans="1:24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spans="1:24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spans="1:24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spans="1:24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spans="1:24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spans="1:24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spans="1:24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spans="1:24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spans="1:24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spans="1:2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spans="1:24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spans="1:24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spans="1:24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spans="1:24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spans="1:24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spans="1:24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spans="1:24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spans="1:24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spans="1:24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spans="1:2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spans="1:24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spans="1:24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spans="1:24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spans="1:24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spans="1:24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spans="1:24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spans="1:24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spans="1:24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spans="1:24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spans="1:2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spans="1:24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spans="1:24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spans="1:24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spans="1:24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spans="1:24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spans="1:24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spans="1:24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spans="1:24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spans="1:24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spans="1:2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spans="1:24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spans="1:24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spans="1:24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spans="1:24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spans="1:24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spans="1:24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spans="1:24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spans="1:24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spans="1:24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spans="1:2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spans="1:24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spans="1:24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spans="1:24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spans="1:24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spans="1:24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spans="1:24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spans="1:24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spans="1:24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spans="1:24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spans="1:2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spans="1:24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spans="1:24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spans="1:24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spans="1:24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spans="1:24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spans="1:24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spans="1:24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spans="1:24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spans="1:24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spans="1:2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spans="1:24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spans="1:24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spans="1:24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spans="1:24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spans="1:24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spans="1:24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spans="1:24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spans="1:24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spans="1:24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spans="1:2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spans="1:24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spans="1:24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spans="1:24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spans="1:24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spans="1:24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spans="1:24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spans="1:24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spans="1:24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spans="1:24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spans="1: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spans="1:24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spans="1:24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spans="1:24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spans="1:24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spans="1:24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spans="1:24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spans="1:24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spans="1:24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spans="1:24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spans="1:2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spans="1:24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spans="1:24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spans="1:24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spans="1:24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spans="1:24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spans="1:24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spans="1:24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spans="1:24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spans="1:24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spans="1:2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spans="1:24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spans="1:24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spans="1:24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spans="1:24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spans="1:24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spans="1:24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spans="1:24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spans="1:24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spans="1:24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spans="1:2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spans="1:24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spans="1:24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spans="1:24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spans="1:24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spans="1:24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spans="1:24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spans="1:24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spans="1:24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spans="1:24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spans="1:2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spans="1:24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spans="1:24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spans="1:24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spans="1:24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spans="1:24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spans="1:24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spans="1:24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spans="1:24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spans="1:24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spans="1:2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spans="1:24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spans="1:24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spans="1:24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spans="1:24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spans="1:24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spans="1:24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spans="1:24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spans="1:24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spans="1:24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spans="1:2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spans="1:24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spans="1:24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spans="1:24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spans="1:24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spans="1:24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spans="1:24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spans="1:24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spans="1:24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spans="1:24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spans="1:2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spans="1:24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spans="1:24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spans="1:24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spans="1:24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spans="1:24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spans="1:24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spans="1:24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spans="1:24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spans="1:24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spans="1:2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spans="1:24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spans="1:24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spans="1:24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spans="1:24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spans="1:24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spans="1:24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spans="1:24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spans="1:24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spans="1:24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spans="1:2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spans="1:24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spans="1:24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spans="1:24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spans="1:24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spans="1:24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spans="1:24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spans="1:24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spans="1:24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spans="1:24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spans="1: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spans="1:24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spans="1:24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spans="1:24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spans="1:24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spans="1:24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spans="1:24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spans="1:24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spans="1:24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spans="1:24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spans="1:2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spans="1:24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spans="1:24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spans="1:24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spans="1:24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spans="1:24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spans="1:24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spans="1:24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spans="1:24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spans="1:24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spans="1:2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spans="1:24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spans="1:24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spans="1:24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spans="1:24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spans="1:24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spans="1:24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spans="1:24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spans="1:24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spans="1:24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spans="1:2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spans="1:24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spans="1:24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spans="1:24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spans="1:24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spans="1:24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spans="1:24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spans="1:24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spans="1:24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spans="1:24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spans="1:2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spans="1:24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spans="1:24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spans="1:24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spans="1:24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spans="1:24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spans="1:24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spans="1:24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spans="1:24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spans="1:24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spans="1:2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spans="1:24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spans="1:24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spans="1:24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spans="1:24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spans="1:24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spans="1:24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spans="1:24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spans="1:24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spans="1:24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spans="1:2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spans="1:24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spans="1:24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spans="1:24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spans="1:24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spans="1:24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spans="1:24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spans="1:24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spans="1:24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spans="1:24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spans="1:2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spans="1:24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spans="1:24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spans="1:24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spans="1:24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spans="1:24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spans="1:24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spans="1:24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spans="1:24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spans="1:24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spans="1:2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spans="1:24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spans="1:24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spans="1:24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spans="1:24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spans="1:24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spans="1:24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spans="1:24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spans="1:24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spans="1:24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spans="1:2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spans="1:24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spans="1:24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spans="1:24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spans="1:24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spans="1:24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spans="1:24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spans="1:24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spans="1:24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spans="1:24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spans="1: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spans="1:24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spans="1:24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spans="1:24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spans="1:24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spans="1:24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spans="1:24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spans="1:24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spans="1:24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spans="1:24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spans="1:2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spans="1:24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spans="1:24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spans="1:24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spans="1:24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spans="1:24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spans="1:24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spans="1:24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spans="1:24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spans="1:24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spans="1:2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spans="1:24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spans="1:24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spans="1:24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spans="1:24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spans="1:24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spans="1:24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spans="1:24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spans="1:24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spans="1:24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spans="1:2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spans="1:24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spans="1:24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spans="1:24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spans="1:24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spans="1:24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spans="1:24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spans="1:24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spans="1:24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spans="1:24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spans="1:2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spans="1:24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spans="1:24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spans="1:24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spans="1:24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spans="1:24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spans="1:24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spans="1:24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spans="1:24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spans="1:24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spans="1:2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spans="1:24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spans="1:24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spans="1:24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spans="1:24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spans="1:24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spans="1:24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spans="1:24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spans="1:24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spans="1:24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spans="1:2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spans="1:24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spans="1:24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spans="1:24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spans="1:24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spans="1:24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spans="1:24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spans="1:24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spans="1:24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spans="1:24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spans="1:2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spans="1:24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spans="1:24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spans="1:24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spans="1:24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spans="1:24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spans="1:24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spans="1:24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spans="1:24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spans="1:24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spans="1:2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spans="1:24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spans="1:24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spans="1:24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spans="1:24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spans="1:24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spans="1:24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spans="1:24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spans="1:24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spans="1:24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spans="1:2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spans="1:24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spans="1:24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spans="1:24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spans="1:24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spans="1:24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spans="1:24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spans="1:24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spans="1:24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spans="1:24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spans="1: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spans="1:24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spans="1:24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spans="1:24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spans="1:24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spans="1:24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spans="1:24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spans="1:24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spans="1:24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spans="1:24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spans="1:2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spans="1:24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spans="1:24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spans="1:24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spans="1:24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spans="1:24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spans="1:24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spans="1:24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spans="1:24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spans="1:24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spans="1:2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spans="1:24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spans="1:24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spans="1:24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spans="1:24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spans="1:24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spans="1:24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spans="1:24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spans="1:24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spans="1:24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spans="1:2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spans="1:24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spans="1:24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spans="1:24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spans="1:24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spans="1:24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spans="1:24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spans="1:24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spans="1:24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spans="1:24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spans="1:2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spans="1:24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spans="1:24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spans="1:24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spans="1:24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spans="1:24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spans="1:24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spans="1:24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spans="1:24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spans="1:24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spans="1:2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spans="1:24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spans="1:24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spans="1:24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spans="1:24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spans="1:24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spans="1:24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spans="1:24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spans="1:24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spans="1:24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spans="1:2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spans="1:24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spans="1:24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spans="1:24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spans="1:24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spans="1:24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spans="1:24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spans="1:24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spans="1:24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spans="1:24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spans="1:2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spans="1:24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spans="1:24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spans="1:24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spans="1:24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spans="1:24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spans="1:24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spans="1:24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spans="1:24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spans="1:24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spans="1:2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spans="1:24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spans="1:24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spans="1:24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spans="1:24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spans="1:24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spans="1:24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spans="1:24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spans="1:24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spans="1:24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spans="1:2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spans="1:24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spans="1:24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spans="1:24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spans="1:24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spans="1:24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spans="1:24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spans="1:24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spans="1:24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spans="1:24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spans="1: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spans="1:24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spans="1:24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spans="1:24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spans="1:24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spans="1:24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spans="1:24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spans="1:24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spans="1:24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spans="1:24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spans="1:2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spans="1:24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spans="1:24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spans="1:24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spans="1:24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spans="1:24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spans="1:24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spans="1:24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spans="1:24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spans="1:24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spans="1:2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spans="1:24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spans="1:24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spans="1:24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spans="1:24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spans="1:24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spans="1:24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spans="1:24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spans="1:24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spans="1:24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spans="1:2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spans="1:24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spans="1:24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spans="1:24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spans="1:24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spans="1:24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spans="1:24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spans="1:24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spans="1:24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spans="1:24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spans="1:2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spans="1:24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spans="1:24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spans="1:24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spans="1:24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spans="1:24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spans="1:24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spans="1:24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spans="1:24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spans="1:24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spans="1:2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spans="1:24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spans="1:24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spans="1:24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spans="1:24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spans="1:24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spans="1:24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spans="1:24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spans="1:24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spans="1:24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spans="1:2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spans="1:24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spans="1:24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spans="1:24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spans="1:24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spans="1:24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spans="1:24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spans="1:24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spans="1:24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spans="1:24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spans="1:2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spans="1:24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spans="1:24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spans="1:24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spans="1:24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spans="1:24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spans="1:24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spans="1:24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spans="1:24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spans="1:24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spans="1:2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spans="1:24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spans="1:24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spans="1:24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spans="1:24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spans="1:24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spans="1:24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spans="1:24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spans="1:24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spans="1:24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spans="1:2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spans="1:24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spans="1:24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spans="1:24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spans="1:24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spans="1:24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spans="1:24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spans="1:24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spans="1:24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spans="1:24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spans="1: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spans="1:24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spans="1:24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spans="1:24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spans="1:24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spans="1:24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spans="1:24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spans="1:24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spans="1:24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spans="1:24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spans="1:2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spans="1:24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spans="1:24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spans="1:24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spans="1:24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spans="1:24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spans="1:24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spans="1:24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spans="1:24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spans="1:24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spans="1:2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spans="1:24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spans="1:24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spans="1:24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spans="1:24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spans="1:24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spans="1:24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spans="1:24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spans="1:24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spans="1:24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spans="1:2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spans="1:24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spans="1:24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spans="1:24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spans="1:24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spans="1:24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spans="1:24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spans="1:24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spans="1:24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spans="1:24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spans="1:2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spans="1:24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spans="1:24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spans="1:24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spans="1:24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spans="1:24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spans="1:24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spans="1:24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spans="1:24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spans="1:24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spans="1:2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spans="1:24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spans="1:24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spans="1:24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  <row r="978" spans="1:24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</row>
    <row r="979" spans="1:24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</row>
    <row r="980" spans="1:24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</row>
    <row r="981" spans="1:24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</row>
    <row r="982" spans="1:24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</row>
    <row r="983" spans="1:24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</row>
    <row r="984" spans="1:2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</row>
    <row r="985" spans="1:24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</row>
    <row r="986" spans="1:24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</row>
    <row r="987" spans="1:24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</row>
    <row r="988" spans="1:24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</row>
    <row r="989" spans="1:24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</row>
    <row r="990" spans="1:24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</row>
    <row r="991" spans="1:24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</row>
    <row r="992" spans="1:24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</row>
    <row r="993" spans="1:24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</row>
    <row r="994" spans="1:2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</row>
    <row r="995" spans="1:24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</row>
    <row r="996" spans="1:24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</row>
    <row r="997" spans="1:24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</row>
    <row r="998" spans="1:24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</row>
    <row r="999" spans="1:24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</row>
    <row r="1000" spans="1:24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</row>
    <row r="1001" spans="1:24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</row>
    <row r="1002" spans="1:24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</row>
    <row r="1003" spans="1:24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</row>
    <row r="1004" spans="1:2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</row>
    <row r="1005" spans="1:24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</row>
    <row r="1006" spans="1:24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</row>
    <row r="1007" spans="1:24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</row>
    <row r="1008" spans="1:24" ht="15.7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</row>
    <row r="1009" spans="1:24" ht="15.75" customHeight="1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</row>
    <row r="1010" spans="1:24" ht="15.75" customHeight="1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</row>
    <row r="1011" spans="1:24" ht="15.75" customHeight="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</row>
  </sheetData>
  <hyperlinks>
    <hyperlink ref="I2" r:id="rId1" xr:uid="{00000000-0004-0000-0000-000000000000}"/>
    <hyperlink ref="P2" r:id="rId2" xr:uid="{00000000-0004-0000-0000-000001000000}"/>
    <hyperlink ref="I3" r:id="rId3" xr:uid="{00000000-0004-0000-0000-000002000000}"/>
    <hyperlink ref="P3" r:id="rId4" xr:uid="{00000000-0004-0000-0000-000003000000}"/>
    <hyperlink ref="I4" r:id="rId5" xr:uid="{00000000-0004-0000-0000-000004000000}"/>
    <hyperlink ref="I5" r:id="rId6" xr:uid="{00000000-0004-0000-0000-000005000000}"/>
    <hyperlink ref="I6" r:id="rId7" xr:uid="{00000000-0004-0000-0000-000006000000}"/>
    <hyperlink ref="I7" r:id="rId8" xr:uid="{00000000-0004-0000-0000-000007000000}"/>
    <hyperlink ref="I8" r:id="rId9" xr:uid="{00000000-0004-0000-0000-000008000000}"/>
    <hyperlink ref="I9" r:id="rId10" xr:uid="{00000000-0004-0000-0000-000009000000}"/>
    <hyperlink ref="I10" r:id="rId11" xr:uid="{00000000-0004-0000-0000-00000A000000}"/>
    <hyperlink ref="I11" r:id="rId12" xr:uid="{00000000-0004-0000-0000-00000B000000}"/>
    <hyperlink ref="I12" r:id="rId13" xr:uid="{00000000-0004-0000-0000-00000C000000}"/>
    <hyperlink ref="I13" r:id="rId14" xr:uid="{00000000-0004-0000-0000-00000D000000}"/>
    <hyperlink ref="I14" r:id="rId15" xr:uid="{00000000-0004-0000-0000-00000E000000}"/>
    <hyperlink ref="I15" r:id="rId16" xr:uid="{00000000-0004-0000-0000-00000F000000}"/>
    <hyperlink ref="I16" r:id="rId17" xr:uid="{00000000-0004-0000-0000-000010000000}"/>
    <hyperlink ref="I17" r:id="rId18" xr:uid="{00000000-0004-0000-0000-000011000000}"/>
    <hyperlink ref="I18" r:id="rId19" xr:uid="{00000000-0004-0000-0000-000012000000}"/>
    <hyperlink ref="I19" r:id="rId20" xr:uid="{00000000-0004-0000-0000-000013000000}"/>
    <hyperlink ref="I20" r:id="rId21" xr:uid="{00000000-0004-0000-0000-000014000000}"/>
    <hyperlink ref="I21" r:id="rId22" xr:uid="{00000000-0004-0000-0000-000015000000}"/>
    <hyperlink ref="I22" r:id="rId23" xr:uid="{00000000-0004-0000-0000-000016000000}"/>
    <hyperlink ref="I23" r:id="rId24" xr:uid="{00000000-0004-0000-0000-000017000000}"/>
    <hyperlink ref="I24" r:id="rId25" xr:uid="{00000000-0004-0000-0000-000018000000}"/>
    <hyperlink ref="I25" r:id="rId26" xr:uid="{00000000-0004-0000-0000-000019000000}"/>
    <hyperlink ref="I26" r:id="rId27" xr:uid="{00000000-0004-0000-0000-00001A000000}"/>
    <hyperlink ref="I27" r:id="rId28" xr:uid="{00000000-0004-0000-0000-00001B000000}"/>
    <hyperlink ref="I28" r:id="rId29" xr:uid="{00000000-0004-0000-0000-00001C000000}"/>
    <hyperlink ref="I29" r:id="rId30" xr:uid="{00000000-0004-0000-0000-00001D000000}"/>
    <hyperlink ref="I30" r:id="rId31" xr:uid="{00000000-0004-0000-0000-00001F000000}"/>
    <hyperlink ref="I31" r:id="rId32" xr:uid="{00000000-0004-0000-0000-00002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Hale, Meredith Louise</cp:lastModifiedBy>
  <dcterms:modified xsi:type="dcterms:W3CDTF">2020-09-18T15:09:01Z</dcterms:modified>
</cp:coreProperties>
</file>