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mprof\data\"/>
    </mc:Choice>
  </mc:AlternateContent>
  <xr:revisionPtr revIDLastSave="0" documentId="13_ncr:1_{F02E9B30-4D1F-4518-A040-75936D52C943}" xr6:coauthVersionLast="47" xr6:coauthVersionMax="47" xr10:uidLastSave="{00000000-0000-0000-0000-000000000000}"/>
  <bookViews>
    <workbookView xWindow="3030" yWindow="3030" windowWidth="21600" windowHeight="11265" activeTab="4" xr2:uid="{00000000-000D-0000-FFFF-FFFF00000000}"/>
  </bookViews>
  <sheets>
    <sheet name="performance_raw" sheetId="1" r:id="rId1"/>
    <sheet name="performance" sheetId="2" r:id="rId2"/>
    <sheet name="original performance" sheetId="4" r:id="rId3"/>
    <sheet name="memory" sheetId="3" r:id="rId4"/>
    <sheet name="memory issue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U13" i="3"/>
  <c r="V12" i="3"/>
  <c r="AA12" i="3"/>
  <c r="Z12" i="3"/>
  <c r="AC12" i="3"/>
  <c r="AD13" i="3"/>
  <c r="AB13" i="3"/>
  <c r="AB14" i="3"/>
  <c r="AD14" i="3"/>
  <c r="W14" i="3"/>
  <c r="U14" i="3"/>
  <c r="W13" i="3"/>
  <c r="T12" i="3"/>
  <c r="S12" i="3"/>
  <c r="P14" i="3"/>
  <c r="N14" i="3"/>
  <c r="P13" i="3"/>
  <c r="O12" i="3"/>
  <c r="M12" i="3"/>
  <c r="L12" i="3"/>
  <c r="I9" i="4"/>
  <c r="J9" i="4"/>
  <c r="K9" i="4"/>
  <c r="L9" i="4"/>
  <c r="M9" i="4"/>
  <c r="I6" i="4"/>
  <c r="J6" i="4"/>
  <c r="K6" i="4"/>
  <c r="L6" i="4"/>
  <c r="M6" i="4"/>
  <c r="M8" i="4"/>
  <c r="L8" i="4"/>
  <c r="K8" i="4"/>
  <c r="J8" i="4"/>
  <c r="I8" i="4"/>
  <c r="M7" i="4"/>
  <c r="L7" i="4"/>
  <c r="K7" i="4"/>
  <c r="J7" i="4"/>
  <c r="I7" i="4"/>
  <c r="M5" i="4"/>
  <c r="L5" i="4"/>
  <c r="K5" i="4"/>
  <c r="J5" i="4"/>
  <c r="I5" i="4"/>
  <c r="M4" i="4"/>
  <c r="L4" i="4"/>
  <c r="K4" i="4"/>
  <c r="J4" i="4"/>
  <c r="M3" i="4"/>
  <c r="L3" i="4"/>
  <c r="K3" i="4"/>
  <c r="J3" i="4"/>
  <c r="I3" i="4"/>
  <c r="M2" i="4"/>
  <c r="L2" i="4"/>
  <c r="K2" i="4"/>
  <c r="J2" i="4"/>
  <c r="I2" i="4"/>
  <c r="H3" i="3"/>
  <c r="H24" i="3"/>
  <c r="H23" i="3"/>
  <c r="H21" i="3"/>
  <c r="H20" i="3"/>
  <c r="H19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9" i="3"/>
  <c r="E20" i="3"/>
  <c r="E21" i="3"/>
  <c r="E23" i="3"/>
  <c r="E24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9" i="3"/>
  <c r="C20" i="3"/>
  <c r="C21" i="3"/>
  <c r="C23" i="3"/>
  <c r="C24" i="3"/>
  <c r="C3" i="3"/>
  <c r="G25" i="1"/>
  <c r="F25" i="1"/>
  <c r="G24" i="1"/>
  <c r="F24" i="1"/>
  <c r="D3" i="1"/>
  <c r="D4" i="1"/>
  <c r="D5" i="1"/>
  <c r="D6" i="1"/>
  <c r="D7" i="1"/>
  <c r="D8" i="1"/>
  <c r="D11" i="1"/>
  <c r="D12" i="1"/>
  <c r="D14" i="1"/>
  <c r="D15" i="1"/>
  <c r="D18" i="1"/>
  <c r="D20" i="1"/>
  <c r="D21" i="1"/>
  <c r="D22" i="1"/>
  <c r="D2" i="1"/>
  <c r="B25" i="1"/>
  <c r="B24" i="1"/>
  <c r="C25" i="1"/>
  <c r="D25" i="1" s="1"/>
  <c r="C24" i="1"/>
  <c r="D24" i="1" s="1"/>
</calcChain>
</file>

<file path=xl/sharedStrings.xml><?xml version="1.0" encoding="utf-8"?>
<sst xmlns="http://schemas.openxmlformats.org/spreadsheetml/2006/main" count="175" uniqueCount="67">
  <si>
    <t>application</t>
  </si>
  <si>
    <t>no util</t>
  </si>
  <si>
    <t>util</t>
  </si>
  <si>
    <t>diff</t>
  </si>
  <si>
    <t>perf online</t>
  </si>
  <si>
    <t>offline</t>
  </si>
  <si>
    <t>blackscholes</t>
  </si>
  <si>
    <t>bodytrack</t>
  </si>
  <si>
    <t>cache-scratch</t>
  </si>
  <si>
    <t>cache-thrash</t>
  </si>
  <si>
    <t>canneal</t>
  </si>
  <si>
    <t>dedup</t>
  </si>
  <si>
    <t>facesim</t>
  </si>
  <si>
    <t>ferret</t>
  </si>
  <si>
    <t>fluidanimate</t>
  </si>
  <si>
    <t>freqmine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</si>
  <si>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</si>
  <si>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</si>
  <si>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</si>
  <si>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</si>
  <si>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</si>
  <si>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</si>
  <si>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</si>
  <si>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</si>
  <si>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apache</t>
  </si>
  <si>
    <t>memcached</t>
  </si>
  <si>
    <t>GEOMEAN</t>
  </si>
  <si>
    <t>AVERAGE</t>
  </si>
  <si>
    <t>x265</t>
  </si>
  <si>
    <t>pbzip3</t>
  </si>
  <si>
    <t>origin</t>
  </si>
  <si>
    <t>mb</t>
  </si>
  <si>
    <t>base</t>
  </si>
  <si>
    <t>overhead</t>
  </si>
  <si>
    <t>memperf</t>
  </si>
  <si>
    <t>large</t>
  </si>
  <si>
    <t>medium</t>
  </si>
  <si>
    <t>small</t>
  </si>
  <si>
    <t>MemPerf - Base</t>
  </si>
  <si>
    <t>MemPerf - Util</t>
  </si>
  <si>
    <t>perf - Offline</t>
  </si>
  <si>
    <t>perf - Online</t>
  </si>
  <si>
    <t>Apache</t>
  </si>
  <si>
    <t>benchmark</t>
  </si>
  <si>
    <t>glibc-2.21</t>
    <phoneticPr fontId="1" type="noConversion"/>
  </si>
  <si>
    <t>jemalloc</t>
    <phoneticPr fontId="1" type="noConversion"/>
  </si>
  <si>
    <t>TcMalloc</t>
    <phoneticPr fontId="1" type="noConversion"/>
  </si>
  <si>
    <t>Hoard</t>
    <phoneticPr fontId="1" type="noConversion"/>
  </si>
  <si>
    <t>canneal</t>
    <phoneticPr fontId="1" type="noConversion"/>
  </si>
  <si>
    <t>jemalloc</t>
  </si>
  <si>
    <t>libc228</t>
  </si>
  <si>
    <t>libc221</t>
  </si>
  <si>
    <t>tcmalloc</t>
  </si>
  <si>
    <t>hoard</t>
  </si>
  <si>
    <t>glibc-2.28</t>
  </si>
  <si>
    <t>geomean</t>
  </si>
  <si>
    <t>average</t>
  </si>
  <si>
    <t>total</t>
  </si>
  <si>
    <t>Application</t>
    <phoneticPr fontId="3" type="noConversion"/>
  </si>
  <si>
    <t>dedup</t>
    <phoneticPr fontId="3" type="noConversion"/>
  </si>
  <si>
    <t>freqmine</t>
    <phoneticPr fontId="3" type="noConversion"/>
  </si>
  <si>
    <t>jemalloc</t>
    <phoneticPr fontId="3" type="noConversion"/>
  </si>
  <si>
    <t>IF</t>
    <phoneticPr fontId="3" type="noConversion"/>
  </si>
  <si>
    <t>EF</t>
    <phoneticPr fontId="3" type="noConversion"/>
  </si>
  <si>
    <t>BL</t>
    <phoneticPr fontId="3" type="noConversion"/>
  </si>
  <si>
    <t>Memory</t>
    <phoneticPr fontId="3" type="noConversion"/>
  </si>
  <si>
    <t>TCMalloc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</si>
</sst>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theme="1"/>
      <name val="Arial"/>
      <charset val="1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ck">
        <color rgb="FF0000F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2" borderId="4" xfId="0" applyFont="1" applyFill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2" borderId="6" xfId="0" applyFont="1" applyFill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2" borderId="8" xfId="0" applyFont="1" applyFill="1" applyBorder="1" applyAlignment="1">
      <alignment readingOrder="1"/>
    </xf>
    <xf numFmtId="0" fontId="1" fillId="2" borderId="9" xfId="0" applyFont="1" applyFill="1" applyBorder="1" applyAlignment="1">
      <alignment readingOrder="1"/>
    </xf>
    <xf numFmtId="0" fontId="1" fillId="2" borderId="10" xfId="0" applyFont="1" applyFill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0" borderId="10" xfId="0" applyFont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3" borderId="8" xfId="0" applyFont="1" applyFill="1" applyBorder="1" applyAlignment="1">
      <alignment readingOrder="1"/>
    </xf>
    <xf numFmtId="0" fontId="1" fillId="3" borderId="9" xfId="0" applyFont="1" applyFill="1" applyBorder="1" applyAlignment="1">
      <alignment readingOrder="1"/>
    </xf>
    <xf numFmtId="0" fontId="1" fillId="0" borderId="12" xfId="0" applyFont="1" applyBorder="1" applyAlignment="1">
      <alignment readingOrder="1"/>
    </xf>
    <xf numFmtId="1" fontId="0" fillId="0" borderId="0" xfId="0" applyNumberFormat="1"/>
    <xf numFmtId="0" fontId="1" fillId="3" borderId="1" xfId="0" applyFont="1" applyFill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1" fillId="3" borderId="3" xfId="0" applyFont="1" applyFill="1" applyBorder="1" applyAlignment="1">
      <alignment readingOrder="1"/>
    </xf>
    <xf numFmtId="0" fontId="1" fillId="0" borderId="6" xfId="0" applyFont="1" applyBorder="1" applyAlignment="1">
      <alignment readingOrder="1"/>
    </xf>
    <xf numFmtId="1" fontId="1" fillId="3" borderId="7" xfId="0" applyNumberFormat="1" applyFont="1" applyFill="1" applyBorder="1" applyAlignment="1">
      <alignment readingOrder="1"/>
    </xf>
    <xf numFmtId="0" fontId="2" fillId="4" borderId="0" xfId="0" applyFont="1" applyFill="1" applyAlignment="1">
      <alignment horizontal="right" wrapText="1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performance!$E$1</c:f>
              <c:strCache>
                <c:ptCount val="1"/>
                <c:pt idx="0">
                  <c:v>MemPerf - Base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319-4E43-8A84-FFEDD3B23D2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19-4E43-8A84-FFEDD3B23D2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319-4E43-8A84-FFEDD3B23D2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19-4E43-8A84-FFEDD3B23D2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19-4E43-8A84-FFEDD3B23D23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319-4E43-8A84-FFEDD3B23D2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19-4E43-8A84-FFEDD3B23D2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319-4E43-8A84-FFEDD3B23D2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19-4E43-8A84-FFEDD3B23D23}"/>
              </c:ext>
            </c:extLst>
          </c:dPt>
          <c:dPt>
            <c:idx val="28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319-4E43-8A84-FFEDD3B23D23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19-4E43-8A84-FFEDD3B23D23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4319-4E43-8A84-FFEDD3B23D23}"/>
              </c:ext>
            </c:extLst>
          </c:dPt>
          <c:dPt>
            <c:idx val="37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19-4E43-8A84-FFEDD3B23D23}"/>
              </c:ext>
            </c:extLst>
          </c:dPt>
          <c:dPt>
            <c:idx val="40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4319-4E43-8A84-FFEDD3B23D23}"/>
              </c:ext>
            </c:extLst>
          </c:dPt>
          <c:dPt>
            <c:idx val="43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19-4E43-8A84-FFEDD3B23D23}"/>
              </c:ext>
            </c:extLst>
          </c:dPt>
          <c:dPt>
            <c:idx val="47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4319-4E43-8A84-FFEDD3B23D23}"/>
              </c:ext>
            </c:extLst>
          </c:dPt>
          <c:dPt>
            <c:idx val="50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19-4E43-8A84-FFEDD3B23D23}"/>
              </c:ext>
            </c:extLst>
          </c:dPt>
          <c:dPt>
            <c:idx val="53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4319-4E43-8A84-FFEDD3B23D23}"/>
              </c:ext>
            </c:extLst>
          </c:dPt>
          <c:dPt>
            <c:idx val="56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319-4E43-8A84-FFEDD3B23D23}"/>
              </c:ext>
            </c:extLst>
          </c:dPt>
          <c:dPt>
            <c:idx val="59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4319-4E43-8A84-FFEDD3B23D23}"/>
              </c:ext>
            </c:extLst>
          </c:dPt>
          <c:dPt>
            <c:idx val="63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319-4E43-8A84-FFEDD3B23D23}"/>
              </c:ext>
            </c:extLst>
          </c:dPt>
          <c:dPt>
            <c:idx val="66"/>
            <c:invertIfNegative val="0"/>
            <c:bubble3D val="0"/>
            <c:spPr>
              <a:pattFill prst="wd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4319-4E43-8A84-FFEDD3B23D23}"/>
              </c:ext>
            </c:extLst>
          </c:dPt>
          <c:cat>
            <c:strRef>
              <c:f>performance!$A$2:$A$69</c:f>
              <c:strCache>
                <c:ptCount val="67"/>
                <c:pt idx="1">
                  <c:v>blackscholes</c:v>
                </c:pt>
                <c:pt idx="4">
                  <c:v>bodytrack</c:v>
                </c:pt>
                <c:pt idx="7">
                  <c:v>cache-scratch</c:v>
                </c:pt>
                <c:pt idx="10">
                  <c:v>cache-thrash</c:v>
                </c:pt>
                <c:pt idx="13">
                  <c:v>canneal</c:v>
                </c:pt>
                <c:pt idx="16">
                  <c:v>dedup</c:v>
                </c:pt>
                <c:pt idx="19">
                  <c:v>facesim</c:v>
                </c:pt>
                <c:pt idx="22">
                  <c:v>ferret</c:v>
                </c:pt>
                <c:pt idx="25">
                  <c:v>fluidanimate</c:v>
                </c:pt>
                <c:pt idx="28">
                  <c:v>freqmine</c:v>
                </c:pt>
                <c:pt idx="31">
                  <c:v>raytrace</c:v>
                </c:pt>
                <c:pt idx="34">
                  <c:v>streamcluster</c:v>
                </c:pt>
                <c:pt idx="37">
                  <c:v>swaptions</c:v>
                </c:pt>
                <c:pt idx="40">
                  <c:v>vips</c:v>
                </c:pt>
                <c:pt idx="43">
                  <c:v>x265</c:v>
                </c:pt>
                <c:pt idx="47">
                  <c:v>aget</c:v>
                </c:pt>
                <c:pt idx="50">
                  <c:v>Apache</c:v>
                </c:pt>
                <c:pt idx="53">
                  <c:v>pbzip3</c:v>
                </c:pt>
                <c:pt idx="56">
                  <c:v>pfscan</c:v>
                </c:pt>
                <c:pt idx="59">
                  <c:v>memcached</c:v>
                </c:pt>
                <c:pt idx="63">
                  <c:v>GEOMEAN</c:v>
                </c:pt>
                <c:pt idx="66">
                  <c:v>AVERAGE</c:v>
                </c:pt>
              </c:strCache>
            </c:strRef>
          </c:cat>
          <c:val>
            <c:numRef>
              <c:f>performance!$E$2:$E$68</c:f>
              <c:numCache>
                <c:formatCode>General</c:formatCode>
                <c:ptCount val="67"/>
                <c:pt idx="0">
                  <c:v>0.99131839290000001</c:v>
                </c:pt>
                <c:pt idx="1">
                  <c:v>1.0856719829999999</c:v>
                </c:pt>
                <c:pt idx="3">
                  <c:v>1.0354545449999999</c:v>
                </c:pt>
                <c:pt idx="4">
                  <c:v>1.1348760330000001</c:v>
                </c:pt>
                <c:pt idx="6">
                  <c:v>1.0399814039999999</c:v>
                </c:pt>
                <c:pt idx="7">
                  <c:v>1.3300790330000001</c:v>
                </c:pt>
                <c:pt idx="9">
                  <c:v>1.0290614579999999</c:v>
                </c:pt>
                <c:pt idx="10">
                  <c:v>1.36374464</c:v>
                </c:pt>
                <c:pt idx="12">
                  <c:v>1.469129935</c:v>
                </c:pt>
                <c:pt idx="13">
                  <c:v>1.0832838300000001</c:v>
                </c:pt>
                <c:pt idx="15">
                  <c:v>1.0904225869999999</c:v>
                </c:pt>
                <c:pt idx="16">
                  <c:v>1.3517254110000001</c:v>
                </c:pt>
                <c:pt idx="18">
                  <c:v>1.0096345769999999</c:v>
                </c:pt>
                <c:pt idx="19">
                  <c:v>1.03491529</c:v>
                </c:pt>
                <c:pt idx="21">
                  <c:v>0.98912339760000001</c:v>
                </c:pt>
                <c:pt idx="22">
                  <c:v>1.022508524</c:v>
                </c:pt>
                <c:pt idx="24">
                  <c:v>1.2609849</c:v>
                </c:pt>
                <c:pt idx="25">
                  <c:v>1.1519521150000001</c:v>
                </c:pt>
                <c:pt idx="27">
                  <c:v>1.0153057539999999</c:v>
                </c:pt>
                <c:pt idx="28">
                  <c:v>1.0739657789999999</c:v>
                </c:pt>
                <c:pt idx="30">
                  <c:v>1.180095076</c:v>
                </c:pt>
                <c:pt idx="31">
                  <c:v>1.028766455</c:v>
                </c:pt>
                <c:pt idx="33">
                  <c:v>1.0059921009999999</c:v>
                </c:pt>
                <c:pt idx="34">
                  <c:v>1.0950565160000001</c:v>
                </c:pt>
                <c:pt idx="36">
                  <c:v>1.171803991</c:v>
                </c:pt>
                <c:pt idx="37">
                  <c:v>1.119047619</c:v>
                </c:pt>
                <c:pt idx="39">
                  <c:v>1.0245516910000001</c:v>
                </c:pt>
                <c:pt idx="40">
                  <c:v>1.2687447350000001</c:v>
                </c:pt>
                <c:pt idx="42">
                  <c:v>1.0011693340000001</c:v>
                </c:pt>
                <c:pt idx="43">
                  <c:v>1.065482716</c:v>
                </c:pt>
                <c:pt idx="46">
                  <c:v>1.06698895</c:v>
                </c:pt>
                <c:pt idx="47">
                  <c:v>2.2776243090000001</c:v>
                </c:pt>
                <c:pt idx="49">
                  <c:v>1.2164674630000001</c:v>
                </c:pt>
                <c:pt idx="50">
                  <c:v>1.403718459</c:v>
                </c:pt>
                <c:pt idx="52">
                  <c:v>1.0305460099999999</c:v>
                </c:pt>
                <c:pt idx="53">
                  <c:v>1.5639557079999999</c:v>
                </c:pt>
                <c:pt idx="55">
                  <c:v>0.98545717690000001</c:v>
                </c:pt>
                <c:pt idx="56">
                  <c:v>1.009827494</c:v>
                </c:pt>
                <c:pt idx="58">
                  <c:v>0.99994882529999995</c:v>
                </c:pt>
                <c:pt idx="59">
                  <c:v>0.99988677290000005</c:v>
                </c:pt>
                <c:pt idx="62">
                  <c:v>1.0747982300545034</c:v>
                </c:pt>
                <c:pt idx="63">
                  <c:v>1.1976491248998904</c:v>
                </c:pt>
                <c:pt idx="65">
                  <c:v>1.0806718784349998</c:v>
                </c:pt>
                <c:pt idx="66">
                  <c:v>1.2232416710950003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2-459E-A117-27E5BF7A6EC1}"/>
            </c:ext>
          </c:extLst>
        </c:ser>
        <c:ser>
          <c:idx val="2"/>
          <c:order val="1"/>
          <c:tx>
            <c:strRef>
              <c:f>performance!$F$1</c:f>
              <c:strCache>
                <c:ptCount val="1"/>
                <c:pt idx="0">
                  <c:v>MemPerf - Util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19-4E43-8A84-FFEDD3B23D23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319-4E43-8A84-FFEDD3B23D23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19-4E43-8A84-FFEDD3B23D2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319-4E43-8A84-FFEDD3B23D23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19-4E43-8A84-FFEDD3B23D2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319-4E43-8A84-FFEDD3B23D2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19-4E43-8A84-FFEDD3B23D23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319-4E43-8A84-FFEDD3B23D2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19-4E43-8A84-FFEDD3B23D23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319-4E43-8A84-FFEDD3B23D23}"/>
              </c:ext>
            </c:extLst>
          </c:dPt>
          <c:dPt>
            <c:idx val="31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19-4E43-8A84-FFEDD3B23D2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319-4E43-8A84-FFEDD3B23D23}"/>
              </c:ext>
            </c:extLst>
          </c:dPt>
          <c:dPt>
            <c:idx val="37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19-4E43-8A84-FFEDD3B23D23}"/>
              </c:ext>
            </c:extLst>
          </c:dPt>
          <c:dPt>
            <c:idx val="4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319-4E43-8A84-FFEDD3B23D23}"/>
              </c:ext>
            </c:extLst>
          </c:dPt>
          <c:dPt>
            <c:idx val="43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19-4E43-8A84-FFEDD3B23D23}"/>
              </c:ext>
            </c:extLst>
          </c:dPt>
          <c:dPt>
            <c:idx val="47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319-4E43-8A84-FFEDD3B23D23}"/>
              </c:ext>
            </c:extLst>
          </c:dPt>
          <c:dPt>
            <c:idx val="5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19-4E43-8A84-FFEDD3B23D23}"/>
              </c:ext>
            </c:extLst>
          </c:dPt>
          <c:dPt>
            <c:idx val="53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319-4E43-8A84-FFEDD3B23D23}"/>
              </c:ext>
            </c:extLst>
          </c:dPt>
          <c:dPt>
            <c:idx val="56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19-4E43-8A84-FFEDD3B23D23}"/>
              </c:ext>
            </c:extLst>
          </c:dPt>
          <c:dPt>
            <c:idx val="59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4319-4E43-8A84-FFEDD3B23D23}"/>
              </c:ext>
            </c:extLst>
          </c:dPt>
          <c:dPt>
            <c:idx val="63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19-4E43-8A84-FFEDD3B23D23}"/>
              </c:ext>
            </c:extLst>
          </c:dPt>
          <c:dPt>
            <c:idx val="66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4319-4E43-8A84-FFEDD3B23D23}"/>
              </c:ext>
            </c:extLst>
          </c:dPt>
          <c:cat>
            <c:strRef>
              <c:f>performance!$A$2:$A$69</c:f>
              <c:strCache>
                <c:ptCount val="67"/>
                <c:pt idx="1">
                  <c:v>blackscholes</c:v>
                </c:pt>
                <c:pt idx="4">
                  <c:v>bodytrack</c:v>
                </c:pt>
                <c:pt idx="7">
                  <c:v>cache-scratch</c:v>
                </c:pt>
                <c:pt idx="10">
                  <c:v>cache-thrash</c:v>
                </c:pt>
                <c:pt idx="13">
                  <c:v>canneal</c:v>
                </c:pt>
                <c:pt idx="16">
                  <c:v>dedup</c:v>
                </c:pt>
                <c:pt idx="19">
                  <c:v>facesim</c:v>
                </c:pt>
                <c:pt idx="22">
                  <c:v>ferret</c:v>
                </c:pt>
                <c:pt idx="25">
                  <c:v>fluidanimate</c:v>
                </c:pt>
                <c:pt idx="28">
                  <c:v>freqmine</c:v>
                </c:pt>
                <c:pt idx="31">
                  <c:v>raytrace</c:v>
                </c:pt>
                <c:pt idx="34">
                  <c:v>streamcluster</c:v>
                </c:pt>
                <c:pt idx="37">
                  <c:v>swaptions</c:v>
                </c:pt>
                <c:pt idx="40">
                  <c:v>vips</c:v>
                </c:pt>
                <c:pt idx="43">
                  <c:v>x265</c:v>
                </c:pt>
                <c:pt idx="47">
                  <c:v>aget</c:v>
                </c:pt>
                <c:pt idx="50">
                  <c:v>Apache</c:v>
                </c:pt>
                <c:pt idx="53">
                  <c:v>pbzip3</c:v>
                </c:pt>
                <c:pt idx="56">
                  <c:v>pfscan</c:v>
                </c:pt>
                <c:pt idx="59">
                  <c:v>memcached</c:v>
                </c:pt>
                <c:pt idx="63">
                  <c:v>GEOMEAN</c:v>
                </c:pt>
                <c:pt idx="66">
                  <c:v>AVERAGE</c:v>
                </c:pt>
              </c:strCache>
            </c:strRef>
          </c:cat>
          <c:val>
            <c:numRef>
              <c:f>performance!$F$2:$F$68</c:f>
              <c:numCache>
                <c:formatCode>General</c:formatCode>
                <c:ptCount val="67"/>
                <c:pt idx="0">
                  <c:v>3.3649639999999703E-3</c:v>
                </c:pt>
                <c:pt idx="1">
                  <c:v>1.453664446E-2</c:v>
                </c:pt>
                <c:pt idx="3">
                  <c:v>4.9586780000001607E-3</c:v>
                </c:pt>
                <c:pt idx="4">
                  <c:v>2.4462809919999998E-2</c:v>
                </c:pt>
                <c:pt idx="6">
                  <c:v>3.9748954000000003E-2</c:v>
                </c:pt>
                <c:pt idx="7">
                  <c:v>3.7192003719999998E-2</c:v>
                </c:pt>
                <c:pt idx="9">
                  <c:v>2.6202950000000502E-3</c:v>
                </c:pt>
                <c:pt idx="10">
                  <c:v>3.239637922E-2</c:v>
                </c:pt>
                <c:pt idx="12">
                  <c:v>4.7800088000000018E-2</c:v>
                </c:pt>
                <c:pt idx="13">
                  <c:v>1.7425052470000001E-2</c:v>
                </c:pt>
                <c:pt idx="15">
                  <c:v>2.362059400000005E-2</c:v>
                </c:pt>
                <c:pt idx="16">
                  <c:v>2.5096881339999998E-2</c:v>
                </c:pt>
                <c:pt idx="18">
                  <c:v>1.1824400000004509E-4</c:v>
                </c:pt>
                <c:pt idx="19">
                  <c:v>3.5033042289999997E-2</c:v>
                </c:pt>
                <c:pt idx="21">
                  <c:v>0</c:v>
                </c:pt>
                <c:pt idx="22">
                  <c:v>1.156718028E-2</c:v>
                </c:pt>
                <c:pt idx="24">
                  <c:v>0</c:v>
                </c:pt>
                <c:pt idx="25">
                  <c:v>3.3192762889999998E-2</c:v>
                </c:pt>
                <c:pt idx="27">
                  <c:v>6.7143170000001362E-3</c:v>
                </c:pt>
                <c:pt idx="28">
                  <c:v>2.368060068E-2</c:v>
                </c:pt>
                <c:pt idx="30">
                  <c:v>1.3895659999999976E-2</c:v>
                </c:pt>
                <c:pt idx="31">
                  <c:v>4.3881033640000002E-3</c:v>
                </c:pt>
                <c:pt idx="33">
                  <c:v>0</c:v>
                </c:pt>
                <c:pt idx="34">
                  <c:v>4.0855236279999999E-2</c:v>
                </c:pt>
                <c:pt idx="36">
                  <c:v>2.1240861999999971E-2</c:v>
                </c:pt>
                <c:pt idx="37">
                  <c:v>3.4775736020000003E-2</c:v>
                </c:pt>
                <c:pt idx="39">
                  <c:v>6.0777469999999889E-2</c:v>
                </c:pt>
                <c:pt idx="40">
                  <c:v>3.3698399330000003E-2</c:v>
                </c:pt>
                <c:pt idx="42">
                  <c:v>0</c:v>
                </c:pt>
                <c:pt idx="43">
                  <c:v>3.6114010080000002E-2</c:v>
                </c:pt>
                <c:pt idx="46">
                  <c:v>1.31215469999999E-2</c:v>
                </c:pt>
                <c:pt idx="47">
                  <c:v>6.0773480659999997E-2</c:v>
                </c:pt>
                <c:pt idx="49">
                  <c:v>9.9601599999998847E-3</c:v>
                </c:pt>
                <c:pt idx="50">
                  <c:v>1.062416999E-2</c:v>
                </c:pt>
                <c:pt idx="52">
                  <c:v>0</c:v>
                </c:pt>
                <c:pt idx="53">
                  <c:v>4.8873615879999999E-2</c:v>
                </c:pt>
                <c:pt idx="55">
                  <c:v>1.4090548300000005E-2</c:v>
                </c:pt>
                <c:pt idx="56">
                  <c:v>1.634025071E-3</c:v>
                </c:pt>
                <c:pt idx="58">
                  <c:v>1.1718269999994035E-4</c:v>
                </c:pt>
                <c:pt idx="59">
                  <c:v>3.4610912770000002E-2</c:v>
                </c:pt>
                <c:pt idx="62">
                  <c:v>1.0296873860342837E-2</c:v>
                </c:pt>
                <c:pt idx="63">
                  <c:v>2.2150047255041827E-2</c:v>
                </c:pt>
                <c:pt idx="65">
                  <c:v>1.1066322745000301E-2</c:v>
                </c:pt>
                <c:pt idx="66">
                  <c:v>2.8046552335749996E-2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F2-459E-A117-27E5BF7A6EC1}"/>
            </c:ext>
          </c:extLst>
        </c:ser>
        <c:ser>
          <c:idx val="3"/>
          <c:order val="2"/>
          <c:tx>
            <c:strRef>
              <c:f>performance!$D$1</c:f>
              <c:strCache>
                <c:ptCount val="1"/>
                <c:pt idx="0">
                  <c:v>perf - Online</c:v>
                </c:pt>
              </c:strCache>
            </c:strRef>
          </c:tx>
          <c:spPr>
            <a:pattFill prst="ltDn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performance!$D$2:$D$68</c:f>
              <c:numCache>
                <c:formatCode>General</c:formatCode>
                <c:ptCount val="67"/>
              </c:numCache>
            </c:numRef>
          </c:val>
          <c:extLst>
            <c:ext xmlns:c16="http://schemas.microsoft.com/office/drawing/2014/chart" uri="{C3380CC4-5D6E-409C-BE32-E72D297353CC}">
              <c16:uniqueId val="{0000000A-4319-4E43-8A84-FFEDD3B23D23}"/>
            </c:ext>
          </c:extLst>
        </c:ser>
        <c:ser>
          <c:idx val="0"/>
          <c:order val="3"/>
          <c:tx>
            <c:strRef>
              <c:f>performance!$C$1</c:f>
              <c:strCache>
                <c:ptCount val="1"/>
                <c:pt idx="0">
                  <c:v>perf - Offline</c:v>
                </c:pt>
              </c:strCache>
            </c:strRef>
          </c:tx>
          <c:spPr>
            <a:pattFill prst="wdUp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performance!$A$2:$A$69</c:f>
              <c:strCache>
                <c:ptCount val="67"/>
                <c:pt idx="1">
                  <c:v>blackscholes</c:v>
                </c:pt>
                <c:pt idx="4">
                  <c:v>bodytrack</c:v>
                </c:pt>
                <c:pt idx="7">
                  <c:v>cache-scratch</c:v>
                </c:pt>
                <c:pt idx="10">
                  <c:v>cache-thrash</c:v>
                </c:pt>
                <c:pt idx="13">
                  <c:v>canneal</c:v>
                </c:pt>
                <c:pt idx="16">
                  <c:v>dedup</c:v>
                </c:pt>
                <c:pt idx="19">
                  <c:v>facesim</c:v>
                </c:pt>
                <c:pt idx="22">
                  <c:v>ferret</c:v>
                </c:pt>
                <c:pt idx="25">
                  <c:v>fluidanimate</c:v>
                </c:pt>
                <c:pt idx="28">
                  <c:v>freqmine</c:v>
                </c:pt>
                <c:pt idx="31">
                  <c:v>raytrace</c:v>
                </c:pt>
                <c:pt idx="34">
                  <c:v>streamcluster</c:v>
                </c:pt>
                <c:pt idx="37">
                  <c:v>swaptions</c:v>
                </c:pt>
                <c:pt idx="40">
                  <c:v>vips</c:v>
                </c:pt>
                <c:pt idx="43">
                  <c:v>x265</c:v>
                </c:pt>
                <c:pt idx="47">
                  <c:v>aget</c:v>
                </c:pt>
                <c:pt idx="50">
                  <c:v>Apache</c:v>
                </c:pt>
                <c:pt idx="53">
                  <c:v>pbzip3</c:v>
                </c:pt>
                <c:pt idx="56">
                  <c:v>pfscan</c:v>
                </c:pt>
                <c:pt idx="59">
                  <c:v>memcached</c:v>
                </c:pt>
                <c:pt idx="63">
                  <c:v>GEOMEAN</c:v>
                </c:pt>
                <c:pt idx="66">
                  <c:v>AVERAGE</c:v>
                </c:pt>
              </c:strCache>
            </c:strRef>
          </c:cat>
          <c:val>
            <c:numRef>
              <c:f>performance!$C$2:$C$69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1-9AF2-459E-A117-27E5BF7A6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0929464"/>
        <c:axId val="556395320"/>
      </c:barChart>
      <c:catAx>
        <c:axId val="14009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/>
                <a:ea typeface="Times"/>
                <a:cs typeface="Times"/>
              </a:defRPr>
            </a:pPr>
            <a:endParaRPr lang="zh-CN"/>
          </a:p>
        </c:txPr>
        <c:crossAx val="556395320"/>
        <c:crosses val="autoZero"/>
        <c:auto val="1"/>
        <c:lblAlgn val="ctr"/>
        <c:lblOffset val="100"/>
        <c:noMultiLvlLbl val="0"/>
      </c:catAx>
      <c:valAx>
        <c:axId val="55639532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/>
                <a:ea typeface="Times"/>
                <a:cs typeface="Times"/>
              </a:defRPr>
            </a:pPr>
            <a:endParaRPr lang="zh-CN"/>
          </a:p>
        </c:txPr>
        <c:crossAx val="14009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"/>
              <a:ea typeface="Times"/>
              <a:cs typeface="Time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8381078533408"/>
          <c:y val="0.3310566769727728"/>
          <c:w val="0.86932694160893442"/>
          <c:h val="0.328741987709421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'original performance'!$I$1</c:f>
              <c:strCache>
                <c:ptCount val="1"/>
                <c:pt idx="0">
                  <c:v>glibc-2.28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'original performance'!$H$2:$H$9</c:f>
              <c:strCache>
                <c:ptCount val="8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fluidanimate</c:v>
                </c:pt>
                <c:pt idx="5">
                  <c:v>freqmine</c:v>
                </c:pt>
                <c:pt idx="6">
                  <c:v>raytrace</c:v>
                </c:pt>
                <c:pt idx="7">
                  <c:v>swaptions</c:v>
                </c:pt>
              </c:strCache>
            </c:strRef>
          </c:cat>
          <c:val>
            <c:numRef>
              <c:f>'original performance'!$I$2:$I$9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20E-AEA9-37D20C079731}"/>
            </c:ext>
          </c:extLst>
        </c:ser>
        <c:ser>
          <c:idx val="1"/>
          <c:order val="1"/>
          <c:tx>
            <c:strRef>
              <c:f>'original performance'!$J$1</c:f>
              <c:strCache>
                <c:ptCount val="1"/>
                <c:pt idx="0">
                  <c:v>glibc-2.21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'original performance'!$H$2:$H$9</c:f>
              <c:strCache>
                <c:ptCount val="8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fluidanimate</c:v>
                </c:pt>
                <c:pt idx="5">
                  <c:v>freqmine</c:v>
                </c:pt>
                <c:pt idx="6">
                  <c:v>raytrace</c:v>
                </c:pt>
                <c:pt idx="7">
                  <c:v>swaptions</c:v>
                </c:pt>
              </c:strCache>
            </c:strRef>
          </c:cat>
          <c:val>
            <c:numRef>
              <c:f>'original performance'!$J$2:$J$9</c:f>
              <c:numCache>
                <c:formatCode>General</c:formatCode>
                <c:ptCount val="8"/>
                <c:pt idx="0">
                  <c:v>0.10251046025104602</c:v>
                </c:pt>
                <c:pt idx="1">
                  <c:v>0.99833253911418152</c:v>
                </c:pt>
                <c:pt idx="2">
                  <c:v>1.014217258722427</c:v>
                </c:pt>
                <c:pt idx="3">
                  <c:v>1.2756966229931721</c:v>
                </c:pt>
                <c:pt idx="4">
                  <c:v>1</c:v>
                </c:pt>
                <c:pt idx="5">
                  <c:v>1.0566385098548841</c:v>
                </c:pt>
                <c:pt idx="6">
                  <c:v>0.99926864943929783</c:v>
                </c:pt>
                <c:pt idx="7">
                  <c:v>1.0027662517289073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8-420E-AEA9-37D20C079731}"/>
            </c:ext>
          </c:extLst>
        </c:ser>
        <c:ser>
          <c:idx val="2"/>
          <c:order val="2"/>
          <c:tx>
            <c:strRef>
              <c:f>'original performance'!$K$1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'original performance'!$H$2:$H$9</c:f>
              <c:strCache>
                <c:ptCount val="8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fluidanimate</c:v>
                </c:pt>
                <c:pt idx="5">
                  <c:v>freqmine</c:v>
                </c:pt>
                <c:pt idx="6">
                  <c:v>raytrace</c:v>
                </c:pt>
                <c:pt idx="7">
                  <c:v>swaptions</c:v>
                </c:pt>
              </c:strCache>
            </c:strRef>
          </c:cat>
          <c:val>
            <c:numRef>
              <c:f>'original performance'!$K$2:$K$9</c:f>
              <c:numCache>
                <c:formatCode>General</c:formatCode>
                <c:ptCount val="8"/>
                <c:pt idx="0">
                  <c:v>9.9256159907019997E-2</c:v>
                </c:pt>
                <c:pt idx="1">
                  <c:v>0.99714149576043043</c:v>
                </c:pt>
                <c:pt idx="2">
                  <c:v>0.96431824482198725</c:v>
                </c:pt>
                <c:pt idx="3">
                  <c:v>1.0040597896290828</c:v>
                </c:pt>
                <c:pt idx="4">
                  <c:v>1.0111549449054549</c:v>
                </c:pt>
                <c:pt idx="5">
                  <c:v>1.1157317161215796</c:v>
                </c:pt>
                <c:pt idx="6">
                  <c:v>0.94490492442710861</c:v>
                </c:pt>
                <c:pt idx="7">
                  <c:v>0.99021932424422054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8-420E-AEA9-37D20C079731}"/>
            </c:ext>
          </c:extLst>
        </c:ser>
        <c:ser>
          <c:idx val="3"/>
          <c:order val="3"/>
          <c:tx>
            <c:strRef>
              <c:f>'original performance'!$L$1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78-420E-AEA9-37D20C07973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78-420E-AEA9-37D20C07973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78-420E-AEA9-37D20C07973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78-420E-AEA9-37D20C0797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78-420E-AEA9-37D20C0797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78-420E-AEA9-37D20C079731}"/>
                </c:ext>
              </c:extLst>
            </c:dLbl>
            <c:dLbl>
              <c:idx val="6"/>
              <c:layout>
                <c:manualLayout>
                  <c:x val="-5.7118345281466686E-3"/>
                  <c:y val="-0.2196019337746537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4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                       </a:t>
                    </a:r>
                    <a:r>
                      <a:rPr lang="en-US" altLang="zh-CN" sz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r>
                      <a:rPr lang="en-US" altLang="zh-CN" sz="14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3.7          </a:t>
                    </a:r>
                    <a:r>
                      <a:rPr lang="en-US" altLang="zh-CN" sz="14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r>
                      <a:rPr lang="en-US" altLang="zh-CN" sz="14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38.3                                    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9239250844105009"/>
                      <c:h val="3.269936263507838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E478-420E-AEA9-37D20C07973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78-420E-AEA9-37D20C079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'original performance'!$H$2:$H$9</c:f>
              <c:strCache>
                <c:ptCount val="8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fluidanimate</c:v>
                </c:pt>
                <c:pt idx="5">
                  <c:v>freqmine</c:v>
                </c:pt>
                <c:pt idx="6">
                  <c:v>raytrace</c:v>
                </c:pt>
                <c:pt idx="7">
                  <c:v>swaptions</c:v>
                </c:pt>
              </c:strCache>
            </c:strRef>
          </c:cat>
          <c:val>
            <c:numRef>
              <c:f>'original performance'!$L$2:$L$9</c:f>
              <c:numCache>
                <c:formatCode>General</c:formatCode>
                <c:ptCount val="8"/>
                <c:pt idx="0">
                  <c:v>3.7261738726173874</c:v>
                </c:pt>
                <c:pt idx="1">
                  <c:v>38.263458782608204</c:v>
                </c:pt>
                <c:pt idx="2">
                  <c:v>0.95089303393925007</c:v>
                </c:pt>
                <c:pt idx="3">
                  <c:v>0.94666912714522977</c:v>
                </c:pt>
                <c:pt idx="4">
                  <c:v>1.100258468235614</c:v>
                </c:pt>
                <c:pt idx="5">
                  <c:v>1.1052992563713813</c:v>
                </c:pt>
                <c:pt idx="6">
                  <c:v>0.78589712335446116</c:v>
                </c:pt>
                <c:pt idx="7">
                  <c:v>1.011954159257064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78-420E-AEA9-37D20C079731}"/>
            </c:ext>
          </c:extLst>
        </c:ser>
        <c:ser>
          <c:idx val="4"/>
          <c:order val="4"/>
          <c:tx>
            <c:strRef>
              <c:f>'original performance'!$M$1</c:f>
              <c:strCache>
                <c:ptCount val="1"/>
                <c:pt idx="0">
                  <c:v>Hoard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'original performance'!$H$2:$H$9</c:f>
              <c:strCache>
                <c:ptCount val="8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fluidanimate</c:v>
                </c:pt>
                <c:pt idx="5">
                  <c:v>freqmine</c:v>
                </c:pt>
                <c:pt idx="6">
                  <c:v>raytrace</c:v>
                </c:pt>
                <c:pt idx="7">
                  <c:v>swaptions</c:v>
                </c:pt>
              </c:strCache>
            </c:strRef>
          </c:cat>
          <c:val>
            <c:numRef>
              <c:f>'original performance'!$M$2:$M$9</c:f>
              <c:numCache>
                <c:formatCode>General</c:formatCode>
                <c:ptCount val="8"/>
                <c:pt idx="0">
                  <c:v>1.9281729428172942</c:v>
                </c:pt>
                <c:pt idx="1">
                  <c:v>0.99666507841893004</c:v>
                </c:pt>
                <c:pt idx="2">
                  <c:v>0.98095124945546708</c:v>
                </c:pt>
                <c:pt idx="3">
                  <c:v>0.96567632404502679</c:v>
                </c:pt>
                <c:pt idx="4">
                  <c:v>1.1290980818936198</c:v>
                </c:pt>
                <c:pt idx="5">
                  <c:v>0</c:v>
                </c:pt>
                <c:pt idx="6">
                  <c:v>0.86549244271087267</c:v>
                </c:pt>
                <c:pt idx="7">
                  <c:v>2.0687611144042681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78-420E-AEA9-37D20C07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4"/>
        <c:axId val="40275216"/>
        <c:axId val="40276880"/>
      </c:barChart>
      <c:catAx>
        <c:axId val="40275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0276880"/>
        <c:crosses val="autoZero"/>
        <c:auto val="1"/>
        <c:lblAlgn val="ctr"/>
        <c:lblOffset val="100"/>
        <c:noMultiLvlLbl val="0"/>
      </c:catAx>
      <c:valAx>
        <c:axId val="4027688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3.8302688799414088E-3"/>
              <c:y val="0.2575051507317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02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016382653660829"/>
          <c:y val="0.20270527968169408"/>
          <c:w val="0.71734734107571507"/>
          <c:h val="7.7728142533884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12</xdr:row>
      <xdr:rowOff>142875</xdr:rowOff>
    </xdr:from>
    <xdr:to>
      <xdr:col>18</xdr:col>
      <xdr:colOff>333375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F0ACC-4B3B-4555-9734-E2C8D14E8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17</xdr:row>
      <xdr:rowOff>190498</xdr:rowOff>
    </xdr:from>
    <xdr:to>
      <xdr:col>14</xdr:col>
      <xdr:colOff>523875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3D1DD-C98C-4DAB-A5DC-76A52B021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J1" sqref="J1"/>
    </sheetView>
  </sheetViews>
  <sheetFormatPr defaultRowHeight="14.25" x14ac:dyDescent="0.2"/>
  <cols>
    <col min="1" max="1" width="17.125" customWidth="1"/>
    <col min="2" max="2" width="11.25" customWidth="1"/>
    <col min="6" max="6" width="11.25" customWidth="1"/>
  </cols>
  <sheetData>
    <row r="1" spans="1:7" x14ac:dyDescent="0.2">
      <c r="A1" s="1" t="s">
        <v>0</v>
      </c>
      <c r="B1" s="7" t="s">
        <v>1</v>
      </c>
      <c r="C1" s="2" t="s">
        <v>2</v>
      </c>
      <c r="D1" t="s">
        <v>3</v>
      </c>
      <c r="F1" t="s">
        <v>4</v>
      </c>
      <c r="G1" t="s">
        <v>5</v>
      </c>
    </row>
    <row r="2" spans="1:7" x14ac:dyDescent="0.2">
      <c r="A2" s="3" t="s">
        <v>6</v>
      </c>
      <c r="B2" s="8">
        <v>0.99131839290000001</v>
      </c>
      <c r="C2" s="4">
        <v>0.99468335689999998</v>
      </c>
      <c r="D2">
        <f t="shared" ref="D2:D8" si="0">C2-B2</f>
        <v>3.3649639999999703E-3</v>
      </c>
      <c r="F2" s="11">
        <v>1.0856719829999999</v>
      </c>
      <c r="G2" s="11">
        <v>1.453664446E-2</v>
      </c>
    </row>
    <row r="3" spans="1:7" x14ac:dyDescent="0.2">
      <c r="A3" s="3" t="s">
        <v>7</v>
      </c>
      <c r="B3" s="9">
        <v>1.0354545449999999</v>
      </c>
      <c r="C3" s="4">
        <v>1.0404132230000001</v>
      </c>
      <c r="D3">
        <f t="shared" si="0"/>
        <v>4.9586780000001607E-3</v>
      </c>
      <c r="F3" s="12">
        <v>1.1348760330000001</v>
      </c>
      <c r="G3" s="12">
        <v>2.4462809919999998E-2</v>
      </c>
    </row>
    <row r="4" spans="1:7" x14ac:dyDescent="0.2">
      <c r="A4" s="3" t="s">
        <v>8</v>
      </c>
      <c r="B4" s="9">
        <v>1.0399814039999999</v>
      </c>
      <c r="C4" s="4">
        <v>1.0797303579999999</v>
      </c>
      <c r="D4">
        <f t="shared" si="0"/>
        <v>3.9748954000000003E-2</v>
      </c>
      <c r="F4" s="12">
        <v>1.3300790330000001</v>
      </c>
      <c r="G4" s="12">
        <v>3.7192003719999998E-2</v>
      </c>
    </row>
    <row r="5" spans="1:7" x14ac:dyDescent="0.2">
      <c r="A5" s="3" t="s">
        <v>9</v>
      </c>
      <c r="B5" s="9">
        <v>1.0290614579999999</v>
      </c>
      <c r="C5" s="4">
        <v>1.031681753</v>
      </c>
      <c r="D5">
        <f t="shared" si="0"/>
        <v>2.6202950000000502E-3</v>
      </c>
      <c r="F5" s="12">
        <v>1.36374464</v>
      </c>
      <c r="G5" s="12">
        <v>3.239637922E-2</v>
      </c>
    </row>
    <row r="6" spans="1:7" x14ac:dyDescent="0.2">
      <c r="A6" s="3" t="s">
        <v>10</v>
      </c>
      <c r="B6" s="9">
        <v>1.469129935</v>
      </c>
      <c r="C6" s="4">
        <v>1.516930023</v>
      </c>
      <c r="D6">
        <f t="shared" si="0"/>
        <v>4.7800088000000018E-2</v>
      </c>
      <c r="F6" s="12">
        <v>1.0832838300000001</v>
      </c>
      <c r="G6" s="12">
        <v>1.7425052470000001E-2</v>
      </c>
    </row>
    <row r="7" spans="1:7" x14ac:dyDescent="0.2">
      <c r="A7" s="3" t="s">
        <v>11</v>
      </c>
      <c r="B7" s="9">
        <v>1.0904225869999999</v>
      </c>
      <c r="C7" s="4">
        <v>1.114043181</v>
      </c>
      <c r="D7">
        <f t="shared" si="0"/>
        <v>2.362059400000005E-2</v>
      </c>
      <c r="F7" s="12">
        <v>1.3517254110000001</v>
      </c>
      <c r="G7" s="12">
        <v>2.5096881339999998E-2</v>
      </c>
    </row>
    <row r="8" spans="1:7" x14ac:dyDescent="0.2">
      <c r="A8" s="3" t="s">
        <v>12</v>
      </c>
      <c r="B8" s="9">
        <v>1.0096345769999999</v>
      </c>
      <c r="C8" s="4">
        <v>1.009752821</v>
      </c>
      <c r="D8">
        <f t="shared" si="0"/>
        <v>1.1824400000004509E-4</v>
      </c>
      <c r="F8" s="12">
        <v>1.03491529</v>
      </c>
      <c r="G8" s="12">
        <v>3.5033042289999997E-2</v>
      </c>
    </row>
    <row r="9" spans="1:7" x14ac:dyDescent="0.2">
      <c r="A9" s="3" t="s">
        <v>13</v>
      </c>
      <c r="B9" s="9">
        <v>0.98912339760000001</v>
      </c>
      <c r="C9" s="4">
        <v>0.9891018171</v>
      </c>
      <c r="D9">
        <v>0</v>
      </c>
      <c r="F9" s="12">
        <v>1.022508524</v>
      </c>
      <c r="G9" s="12">
        <v>1.156718028E-2</v>
      </c>
    </row>
    <row r="10" spans="1:7" x14ac:dyDescent="0.2">
      <c r="A10" s="3" t="s">
        <v>14</v>
      </c>
      <c r="B10" s="9">
        <v>1.2609849</v>
      </c>
      <c r="C10" s="4">
        <v>1.257584002</v>
      </c>
      <c r="D10">
        <v>0</v>
      </c>
      <c r="F10" s="12">
        <v>1.1519521150000001</v>
      </c>
      <c r="G10" s="12">
        <v>3.3192762889999998E-2</v>
      </c>
    </row>
    <row r="11" spans="1:7" x14ac:dyDescent="0.2">
      <c r="A11" s="3" t="s">
        <v>15</v>
      </c>
      <c r="B11" s="9">
        <v>1.0153057539999999</v>
      </c>
      <c r="C11" s="4">
        <v>1.022020071</v>
      </c>
      <c r="D11">
        <f>C11-B11</f>
        <v>6.7143170000001362E-3</v>
      </c>
      <c r="F11" s="12">
        <v>1.0739657789999999</v>
      </c>
      <c r="G11" s="12">
        <v>2.368060068E-2</v>
      </c>
    </row>
    <row r="12" spans="1:7" x14ac:dyDescent="0.2">
      <c r="A12" s="3" t="s">
        <v>16</v>
      </c>
      <c r="B12" s="9">
        <v>1.180095076</v>
      </c>
      <c r="C12" s="4">
        <v>1.1939907359999999</v>
      </c>
      <c r="D12">
        <f>C12-B12</f>
        <v>1.3895659999999976E-2</v>
      </c>
      <c r="F12" s="12">
        <v>1.028766455</v>
      </c>
      <c r="G12" s="12">
        <v>4.3881033640000002E-3</v>
      </c>
    </row>
    <row r="13" spans="1:7" x14ac:dyDescent="0.2">
      <c r="A13" s="3" t="s">
        <v>17</v>
      </c>
      <c r="B13" s="9">
        <v>1.0059921009999999</v>
      </c>
      <c r="C13" s="4">
        <v>1.0048685820000001</v>
      </c>
      <c r="D13">
        <v>0</v>
      </c>
      <c r="F13" s="12">
        <v>1.0950565160000001</v>
      </c>
      <c r="G13" s="12">
        <v>4.0855236279999999E-2</v>
      </c>
    </row>
    <row r="14" spans="1:7" x14ac:dyDescent="0.2">
      <c r="A14" s="3" t="s">
        <v>18</v>
      </c>
      <c r="B14" s="9">
        <v>1.171803991</v>
      </c>
      <c r="C14" s="4">
        <v>1.193044853</v>
      </c>
      <c r="D14">
        <f>C14-B14</f>
        <v>2.1240861999999971E-2</v>
      </c>
      <c r="F14" s="12">
        <v>1.119047619</v>
      </c>
      <c r="G14" s="12">
        <v>3.4775736020000003E-2</v>
      </c>
    </row>
    <row r="15" spans="1:7" x14ac:dyDescent="0.2">
      <c r="A15" s="3" t="s">
        <v>19</v>
      </c>
      <c r="B15" s="9">
        <v>1.0245516910000001</v>
      </c>
      <c r="C15" s="4">
        <v>1.085329161</v>
      </c>
      <c r="D15">
        <f>C15-B15</f>
        <v>6.0777469999999889E-2</v>
      </c>
      <c r="F15" s="12">
        <v>1.2687447350000001</v>
      </c>
      <c r="G15" s="12">
        <v>3.3698399330000003E-2</v>
      </c>
    </row>
    <row r="16" spans="1:7" x14ac:dyDescent="0.2">
      <c r="A16" s="3" t="s">
        <v>20</v>
      </c>
      <c r="B16" s="9">
        <v>1.0011693340000001</v>
      </c>
      <c r="C16" s="4">
        <v>1.000401959</v>
      </c>
      <c r="D16">
        <v>0</v>
      </c>
      <c r="F16" s="12">
        <v>1.065482716</v>
      </c>
      <c r="G16" s="12">
        <v>3.6114010080000002E-2</v>
      </c>
    </row>
    <row r="17" spans="1:7" x14ac:dyDescent="0.2">
      <c r="A17" s="3"/>
      <c r="B17" s="9"/>
      <c r="C17" s="4"/>
      <c r="D17">
        <v>0</v>
      </c>
      <c r="F17" s="12"/>
      <c r="G17" s="12"/>
    </row>
    <row r="18" spans="1:7" x14ac:dyDescent="0.2">
      <c r="A18" s="3" t="s">
        <v>21</v>
      </c>
      <c r="B18" s="9">
        <v>1.06698895</v>
      </c>
      <c r="C18" s="4">
        <v>1.0801104969999999</v>
      </c>
      <c r="D18">
        <f>C18-B18</f>
        <v>1.31215469999999E-2</v>
      </c>
      <c r="F18" s="12">
        <v>2.2776243090000001</v>
      </c>
      <c r="G18" s="12">
        <v>6.0773480659999997E-2</v>
      </c>
    </row>
    <row r="19" spans="1:7" x14ac:dyDescent="0.2">
      <c r="A19" s="3" t="s">
        <v>22</v>
      </c>
      <c r="B19" s="9">
        <v>1.0305460099999999</v>
      </c>
      <c r="C19" s="4">
        <v>0.9950362734</v>
      </c>
      <c r="D19">
        <v>0</v>
      </c>
      <c r="F19" s="12">
        <v>1.5639557079999999</v>
      </c>
      <c r="G19" s="12">
        <v>4.8873615879999999E-2</v>
      </c>
    </row>
    <row r="20" spans="1:7" x14ac:dyDescent="0.2">
      <c r="A20" s="3" t="s">
        <v>23</v>
      </c>
      <c r="B20" s="9">
        <v>0.98545717690000001</v>
      </c>
      <c r="C20" s="4">
        <v>0.99954772520000001</v>
      </c>
      <c r="D20">
        <f>C20-B20</f>
        <v>1.4090548300000005E-2</v>
      </c>
      <c r="F20" s="12">
        <v>1.009827494</v>
      </c>
      <c r="G20" s="12">
        <v>1.634025071E-3</v>
      </c>
    </row>
    <row r="21" spans="1:7" x14ac:dyDescent="0.2">
      <c r="A21" s="3" t="s">
        <v>24</v>
      </c>
      <c r="B21" s="9">
        <v>1.2164674630000001</v>
      </c>
      <c r="C21" s="4">
        <v>1.226427623</v>
      </c>
      <c r="D21">
        <f>C21-B21</f>
        <v>9.9601599999998847E-3</v>
      </c>
      <c r="F21" s="12">
        <v>1.403718459</v>
      </c>
      <c r="G21" s="12">
        <v>1.062416999E-2</v>
      </c>
    </row>
    <row r="22" spans="1:7" x14ac:dyDescent="0.2">
      <c r="A22" s="5" t="s">
        <v>25</v>
      </c>
      <c r="B22" s="10">
        <v>0.99994882529999995</v>
      </c>
      <c r="C22" s="6">
        <v>1.0000660079999999</v>
      </c>
      <c r="D22">
        <f>C22-B22</f>
        <v>1.1718269999994035E-4</v>
      </c>
      <c r="F22" s="13">
        <v>0.99988677290000005</v>
      </c>
      <c r="G22" s="13">
        <v>3.4610912770000002E-2</v>
      </c>
    </row>
    <row r="24" spans="1:7" x14ac:dyDescent="0.2">
      <c r="A24" t="s">
        <v>26</v>
      </c>
      <c r="B24">
        <f>GEOMEAN(B2:B22)</f>
        <v>1.0747982300545034</v>
      </c>
      <c r="C24">
        <f>GEOMEAN(C2:C22)</f>
        <v>1.0850951039148462</v>
      </c>
      <c r="D24">
        <f>C24-B24</f>
        <v>1.0296873860342837E-2</v>
      </c>
      <c r="F24">
        <f>GEOMEAN(F2:F22)</f>
        <v>1.1976491248998904</v>
      </c>
      <c r="G24">
        <f>GEOMEAN(G2:G22)</f>
        <v>2.2150047255041827E-2</v>
      </c>
    </row>
    <row r="25" spans="1:7" x14ac:dyDescent="0.2">
      <c r="A25" t="s">
        <v>27</v>
      </c>
      <c r="B25">
        <f>AVERAGE(B2:B22)</f>
        <v>1.0806718784349998</v>
      </c>
      <c r="C25">
        <f>AVERAGE(C2:C22)</f>
        <v>1.0917382011800001</v>
      </c>
      <c r="D25">
        <f>C25-B25</f>
        <v>1.1066322745000301E-2</v>
      </c>
      <c r="F25">
        <f>AVERAGE(F2:F22)</f>
        <v>1.2232416710950003</v>
      </c>
      <c r="G25">
        <f>AVERAGE(G2:G22)</f>
        <v>2.8046552335749996E-2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88C6-95EB-4135-B78F-15F011B42CD2}">
  <dimension ref="A1:I68"/>
  <sheetViews>
    <sheetView topLeftCell="A7" workbookViewId="0">
      <selection activeCell="R9" sqref="R9"/>
    </sheetView>
  </sheetViews>
  <sheetFormatPr defaultRowHeight="14.25" x14ac:dyDescent="0.2"/>
  <cols>
    <col min="2" max="4" width="13" customWidth="1"/>
    <col min="5" max="5" width="15.875" customWidth="1"/>
  </cols>
  <sheetData>
    <row r="1" spans="1:9" x14ac:dyDescent="0.2">
      <c r="A1" t="s">
        <v>0</v>
      </c>
      <c r="B1" t="s">
        <v>4</v>
      </c>
      <c r="C1" t="s">
        <v>40</v>
      </c>
      <c r="D1" t="s">
        <v>41</v>
      </c>
      <c r="E1" t="s">
        <v>38</v>
      </c>
      <c r="F1" t="s">
        <v>39</v>
      </c>
      <c r="H1" t="s">
        <v>4</v>
      </c>
      <c r="I1" t="s">
        <v>5</v>
      </c>
    </row>
    <row r="2" spans="1:9" x14ac:dyDescent="0.2">
      <c r="E2">
        <v>0.99131839290000001</v>
      </c>
      <c r="F2">
        <v>3.3649639999999703E-3</v>
      </c>
    </row>
    <row r="3" spans="1:9" x14ac:dyDescent="0.2">
      <c r="A3" t="s">
        <v>6</v>
      </c>
      <c r="E3">
        <v>1.0856719829999999</v>
      </c>
      <c r="F3">
        <v>1.453664446E-2</v>
      </c>
    </row>
    <row r="5" spans="1:9" x14ac:dyDescent="0.2">
      <c r="E5">
        <v>1.0354545449999999</v>
      </c>
      <c r="F5">
        <v>4.9586780000001607E-3</v>
      </c>
    </row>
    <row r="6" spans="1:9" x14ac:dyDescent="0.2">
      <c r="A6" t="s">
        <v>7</v>
      </c>
      <c r="E6">
        <v>1.1348760330000001</v>
      </c>
      <c r="F6">
        <v>2.4462809919999998E-2</v>
      </c>
    </row>
    <row r="8" spans="1:9" x14ac:dyDescent="0.2">
      <c r="E8">
        <v>1.0399814039999999</v>
      </c>
      <c r="F8">
        <v>3.9748954000000003E-2</v>
      </c>
    </row>
    <row r="9" spans="1:9" x14ac:dyDescent="0.2">
      <c r="A9" t="s">
        <v>8</v>
      </c>
      <c r="E9">
        <v>1.3300790330000001</v>
      </c>
      <c r="F9">
        <v>3.7192003719999998E-2</v>
      </c>
    </row>
    <row r="11" spans="1:9" x14ac:dyDescent="0.2">
      <c r="E11">
        <v>1.0290614579999999</v>
      </c>
      <c r="F11">
        <v>2.6202950000000502E-3</v>
      </c>
    </row>
    <row r="12" spans="1:9" x14ac:dyDescent="0.2">
      <c r="A12" t="s">
        <v>9</v>
      </c>
      <c r="E12">
        <v>1.36374464</v>
      </c>
      <c r="F12">
        <v>3.239637922E-2</v>
      </c>
    </row>
    <row r="14" spans="1:9" x14ac:dyDescent="0.2">
      <c r="E14">
        <v>1.469129935</v>
      </c>
      <c r="F14">
        <v>4.7800088000000018E-2</v>
      </c>
    </row>
    <row r="15" spans="1:9" x14ac:dyDescent="0.2">
      <c r="A15" t="s">
        <v>10</v>
      </c>
      <c r="E15">
        <v>1.0832838300000001</v>
      </c>
      <c r="F15">
        <v>1.7425052470000001E-2</v>
      </c>
    </row>
    <row r="17" spans="1:6" x14ac:dyDescent="0.2">
      <c r="E17">
        <v>1.0904225869999999</v>
      </c>
      <c r="F17">
        <v>2.362059400000005E-2</v>
      </c>
    </row>
    <row r="18" spans="1:6" x14ac:dyDescent="0.2">
      <c r="A18" t="s">
        <v>11</v>
      </c>
      <c r="E18">
        <v>1.3517254110000001</v>
      </c>
      <c r="F18">
        <v>2.5096881339999998E-2</v>
      </c>
    </row>
    <row r="20" spans="1:6" x14ac:dyDescent="0.2">
      <c r="E20">
        <v>1.0096345769999999</v>
      </c>
      <c r="F20">
        <v>1.1824400000004509E-4</v>
      </c>
    </row>
    <row r="21" spans="1:6" x14ac:dyDescent="0.2">
      <c r="A21" t="s">
        <v>12</v>
      </c>
      <c r="E21">
        <v>1.03491529</v>
      </c>
      <c r="F21">
        <v>3.5033042289999997E-2</v>
      </c>
    </row>
    <row r="23" spans="1:6" x14ac:dyDescent="0.2">
      <c r="E23">
        <v>0.98912339760000001</v>
      </c>
      <c r="F23">
        <v>0</v>
      </c>
    </row>
    <row r="24" spans="1:6" x14ac:dyDescent="0.2">
      <c r="A24" t="s">
        <v>13</v>
      </c>
      <c r="E24">
        <v>1.022508524</v>
      </c>
      <c r="F24">
        <v>1.156718028E-2</v>
      </c>
    </row>
    <row r="26" spans="1:6" x14ac:dyDescent="0.2">
      <c r="E26">
        <v>1.2609849</v>
      </c>
      <c r="F26">
        <v>0</v>
      </c>
    </row>
    <row r="27" spans="1:6" x14ac:dyDescent="0.2">
      <c r="A27" t="s">
        <v>14</v>
      </c>
      <c r="E27">
        <v>1.1519521150000001</v>
      </c>
      <c r="F27">
        <v>3.3192762889999998E-2</v>
      </c>
    </row>
    <row r="29" spans="1:6" x14ac:dyDescent="0.2">
      <c r="E29">
        <v>1.0153057539999999</v>
      </c>
      <c r="F29">
        <v>6.7143170000001362E-3</v>
      </c>
    </row>
    <row r="30" spans="1:6" x14ac:dyDescent="0.2">
      <c r="A30" t="s">
        <v>15</v>
      </c>
      <c r="E30">
        <v>1.0739657789999999</v>
      </c>
      <c r="F30">
        <v>2.368060068E-2</v>
      </c>
    </row>
    <row r="32" spans="1:6" x14ac:dyDescent="0.2">
      <c r="E32">
        <v>1.180095076</v>
      </c>
      <c r="F32">
        <v>1.3895659999999976E-2</v>
      </c>
    </row>
    <row r="33" spans="1:6" x14ac:dyDescent="0.2">
      <c r="A33" t="s">
        <v>16</v>
      </c>
      <c r="E33">
        <v>1.028766455</v>
      </c>
      <c r="F33">
        <v>4.3881033640000002E-3</v>
      </c>
    </row>
    <row r="35" spans="1:6" x14ac:dyDescent="0.2">
      <c r="E35">
        <v>1.0059921009999999</v>
      </c>
      <c r="F35">
        <v>0</v>
      </c>
    </row>
    <row r="36" spans="1:6" x14ac:dyDescent="0.2">
      <c r="A36" t="s">
        <v>17</v>
      </c>
      <c r="E36">
        <v>1.0950565160000001</v>
      </c>
      <c r="F36">
        <v>4.0855236279999999E-2</v>
      </c>
    </row>
    <row r="38" spans="1:6" x14ac:dyDescent="0.2">
      <c r="E38">
        <v>1.171803991</v>
      </c>
      <c r="F38">
        <v>2.1240861999999971E-2</v>
      </c>
    </row>
    <row r="39" spans="1:6" x14ac:dyDescent="0.2">
      <c r="A39" t="s">
        <v>18</v>
      </c>
      <c r="E39">
        <v>1.119047619</v>
      </c>
      <c r="F39">
        <v>3.4775736020000003E-2</v>
      </c>
    </row>
    <row r="41" spans="1:6" x14ac:dyDescent="0.2">
      <c r="E41">
        <v>1.0245516910000001</v>
      </c>
      <c r="F41">
        <v>6.0777469999999889E-2</v>
      </c>
    </row>
    <row r="42" spans="1:6" x14ac:dyDescent="0.2">
      <c r="A42" t="s">
        <v>19</v>
      </c>
      <c r="E42">
        <v>1.2687447350000001</v>
      </c>
      <c r="F42">
        <v>3.3698399330000003E-2</v>
      </c>
    </row>
    <row r="44" spans="1:6" x14ac:dyDescent="0.2">
      <c r="E44">
        <v>1.0011693340000001</v>
      </c>
      <c r="F44">
        <v>0</v>
      </c>
    </row>
    <row r="45" spans="1:6" x14ac:dyDescent="0.2">
      <c r="A45" t="s">
        <v>28</v>
      </c>
      <c r="E45">
        <v>1.065482716</v>
      </c>
      <c r="F45">
        <v>3.6114010080000002E-2</v>
      </c>
    </row>
    <row r="48" spans="1:6" x14ac:dyDescent="0.2">
      <c r="E48">
        <v>1.06698895</v>
      </c>
      <c r="F48">
        <v>1.31215469999999E-2</v>
      </c>
    </row>
    <row r="49" spans="1:6" x14ac:dyDescent="0.2">
      <c r="A49" t="s">
        <v>21</v>
      </c>
      <c r="E49">
        <v>2.2776243090000001</v>
      </c>
      <c r="F49">
        <v>6.0773480659999997E-2</v>
      </c>
    </row>
    <row r="51" spans="1:6" x14ac:dyDescent="0.2">
      <c r="E51">
        <v>1.2164674630000001</v>
      </c>
      <c r="F51">
        <v>9.9601599999998847E-3</v>
      </c>
    </row>
    <row r="52" spans="1:6" x14ac:dyDescent="0.2">
      <c r="A52" t="s">
        <v>42</v>
      </c>
      <c r="E52">
        <v>1.403718459</v>
      </c>
      <c r="F52">
        <v>1.062416999E-2</v>
      </c>
    </row>
    <row r="54" spans="1:6" x14ac:dyDescent="0.2">
      <c r="E54">
        <v>1.0305460099999999</v>
      </c>
      <c r="F54">
        <v>0</v>
      </c>
    </row>
    <row r="55" spans="1:6" x14ac:dyDescent="0.2">
      <c r="A55" t="s">
        <v>29</v>
      </c>
      <c r="E55">
        <v>1.5639557079999999</v>
      </c>
      <c r="F55">
        <v>4.8873615879999999E-2</v>
      </c>
    </row>
    <row r="57" spans="1:6" x14ac:dyDescent="0.2">
      <c r="E57">
        <v>0.98545717690000001</v>
      </c>
      <c r="F57">
        <v>1.4090548300000005E-2</v>
      </c>
    </row>
    <row r="58" spans="1:6" x14ac:dyDescent="0.2">
      <c r="A58" t="s">
        <v>23</v>
      </c>
      <c r="E58">
        <v>1.009827494</v>
      </c>
      <c r="F58">
        <v>1.634025071E-3</v>
      </c>
    </row>
    <row r="60" spans="1:6" x14ac:dyDescent="0.2">
      <c r="E60">
        <v>0.99994882529999995</v>
      </c>
      <c r="F60">
        <v>1.1718269999994035E-4</v>
      </c>
    </row>
    <row r="61" spans="1:6" x14ac:dyDescent="0.2">
      <c r="A61" t="s">
        <v>25</v>
      </c>
      <c r="E61">
        <v>0.99988677290000005</v>
      </c>
      <c r="F61">
        <v>3.4610912770000002E-2</v>
      </c>
    </row>
    <row r="64" spans="1:6" x14ac:dyDescent="0.2">
      <c r="E64">
        <v>1.0747982300545034</v>
      </c>
      <c r="F64">
        <v>1.0296873860342837E-2</v>
      </c>
    </row>
    <row r="65" spans="1:6" x14ac:dyDescent="0.2">
      <c r="A65" t="s">
        <v>26</v>
      </c>
      <c r="E65">
        <v>1.1976491248998904</v>
      </c>
      <c r="F65">
        <v>2.2150047255041827E-2</v>
      </c>
    </row>
    <row r="67" spans="1:6" x14ac:dyDescent="0.2">
      <c r="E67">
        <v>1.0806718784349998</v>
      </c>
      <c r="F67">
        <v>1.1066322745000301E-2</v>
      </c>
    </row>
    <row r="68" spans="1:6" x14ac:dyDescent="0.2">
      <c r="A68" t="s">
        <v>27</v>
      </c>
      <c r="E68">
        <v>1.2232416710950003</v>
      </c>
      <c r="F68">
        <v>2.8046552335749996E-2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9154-B9C6-4504-B2FF-6952F2584F11}">
  <dimension ref="A1:M9"/>
  <sheetViews>
    <sheetView workbookViewId="0">
      <selection activeCell="H14" sqref="H14"/>
    </sheetView>
  </sheetViews>
  <sheetFormatPr defaultRowHeight="14.25" x14ac:dyDescent="0.2"/>
  <sheetData>
    <row r="1" spans="1:13" x14ac:dyDescent="0.2">
      <c r="A1" t="s">
        <v>43</v>
      </c>
      <c r="B1" t="s">
        <v>50</v>
      </c>
      <c r="C1" t="s">
        <v>51</v>
      </c>
      <c r="D1" t="s">
        <v>49</v>
      </c>
      <c r="E1" t="s">
        <v>52</v>
      </c>
      <c r="F1" t="s">
        <v>53</v>
      </c>
      <c r="H1" t="s">
        <v>43</v>
      </c>
      <c r="I1" t="s">
        <v>54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">
      <c r="A2" t="s">
        <v>8</v>
      </c>
      <c r="B2" s="25">
        <v>5.3775000000000004</v>
      </c>
      <c r="C2" s="25">
        <v>0.55125000000000002</v>
      </c>
      <c r="D2" s="25">
        <v>0.53374999990000005</v>
      </c>
      <c r="E2" s="25">
        <v>20.037500000000001</v>
      </c>
      <c r="F2" s="25">
        <v>10.36875</v>
      </c>
      <c r="H2" t="s">
        <v>8</v>
      </c>
      <c r="I2">
        <f>B2/B2</f>
        <v>1</v>
      </c>
      <c r="J2">
        <f t="shared" ref="J2:J9" si="0">C2/B2</f>
        <v>0.10251046025104602</v>
      </c>
      <c r="K2">
        <f t="shared" ref="K2:K9" si="1">D2/B2</f>
        <v>9.9256159907019997E-2</v>
      </c>
      <c r="L2">
        <f t="shared" ref="L2:L9" si="2">E2/B2</f>
        <v>3.7261738726173874</v>
      </c>
      <c r="M2">
        <f t="shared" ref="M2:M9" si="3">F2/B2</f>
        <v>1.9281729428172942</v>
      </c>
    </row>
    <row r="3" spans="1:13" x14ac:dyDescent="0.2">
      <c r="A3" t="s">
        <v>9</v>
      </c>
      <c r="B3" s="25">
        <v>5.2475000009999997</v>
      </c>
      <c r="C3" s="25">
        <v>5.2387499999999996</v>
      </c>
      <c r="D3" s="25">
        <v>5.2324999999999999</v>
      </c>
      <c r="E3" s="25">
        <v>200.78749999999999</v>
      </c>
      <c r="F3" s="25">
        <v>5.23</v>
      </c>
      <c r="H3" t="s">
        <v>9</v>
      </c>
      <c r="I3">
        <f>B3/B3</f>
        <v>1</v>
      </c>
      <c r="J3">
        <f t="shared" si="0"/>
        <v>0.99833253911418152</v>
      </c>
      <c r="K3">
        <f t="shared" si="1"/>
        <v>0.99714149576043043</v>
      </c>
      <c r="L3">
        <f t="shared" si="2"/>
        <v>38.263458782608204</v>
      </c>
      <c r="M3">
        <f t="shared" si="3"/>
        <v>0.99666507841893004</v>
      </c>
    </row>
    <row r="4" spans="1:13" x14ac:dyDescent="0.2">
      <c r="A4" t="s">
        <v>48</v>
      </c>
      <c r="B4" s="25">
        <v>31.563749999999999</v>
      </c>
      <c r="C4" s="25">
        <v>32.012500000000003</v>
      </c>
      <c r="D4" s="25">
        <v>30.4375</v>
      </c>
      <c r="E4" s="25">
        <v>30.013750000000002</v>
      </c>
      <c r="F4" s="25">
        <v>30.962499999999999</v>
      </c>
      <c r="H4" t="s">
        <v>48</v>
      </c>
      <c r="I4" s="25">
        <v>1</v>
      </c>
      <c r="J4">
        <f t="shared" si="0"/>
        <v>1.014217258722427</v>
      </c>
      <c r="K4">
        <f t="shared" si="1"/>
        <v>0.96431824482198725</v>
      </c>
      <c r="L4">
        <f t="shared" si="2"/>
        <v>0.95089303393925007</v>
      </c>
      <c r="M4">
        <f t="shared" si="3"/>
        <v>0.98095124945546708</v>
      </c>
    </row>
    <row r="5" spans="1:13" x14ac:dyDescent="0.2">
      <c r="A5" t="s">
        <v>11</v>
      </c>
      <c r="B5" s="25">
        <v>6.7737499999999997</v>
      </c>
      <c r="C5" s="25">
        <v>8.6412499999999994</v>
      </c>
      <c r="D5" s="25">
        <v>6.8012499999999996</v>
      </c>
      <c r="E5" s="25">
        <v>6.4124999999999996</v>
      </c>
      <c r="F5" s="25">
        <v>6.5412499999999998</v>
      </c>
      <c r="H5" t="s">
        <v>11</v>
      </c>
      <c r="I5">
        <f>B5/B5</f>
        <v>1</v>
      </c>
      <c r="J5">
        <f t="shared" si="0"/>
        <v>1.2756966229931721</v>
      </c>
      <c r="K5">
        <f t="shared" si="1"/>
        <v>1.0040597896290828</v>
      </c>
      <c r="L5">
        <f t="shared" si="2"/>
        <v>0.94666912714522977</v>
      </c>
      <c r="M5">
        <f t="shared" si="3"/>
        <v>0.96567632404502679</v>
      </c>
    </row>
    <row r="6" spans="1:13" x14ac:dyDescent="0.2">
      <c r="A6" s="26" t="s">
        <v>14</v>
      </c>
      <c r="B6" s="26">
        <v>18.377500000000001</v>
      </c>
      <c r="C6" s="26">
        <v>18.377500000000001</v>
      </c>
      <c r="D6" s="26">
        <v>18.5825</v>
      </c>
      <c r="E6" s="26">
        <v>20.22</v>
      </c>
      <c r="F6" s="26">
        <v>20.75</v>
      </c>
      <c r="H6" s="26" t="s">
        <v>14</v>
      </c>
      <c r="I6">
        <f>B6/B6</f>
        <v>1</v>
      </c>
      <c r="J6">
        <f t="shared" si="0"/>
        <v>1</v>
      </c>
      <c r="K6">
        <f t="shared" si="1"/>
        <v>1.0111549449054549</v>
      </c>
      <c r="L6">
        <f t="shared" si="2"/>
        <v>1.100258468235614</v>
      </c>
      <c r="M6">
        <f t="shared" si="3"/>
        <v>1.1290980818936198</v>
      </c>
    </row>
    <row r="7" spans="1:13" x14ac:dyDescent="0.2">
      <c r="A7" t="s">
        <v>15</v>
      </c>
      <c r="B7" s="26">
        <v>34.627499999999998</v>
      </c>
      <c r="C7" s="26">
        <v>36.588749999999997</v>
      </c>
      <c r="D7" s="26">
        <v>38.634999999999998</v>
      </c>
      <c r="E7" s="26">
        <v>38.27375</v>
      </c>
      <c r="F7" s="26"/>
      <c r="H7" t="s">
        <v>15</v>
      </c>
      <c r="I7">
        <f>B7/B7</f>
        <v>1</v>
      </c>
      <c r="J7">
        <f t="shared" si="0"/>
        <v>1.0566385098548841</v>
      </c>
      <c r="K7">
        <f t="shared" si="1"/>
        <v>1.1157317161215796</v>
      </c>
      <c r="L7">
        <f t="shared" si="2"/>
        <v>1.1052992563713813</v>
      </c>
      <c r="M7">
        <f t="shared" si="3"/>
        <v>0</v>
      </c>
    </row>
    <row r="8" spans="1:13" x14ac:dyDescent="0.2">
      <c r="A8" t="s">
        <v>16</v>
      </c>
      <c r="B8" s="26">
        <v>41.02</v>
      </c>
      <c r="C8" s="26">
        <v>40.99</v>
      </c>
      <c r="D8" s="26">
        <v>38.76</v>
      </c>
      <c r="E8" s="26">
        <v>32.237499999999997</v>
      </c>
      <c r="F8" s="26">
        <v>35.502499999999998</v>
      </c>
      <c r="H8" t="s">
        <v>16</v>
      </c>
      <c r="I8">
        <f>B8/B8</f>
        <v>1</v>
      </c>
      <c r="J8">
        <f t="shared" si="0"/>
        <v>0.99926864943929783</v>
      </c>
      <c r="K8">
        <f t="shared" si="1"/>
        <v>0.94490492442710861</v>
      </c>
      <c r="L8">
        <f t="shared" si="2"/>
        <v>0.78589712335446116</v>
      </c>
      <c r="M8">
        <f t="shared" si="3"/>
        <v>0.86549244271087267</v>
      </c>
    </row>
    <row r="9" spans="1:13" x14ac:dyDescent="0.2">
      <c r="A9" t="s">
        <v>18</v>
      </c>
      <c r="B9" s="26">
        <v>12.6525</v>
      </c>
      <c r="C9" s="26">
        <v>12.6875</v>
      </c>
      <c r="D9" s="26">
        <v>12.52875</v>
      </c>
      <c r="E9" s="26">
        <v>12.803750000000001</v>
      </c>
      <c r="F9" s="26">
        <v>26.175000000000001</v>
      </c>
      <c r="H9" t="s">
        <v>18</v>
      </c>
      <c r="I9">
        <f>B9/B9</f>
        <v>1</v>
      </c>
      <c r="J9">
        <f t="shared" si="0"/>
        <v>1.0027662517289073</v>
      </c>
      <c r="K9">
        <f t="shared" si="1"/>
        <v>0.99021932424422054</v>
      </c>
      <c r="L9">
        <f t="shared" si="2"/>
        <v>1.011954159257064</v>
      </c>
      <c r="M9">
        <f t="shared" si="3"/>
        <v>2.0687611144042681</v>
      </c>
    </row>
  </sheetData>
  <phoneticPr fontId="3" type="noConversion"/>
  <pageMargins left="0.7" right="0.7" top="0.75" bottom="0.75" header="0.3" footer="0.3"/>
  <pageSetup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2233-1205-45EF-802B-1B835BE370B4}">
  <dimension ref="A1:AD24"/>
  <sheetViews>
    <sheetView topLeftCell="B1" workbookViewId="0">
      <selection activeCell="S19" sqref="S19"/>
    </sheetView>
  </sheetViews>
  <sheetFormatPr defaultRowHeight="14.25" x14ac:dyDescent="0.2"/>
  <cols>
    <col min="18" max="18" width="12" customWidth="1"/>
  </cols>
  <sheetData>
    <row r="1" spans="1:30" x14ac:dyDescent="0.2">
      <c r="A1" s="11" t="s">
        <v>0</v>
      </c>
      <c r="B1" t="s">
        <v>30</v>
      </c>
      <c r="C1" t="s">
        <v>31</v>
      </c>
      <c r="D1" t="s">
        <v>32</v>
      </c>
      <c r="E1" t="s">
        <v>31</v>
      </c>
      <c r="F1" t="s">
        <v>33</v>
      </c>
      <c r="G1" t="s">
        <v>34</v>
      </c>
      <c r="H1" t="s">
        <v>31</v>
      </c>
      <c r="I1" t="s">
        <v>33</v>
      </c>
      <c r="K1" t="s">
        <v>35</v>
      </c>
      <c r="L1" t="s">
        <v>30</v>
      </c>
      <c r="M1" t="s">
        <v>32</v>
      </c>
      <c r="N1" t="s">
        <v>33</v>
      </c>
      <c r="O1" t="s">
        <v>34</v>
      </c>
      <c r="P1" t="s">
        <v>33</v>
      </c>
      <c r="R1" t="s">
        <v>36</v>
      </c>
      <c r="S1" t="s">
        <v>30</v>
      </c>
      <c r="T1" t="s">
        <v>32</v>
      </c>
      <c r="U1" t="s">
        <v>33</v>
      </c>
      <c r="V1" t="s">
        <v>34</v>
      </c>
      <c r="W1" t="s">
        <v>33</v>
      </c>
      <c r="Y1" t="s">
        <v>37</v>
      </c>
      <c r="Z1" t="s">
        <v>30</v>
      </c>
      <c r="AA1" t="s">
        <v>32</v>
      </c>
      <c r="AB1" t="s">
        <v>33</v>
      </c>
      <c r="AC1" t="s">
        <v>34</v>
      </c>
      <c r="AD1" t="s">
        <v>33</v>
      </c>
    </row>
    <row r="2" spans="1:30" x14ac:dyDescent="0.2">
      <c r="A2" s="14"/>
    </row>
    <row r="3" spans="1:30" x14ac:dyDescent="0.2">
      <c r="A3" s="12" t="s">
        <v>6</v>
      </c>
      <c r="B3" s="15">
        <v>628655</v>
      </c>
      <c r="C3" s="18">
        <f>B3/1024</f>
        <v>613.9208984375</v>
      </c>
      <c r="D3" s="19">
        <v>734688</v>
      </c>
      <c r="E3" s="24">
        <f>D3/1024</f>
        <v>717.46875</v>
      </c>
      <c r="F3" s="2">
        <v>1.1686664389999999</v>
      </c>
      <c r="G3" s="1">
        <v>751537</v>
      </c>
      <c r="H3" s="24">
        <f>G3/1024</f>
        <v>733.9228515625</v>
      </c>
      <c r="I3" s="2">
        <v>1.1954681030000001</v>
      </c>
      <c r="K3" s="12" t="s">
        <v>6</v>
      </c>
      <c r="L3" s="18">
        <v>614</v>
      </c>
      <c r="M3" s="18">
        <v>717.46875</v>
      </c>
      <c r="N3" s="2">
        <v>1.1686664389999999</v>
      </c>
      <c r="O3" s="24">
        <v>734</v>
      </c>
      <c r="P3" s="2">
        <v>1.1954681030000001</v>
      </c>
      <c r="R3" s="12" t="s">
        <v>12</v>
      </c>
      <c r="S3">
        <v>311</v>
      </c>
      <c r="T3">
        <v>453</v>
      </c>
      <c r="U3" s="20">
        <v>1.4570014920000001</v>
      </c>
      <c r="V3">
        <v>464</v>
      </c>
      <c r="W3" s="20">
        <v>1.4938694729999999</v>
      </c>
      <c r="Y3" t="s">
        <v>7</v>
      </c>
      <c r="Z3">
        <v>34</v>
      </c>
      <c r="AA3">
        <v>134</v>
      </c>
      <c r="AB3" s="20">
        <v>3.9690933269999999</v>
      </c>
      <c r="AC3">
        <v>135</v>
      </c>
      <c r="AD3" s="20">
        <v>3.9902567360000001</v>
      </c>
    </row>
    <row r="4" spans="1:30" x14ac:dyDescent="0.2">
      <c r="A4" s="12" t="s">
        <v>7</v>
      </c>
      <c r="B4" s="9">
        <v>34588</v>
      </c>
      <c r="C4" s="18">
        <f t="shared" ref="C4:C24" si="0">B4/1024</f>
        <v>33.77734375</v>
      </c>
      <c r="D4" s="3">
        <v>137283</v>
      </c>
      <c r="E4" s="24">
        <f t="shared" ref="E4:E24" si="1">D4/1024</f>
        <v>134.0654296875</v>
      </c>
      <c r="F4" s="20">
        <v>3.9690933269999999</v>
      </c>
      <c r="G4" s="21">
        <v>138015</v>
      </c>
      <c r="H4" s="24">
        <f t="shared" ref="H4:H24" si="2">G4/1024</f>
        <v>134.7802734375</v>
      </c>
      <c r="I4" s="20">
        <v>3.9902567360000001</v>
      </c>
      <c r="K4" s="12" t="s">
        <v>10</v>
      </c>
      <c r="L4">
        <v>851</v>
      </c>
      <c r="M4">
        <v>1223</v>
      </c>
      <c r="N4" s="20">
        <v>1.4364627889999999</v>
      </c>
      <c r="O4">
        <v>1252</v>
      </c>
      <c r="P4" s="20">
        <v>1.470503366</v>
      </c>
      <c r="R4" s="12" t="s">
        <v>13</v>
      </c>
      <c r="S4">
        <v>108</v>
      </c>
      <c r="T4">
        <v>214</v>
      </c>
      <c r="U4" s="20">
        <v>1.9945768690000001</v>
      </c>
      <c r="V4">
        <v>217</v>
      </c>
      <c r="W4" s="20">
        <v>2.022119472</v>
      </c>
      <c r="Y4" s="12" t="s">
        <v>8</v>
      </c>
      <c r="Z4">
        <v>3</v>
      </c>
      <c r="AA4">
        <v>104</v>
      </c>
      <c r="AB4" s="20">
        <v>31.955869109999998</v>
      </c>
      <c r="AC4">
        <v>107</v>
      </c>
      <c r="AD4" s="20">
        <v>33.01200841</v>
      </c>
    </row>
    <row r="5" spans="1:30" x14ac:dyDescent="0.2">
      <c r="A5" s="12" t="s">
        <v>8</v>
      </c>
      <c r="B5" s="9">
        <v>3331</v>
      </c>
      <c r="C5" s="18">
        <f t="shared" si="0"/>
        <v>3.2529296875</v>
      </c>
      <c r="D5" s="3">
        <v>106445</v>
      </c>
      <c r="E5" s="24">
        <f t="shared" si="1"/>
        <v>103.9501953125</v>
      </c>
      <c r="F5" s="20">
        <v>31.955869109999998</v>
      </c>
      <c r="G5" s="21">
        <v>109963</v>
      </c>
      <c r="H5" s="24">
        <f t="shared" si="2"/>
        <v>107.3857421875</v>
      </c>
      <c r="I5" s="20">
        <v>33.01200841</v>
      </c>
      <c r="K5" s="12" t="s">
        <v>11</v>
      </c>
      <c r="L5">
        <v>1513</v>
      </c>
      <c r="M5">
        <v>1791</v>
      </c>
      <c r="N5" s="20">
        <v>1.1836389650000001</v>
      </c>
      <c r="O5">
        <v>1833</v>
      </c>
      <c r="P5" s="20">
        <v>1.211002863</v>
      </c>
      <c r="R5" s="12" t="s">
        <v>14</v>
      </c>
      <c r="S5">
        <v>209</v>
      </c>
      <c r="T5">
        <v>321</v>
      </c>
      <c r="U5" s="20">
        <v>1.535145582</v>
      </c>
      <c r="V5">
        <v>333</v>
      </c>
      <c r="W5" s="20">
        <v>1.591506426</v>
      </c>
      <c r="Y5" s="12" t="s">
        <v>9</v>
      </c>
      <c r="Z5">
        <v>4</v>
      </c>
      <c r="AA5">
        <v>112</v>
      </c>
      <c r="AB5" s="20">
        <v>29.409650920000001</v>
      </c>
      <c r="AC5">
        <v>115</v>
      </c>
      <c r="AD5" s="20">
        <v>30.28080082</v>
      </c>
    </row>
    <row r="6" spans="1:30" x14ac:dyDescent="0.2">
      <c r="A6" s="12" t="s">
        <v>9</v>
      </c>
      <c r="B6" s="9">
        <v>3896</v>
      </c>
      <c r="C6" s="18">
        <f t="shared" si="0"/>
        <v>3.8046875</v>
      </c>
      <c r="D6" s="21">
        <v>114580</v>
      </c>
      <c r="E6" s="24">
        <f t="shared" si="1"/>
        <v>111.89453125</v>
      </c>
      <c r="F6" s="20">
        <v>29.409650920000001</v>
      </c>
      <c r="G6" s="21">
        <v>117974</v>
      </c>
      <c r="H6" s="24">
        <f t="shared" si="2"/>
        <v>115.208984375</v>
      </c>
      <c r="I6" s="20">
        <v>30.28080082</v>
      </c>
      <c r="K6" s="12" t="s">
        <v>15</v>
      </c>
      <c r="L6">
        <v>1280</v>
      </c>
      <c r="M6">
        <v>1382</v>
      </c>
      <c r="N6" s="20">
        <v>1.0797737949999999</v>
      </c>
      <c r="O6">
        <v>1434</v>
      </c>
      <c r="P6" s="20">
        <v>1.120305696</v>
      </c>
      <c r="R6" s="12" t="s">
        <v>17</v>
      </c>
      <c r="S6">
        <v>112</v>
      </c>
      <c r="T6">
        <v>214</v>
      </c>
      <c r="U6" s="20">
        <v>1.913712544</v>
      </c>
      <c r="V6">
        <v>218</v>
      </c>
      <c r="W6" s="20">
        <v>1.946777757</v>
      </c>
      <c r="Y6" s="12" t="s">
        <v>18</v>
      </c>
      <c r="Z6">
        <v>7</v>
      </c>
      <c r="AA6">
        <v>111</v>
      </c>
      <c r="AB6" s="20">
        <v>15.16939891</v>
      </c>
      <c r="AC6">
        <v>112</v>
      </c>
      <c r="AD6" s="20">
        <v>15.260962279999999</v>
      </c>
    </row>
    <row r="7" spans="1:30" x14ac:dyDescent="0.2">
      <c r="A7" s="12" t="s">
        <v>10</v>
      </c>
      <c r="B7" s="16">
        <v>871930</v>
      </c>
      <c r="C7" s="18">
        <f t="shared" si="0"/>
        <v>851.494140625</v>
      </c>
      <c r="D7" s="22">
        <v>1252495</v>
      </c>
      <c r="E7" s="24">
        <f t="shared" si="1"/>
        <v>1223.1396484375</v>
      </c>
      <c r="F7" s="20">
        <v>1.4364627889999999</v>
      </c>
      <c r="G7" s="21">
        <v>1282176</v>
      </c>
      <c r="H7" s="24">
        <f t="shared" si="2"/>
        <v>1252.125</v>
      </c>
      <c r="I7" s="20">
        <v>1.470503366</v>
      </c>
      <c r="K7" s="12" t="s">
        <v>16</v>
      </c>
      <c r="L7">
        <v>1287</v>
      </c>
      <c r="M7">
        <v>1545</v>
      </c>
      <c r="N7" s="20">
        <v>1.20086012</v>
      </c>
      <c r="O7">
        <v>1574</v>
      </c>
      <c r="P7" s="20">
        <v>1.2234794410000001</v>
      </c>
      <c r="R7" s="12" t="s">
        <v>20</v>
      </c>
      <c r="S7">
        <v>482</v>
      </c>
      <c r="T7">
        <v>596</v>
      </c>
      <c r="U7" s="20">
        <v>1.2368551169999999</v>
      </c>
      <c r="V7">
        <v>597</v>
      </c>
      <c r="W7" s="20">
        <v>1.238002026</v>
      </c>
      <c r="Y7" s="12" t="s">
        <v>19</v>
      </c>
      <c r="Z7">
        <v>55</v>
      </c>
      <c r="AA7">
        <v>156</v>
      </c>
      <c r="AB7" s="20">
        <v>2.8419748239999998</v>
      </c>
      <c r="AC7">
        <v>156</v>
      </c>
      <c r="AD7" s="20">
        <v>2.8570409730000002</v>
      </c>
    </row>
    <row r="8" spans="1:30" x14ac:dyDescent="0.2">
      <c r="A8" s="12" t="s">
        <v>11</v>
      </c>
      <c r="B8" s="16">
        <v>1549633</v>
      </c>
      <c r="C8" s="18">
        <f t="shared" si="0"/>
        <v>1513.3134765625</v>
      </c>
      <c r="D8" s="22">
        <v>1834206</v>
      </c>
      <c r="E8" s="24">
        <f t="shared" si="1"/>
        <v>1791.216796875</v>
      </c>
      <c r="F8" s="20">
        <v>1.1836389650000001</v>
      </c>
      <c r="G8" s="21">
        <v>1876610</v>
      </c>
      <c r="H8" s="24">
        <f t="shared" si="2"/>
        <v>1832.626953125</v>
      </c>
      <c r="I8" s="20">
        <v>1.211002863</v>
      </c>
    </row>
    <row r="9" spans="1:30" x14ac:dyDescent="0.2">
      <c r="A9" s="12" t="s">
        <v>12</v>
      </c>
      <c r="B9" s="16">
        <v>318325</v>
      </c>
      <c r="C9" s="18">
        <f t="shared" si="0"/>
        <v>310.8642578125</v>
      </c>
      <c r="D9" s="22">
        <v>463800</v>
      </c>
      <c r="E9" s="24">
        <f t="shared" si="1"/>
        <v>452.9296875</v>
      </c>
      <c r="F9" s="20">
        <v>1.4570014920000001</v>
      </c>
      <c r="G9" s="21">
        <v>475536</v>
      </c>
      <c r="H9" s="24">
        <f t="shared" si="2"/>
        <v>464.390625</v>
      </c>
      <c r="I9" s="20">
        <v>1.4938694729999999</v>
      </c>
      <c r="K9" s="12" t="s">
        <v>23</v>
      </c>
      <c r="L9">
        <v>521</v>
      </c>
      <c r="M9">
        <v>622</v>
      </c>
      <c r="N9" s="20">
        <v>1.1928614790000001</v>
      </c>
      <c r="O9">
        <v>622</v>
      </c>
      <c r="P9" s="20">
        <v>1.1933711600000001</v>
      </c>
      <c r="R9" s="12" t="s">
        <v>22</v>
      </c>
      <c r="S9">
        <v>339</v>
      </c>
      <c r="T9">
        <v>446</v>
      </c>
      <c r="U9" s="20">
        <v>1.316606926</v>
      </c>
      <c r="V9">
        <v>474</v>
      </c>
      <c r="W9" s="20">
        <v>1.3989855149999999</v>
      </c>
      <c r="Y9" s="12" t="s">
        <v>21</v>
      </c>
      <c r="Z9">
        <v>4</v>
      </c>
      <c r="AA9">
        <v>105</v>
      </c>
      <c r="AB9" s="20">
        <v>25.463802520000002</v>
      </c>
      <c r="AC9">
        <v>109</v>
      </c>
      <c r="AD9" s="20">
        <v>26.536909569999999</v>
      </c>
    </row>
    <row r="10" spans="1:30" x14ac:dyDescent="0.2">
      <c r="A10" s="12" t="s">
        <v>13</v>
      </c>
      <c r="B10" s="16">
        <v>110084</v>
      </c>
      <c r="C10" s="18">
        <f t="shared" si="0"/>
        <v>107.50390625</v>
      </c>
      <c r="D10" s="22">
        <v>219571</v>
      </c>
      <c r="E10" s="24">
        <f t="shared" si="1"/>
        <v>214.4248046875</v>
      </c>
      <c r="F10" s="20">
        <v>1.9945768690000001</v>
      </c>
      <c r="G10" s="21">
        <v>222603</v>
      </c>
      <c r="H10" s="24">
        <f t="shared" si="2"/>
        <v>217.3857421875</v>
      </c>
      <c r="I10" s="20">
        <v>2.022119472</v>
      </c>
      <c r="Y10" s="12" t="s">
        <v>24</v>
      </c>
      <c r="Z10">
        <v>25</v>
      </c>
      <c r="AA10">
        <v>125</v>
      </c>
      <c r="AB10" s="20">
        <v>5.0248943170000002</v>
      </c>
      <c r="AC10">
        <v>129</v>
      </c>
      <c r="AD10" s="20">
        <v>5.169406607</v>
      </c>
    </row>
    <row r="11" spans="1:30" x14ac:dyDescent="0.2">
      <c r="A11" s="12" t="s">
        <v>14</v>
      </c>
      <c r="B11" s="16">
        <v>214209</v>
      </c>
      <c r="C11" s="18">
        <f t="shared" si="0"/>
        <v>209.1884765625</v>
      </c>
      <c r="D11" s="22">
        <v>328842</v>
      </c>
      <c r="E11" s="24">
        <f t="shared" si="1"/>
        <v>321.134765625</v>
      </c>
      <c r="F11" s="20">
        <v>1.535145582</v>
      </c>
      <c r="G11" s="21">
        <v>340915</v>
      </c>
      <c r="H11" s="24">
        <f t="shared" si="2"/>
        <v>332.9248046875</v>
      </c>
      <c r="I11" s="20">
        <v>1.591506426</v>
      </c>
      <c r="Y11" s="13" t="s">
        <v>25</v>
      </c>
      <c r="Z11">
        <v>6</v>
      </c>
      <c r="AA11">
        <v>108</v>
      </c>
      <c r="AB11" s="23">
        <v>17.243159200000001</v>
      </c>
      <c r="AC11">
        <v>109</v>
      </c>
      <c r="AD11" s="23">
        <v>17.397388060000001</v>
      </c>
    </row>
    <row r="12" spans="1:30" x14ac:dyDescent="0.2">
      <c r="A12" s="12" t="s">
        <v>15</v>
      </c>
      <c r="B12" s="16">
        <v>1310844</v>
      </c>
      <c r="C12" s="18">
        <f t="shared" si="0"/>
        <v>1280.12109375</v>
      </c>
      <c r="D12" s="22">
        <v>1415415</v>
      </c>
      <c r="E12" s="24">
        <f t="shared" si="1"/>
        <v>1382.2412109375</v>
      </c>
      <c r="F12" s="20">
        <v>1.0797737949999999</v>
      </c>
      <c r="G12" s="21">
        <v>1468546</v>
      </c>
      <c r="H12" s="24">
        <f t="shared" si="2"/>
        <v>1434.126953125</v>
      </c>
      <c r="I12" s="20">
        <v>1.120305696</v>
      </c>
      <c r="K12" t="s">
        <v>57</v>
      </c>
      <c r="L12" s="18">
        <f>SUM(L3:L9)</f>
        <v>6066</v>
      </c>
      <c r="M12" s="18">
        <f>SUM(M3:M9)</f>
        <v>7280.46875</v>
      </c>
      <c r="O12" s="18">
        <f>SUM(O3:O9)</f>
        <v>7449</v>
      </c>
      <c r="R12" t="s">
        <v>57</v>
      </c>
      <c r="S12" s="18">
        <f>SUM(S3:S9)</f>
        <v>1561</v>
      </c>
      <c r="T12" s="18">
        <f>SUM(T3:T9)</f>
        <v>2244</v>
      </c>
      <c r="V12" s="18">
        <f>SUM(V3:V9)</f>
        <v>2303</v>
      </c>
      <c r="Y12" t="s">
        <v>57</v>
      </c>
      <c r="Z12" s="18">
        <f>SUM(Z3:Z11)</f>
        <v>138</v>
      </c>
      <c r="AA12" s="18">
        <f>SUM(AA3:AA11)</f>
        <v>955</v>
      </c>
      <c r="AC12" s="18">
        <f>SUM(AC3:AC11)</f>
        <v>972</v>
      </c>
    </row>
    <row r="13" spans="1:30" x14ac:dyDescent="0.2">
      <c r="A13" s="12" t="s">
        <v>16</v>
      </c>
      <c r="B13" s="16">
        <v>1317723</v>
      </c>
      <c r="C13" s="18">
        <f t="shared" si="0"/>
        <v>1286.8388671875</v>
      </c>
      <c r="D13" s="22">
        <v>1582401</v>
      </c>
      <c r="E13" s="24">
        <f t="shared" si="1"/>
        <v>1545.3134765625</v>
      </c>
      <c r="F13" s="20">
        <v>1.20086012</v>
      </c>
      <c r="G13" s="21">
        <v>1612207</v>
      </c>
      <c r="H13" s="24">
        <f t="shared" si="2"/>
        <v>1574.4208984375</v>
      </c>
      <c r="I13" s="20">
        <v>1.2234794410000001</v>
      </c>
      <c r="K13" t="s">
        <v>55</v>
      </c>
      <c r="N13">
        <f>GEOMEAN(N3:N9)</f>
        <v>1.2057850761519588</v>
      </c>
      <c r="P13">
        <f>GEOMEAN(P3:P9)</f>
        <v>1.2311462804255024</v>
      </c>
      <c r="R13" t="s">
        <v>55</v>
      </c>
      <c r="U13">
        <f>GEOMEAN(U3:U9)</f>
        <v>1.5506674420039568</v>
      </c>
      <c r="W13">
        <f>GEOMEAN(W3:W9)</f>
        <v>1.5908520851630439</v>
      </c>
      <c r="Y13" t="s">
        <v>55</v>
      </c>
      <c r="AB13">
        <f>GEOMEAN(AB3:AB11)</f>
        <v>11.715165547734982</v>
      </c>
      <c r="AD13">
        <f>GEOMEAN(AD3:AD11)</f>
        <v>11.947146864192256</v>
      </c>
    </row>
    <row r="14" spans="1:30" x14ac:dyDescent="0.2">
      <c r="A14" s="12" t="s">
        <v>17</v>
      </c>
      <c r="B14" s="16">
        <v>114501</v>
      </c>
      <c r="C14" s="18">
        <f t="shared" si="0"/>
        <v>111.8173828125</v>
      </c>
      <c r="D14" s="22">
        <v>219122</v>
      </c>
      <c r="E14" s="24">
        <f t="shared" si="1"/>
        <v>213.986328125</v>
      </c>
      <c r="F14" s="20">
        <v>1.913712544</v>
      </c>
      <c r="G14" s="21">
        <v>222908</v>
      </c>
      <c r="H14" s="24">
        <f t="shared" si="2"/>
        <v>217.68359375</v>
      </c>
      <c r="I14" s="20">
        <v>1.946777757</v>
      </c>
      <c r="K14" t="s">
        <v>56</v>
      </c>
      <c r="N14">
        <f>AVERAGE(N3:N9)</f>
        <v>1.2103772645000002</v>
      </c>
      <c r="P14">
        <f>AVERAGE(P3:P9)</f>
        <v>1.2356884381666668</v>
      </c>
      <c r="R14" t="s">
        <v>56</v>
      </c>
      <c r="U14">
        <f>AVERAGE(U3:U9)</f>
        <v>1.5756497549999999</v>
      </c>
      <c r="W14">
        <f>AVERAGE(W3:W9)</f>
        <v>1.6152101114999999</v>
      </c>
      <c r="Y14" t="s">
        <v>56</v>
      </c>
      <c r="AB14">
        <f>AVERAGE(AB3:AB11)</f>
        <v>16.384730391000002</v>
      </c>
      <c r="AD14">
        <f>AVERAGE(AD3:AD11)</f>
        <v>16.813096682000001</v>
      </c>
    </row>
    <row r="15" spans="1:30" x14ac:dyDescent="0.2">
      <c r="A15" s="12" t="s">
        <v>18</v>
      </c>
      <c r="B15" s="9">
        <v>7503</v>
      </c>
      <c r="C15" s="18">
        <f t="shared" si="0"/>
        <v>7.3271484375</v>
      </c>
      <c r="D15" s="21">
        <v>113816</v>
      </c>
      <c r="E15" s="24">
        <f t="shared" si="1"/>
        <v>111.1484375</v>
      </c>
      <c r="F15" s="20">
        <v>15.16939891</v>
      </c>
      <c r="G15" s="21">
        <v>114503</v>
      </c>
      <c r="H15" s="24">
        <f t="shared" si="2"/>
        <v>111.8193359375</v>
      </c>
      <c r="I15" s="20">
        <v>15.260962279999999</v>
      </c>
    </row>
    <row r="16" spans="1:30" x14ac:dyDescent="0.2">
      <c r="A16" s="12" t="s">
        <v>19</v>
      </c>
      <c r="B16" s="9">
        <v>56086</v>
      </c>
      <c r="C16" s="18">
        <f t="shared" si="0"/>
        <v>54.771484375</v>
      </c>
      <c r="D16" s="21">
        <v>159395</v>
      </c>
      <c r="E16" s="24">
        <f t="shared" si="1"/>
        <v>155.6591796875</v>
      </c>
      <c r="F16" s="20">
        <v>2.8419748239999998</v>
      </c>
      <c r="G16" s="21">
        <v>160240</v>
      </c>
      <c r="H16" s="24">
        <f t="shared" si="2"/>
        <v>156.484375</v>
      </c>
      <c r="I16" s="20">
        <v>2.8570409730000002</v>
      </c>
    </row>
    <row r="17" spans="1:9" x14ac:dyDescent="0.2">
      <c r="A17" s="12" t="s">
        <v>20</v>
      </c>
      <c r="B17" s="16">
        <v>493500</v>
      </c>
      <c r="C17" s="18">
        <f t="shared" si="0"/>
        <v>481.93359375</v>
      </c>
      <c r="D17" s="22">
        <v>610388</v>
      </c>
      <c r="E17" s="24">
        <f t="shared" si="1"/>
        <v>596.08203125</v>
      </c>
      <c r="F17" s="20">
        <v>1.2368551169999999</v>
      </c>
      <c r="G17" s="21">
        <v>610954</v>
      </c>
      <c r="H17" s="24">
        <f t="shared" si="2"/>
        <v>596.634765625</v>
      </c>
      <c r="I17" s="20">
        <v>1.238002026</v>
      </c>
    </row>
    <row r="18" spans="1:9" x14ac:dyDescent="0.2">
      <c r="A18" s="12"/>
      <c r="B18" s="12"/>
      <c r="C18" s="18"/>
      <c r="D18" s="21"/>
      <c r="E18" s="24"/>
      <c r="F18" s="20"/>
      <c r="G18" s="3"/>
      <c r="H18" s="24"/>
      <c r="I18" s="20"/>
    </row>
    <row r="19" spans="1:9" x14ac:dyDescent="0.2">
      <c r="A19" s="12" t="s">
        <v>21</v>
      </c>
      <c r="B19" s="12">
        <v>4213</v>
      </c>
      <c r="C19" s="18">
        <f t="shared" si="0"/>
        <v>4.1142578125</v>
      </c>
      <c r="D19" s="3">
        <v>107279</v>
      </c>
      <c r="E19" s="24">
        <f t="shared" si="1"/>
        <v>104.7646484375</v>
      </c>
      <c r="F19" s="20">
        <v>25.463802520000002</v>
      </c>
      <c r="G19" s="3">
        <v>111800</v>
      </c>
      <c r="H19" s="24">
        <f t="shared" si="2"/>
        <v>109.1796875</v>
      </c>
      <c r="I19" s="20">
        <v>26.536909569999999</v>
      </c>
    </row>
    <row r="20" spans="1:9" x14ac:dyDescent="0.2">
      <c r="A20" s="12" t="s">
        <v>22</v>
      </c>
      <c r="B20" s="12">
        <v>346777</v>
      </c>
      <c r="C20" s="18">
        <f t="shared" si="0"/>
        <v>338.6494140625</v>
      </c>
      <c r="D20" s="3">
        <v>456569</v>
      </c>
      <c r="E20" s="24">
        <f t="shared" si="1"/>
        <v>445.8681640625</v>
      </c>
      <c r="F20" s="20">
        <v>1.316606926</v>
      </c>
      <c r="G20" s="3">
        <v>485136</v>
      </c>
      <c r="H20" s="24">
        <f t="shared" si="2"/>
        <v>473.765625</v>
      </c>
      <c r="I20" s="20">
        <v>1.3989855149999999</v>
      </c>
    </row>
    <row r="21" spans="1:9" x14ac:dyDescent="0.2">
      <c r="A21" s="12" t="s">
        <v>23</v>
      </c>
      <c r="B21" s="12">
        <v>533668</v>
      </c>
      <c r="C21" s="18">
        <f t="shared" si="0"/>
        <v>521.16015625</v>
      </c>
      <c r="D21" s="3">
        <v>636592</v>
      </c>
      <c r="E21" s="24">
        <f t="shared" si="1"/>
        <v>621.671875</v>
      </c>
      <c r="F21" s="20">
        <v>1.1928614790000001</v>
      </c>
      <c r="G21" s="3">
        <v>636864</v>
      </c>
      <c r="H21" s="24">
        <f t="shared" si="2"/>
        <v>621.9375</v>
      </c>
      <c r="I21" s="20">
        <v>1.1933711600000001</v>
      </c>
    </row>
    <row r="22" spans="1:9" x14ac:dyDescent="0.2">
      <c r="A22" s="12"/>
      <c r="B22" s="17"/>
      <c r="C22" s="18"/>
      <c r="D22" s="3"/>
      <c r="E22" s="24"/>
      <c r="F22" s="20"/>
      <c r="G22" s="3"/>
      <c r="H22" s="24"/>
      <c r="I22" s="20"/>
    </row>
    <row r="23" spans="1:9" x14ac:dyDescent="0.2">
      <c r="A23" s="12" t="s">
        <v>24</v>
      </c>
      <c r="B23" s="12">
        <v>25548</v>
      </c>
      <c r="C23" s="18">
        <f t="shared" si="0"/>
        <v>24.94921875</v>
      </c>
      <c r="D23" s="3">
        <v>128376</v>
      </c>
      <c r="E23" s="24">
        <f t="shared" si="1"/>
        <v>125.3671875</v>
      </c>
      <c r="F23" s="20">
        <v>5.0248943170000002</v>
      </c>
      <c r="G23" s="3">
        <v>132068</v>
      </c>
      <c r="H23" s="24">
        <f t="shared" si="2"/>
        <v>128.97265625</v>
      </c>
      <c r="I23" s="20">
        <v>5.169406607</v>
      </c>
    </row>
    <row r="24" spans="1:9" x14ac:dyDescent="0.2">
      <c r="A24" s="13" t="s">
        <v>25</v>
      </c>
      <c r="B24" s="13">
        <v>6432</v>
      </c>
      <c r="C24" s="18">
        <f t="shared" si="0"/>
        <v>6.28125</v>
      </c>
      <c r="D24" s="5">
        <v>110908</v>
      </c>
      <c r="E24" s="24">
        <f t="shared" si="1"/>
        <v>108.30859375</v>
      </c>
      <c r="F24" s="23">
        <v>17.243159200000001</v>
      </c>
      <c r="G24" s="5">
        <v>111900</v>
      </c>
      <c r="H24" s="24">
        <f t="shared" si="2"/>
        <v>109.27734375</v>
      </c>
      <c r="I24" s="23">
        <v>17.397388060000001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3CD0-335B-4D1F-8EF6-E78BC6C79E50}">
  <dimension ref="A1:I4"/>
  <sheetViews>
    <sheetView tabSelected="1" workbookViewId="0">
      <selection sqref="A1:I4"/>
    </sheetView>
  </sheetViews>
  <sheetFormatPr defaultRowHeight="14.25" x14ac:dyDescent="0.2"/>
  <cols>
    <col min="1" max="1" width="13.25" customWidth="1"/>
  </cols>
  <sheetData>
    <row r="1" spans="1:9" x14ac:dyDescent="0.2">
      <c r="A1" s="27" t="s">
        <v>58</v>
      </c>
      <c r="B1" s="27" t="s">
        <v>61</v>
      </c>
      <c r="C1" s="27"/>
      <c r="D1" s="27"/>
      <c r="E1" s="27"/>
      <c r="F1" s="27" t="s">
        <v>66</v>
      </c>
      <c r="G1" s="27"/>
      <c r="H1" s="27"/>
      <c r="I1" s="27"/>
    </row>
    <row r="2" spans="1:9" x14ac:dyDescent="0.2">
      <c r="A2" s="27"/>
      <c r="B2" t="s">
        <v>62</v>
      </c>
      <c r="C2" t="s">
        <v>63</v>
      </c>
      <c r="D2" t="s">
        <v>64</v>
      </c>
      <c r="E2" t="s">
        <v>65</v>
      </c>
      <c r="F2" t="s">
        <v>62</v>
      </c>
      <c r="G2" t="s">
        <v>63</v>
      </c>
      <c r="H2" t="s">
        <v>64</v>
      </c>
      <c r="I2" t="s">
        <v>65</v>
      </c>
    </row>
    <row r="3" spans="1:9" x14ac:dyDescent="0.2">
      <c r="A3" t="s">
        <v>59</v>
      </c>
    </row>
    <row r="4" spans="1:9" x14ac:dyDescent="0.2">
      <c r="A4" t="s">
        <v>60</v>
      </c>
    </row>
  </sheetData>
  <mergeCells count="3">
    <mergeCell ref="A1:A2"/>
    <mergeCell ref="F1:I1"/>
    <mergeCell ref="B1:E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performance_raw</vt:lpstr>
      <vt:lpstr>performance</vt:lpstr>
      <vt:lpstr>original performance</vt:lpstr>
      <vt:lpstr>memory</vt:lpstr>
      <vt:lpstr>memory issue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jinzhou</dc:creator>
  <cp:keywords/>
  <dc:description/>
  <cp:lastModifiedBy>周瑾</cp:lastModifiedBy>
  <cp:revision/>
  <cp:lastPrinted>2022-01-13T00:18:12Z</cp:lastPrinted>
  <dcterms:created xsi:type="dcterms:W3CDTF">2022-01-11T15:55:03Z</dcterms:created>
  <dcterms:modified xsi:type="dcterms:W3CDTF">2022-02-26T02:22:59Z</dcterms:modified>
  <cp:category/>
  <cp:contentStatus/>
</cp:coreProperties>
</file>