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/mmprof/paper/"/>
    </mc:Choice>
  </mc:AlternateContent>
  <bookViews>
    <workbookView xWindow="0" yWindow="460" windowWidth="25600" windowHeight="16160" tabRatio="500" activeTab="1"/>
  </bookViews>
  <sheets>
    <sheet name="Baseline" sheetId="3" r:id="rId1"/>
    <sheet name="mmprof" sheetId="4" r:id="rId2"/>
    <sheet name="aget" sheetId="9" r:id="rId3"/>
    <sheet name="blackscholes" sheetId="12" r:id="rId4"/>
    <sheet name="bodytrack" sheetId="13" r:id="rId5"/>
    <sheet name="Sheet8" sheetId="21" r:id="rId6"/>
  </sheets>
  <definedNames>
    <definedName name="data" localSheetId="0">Baseline!$A$1:$M$17</definedName>
    <definedName name="data" localSheetId="1">mmprof!$A$1:$L$17</definedName>
    <definedName name="data" localSheetId="5">Sheet8!$A$1:$R$17</definedName>
    <definedName name="data_1" localSheetId="0">Baseline!$A$23:$M$39</definedName>
    <definedName name="data_1" localSheetId="1">mmprof!$A$23:$M$39</definedName>
    <definedName name="data_2" localSheetId="1">mmprof!$A$23:$L$39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4" l="1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24" i="4"/>
  <c r="M40" i="4"/>
  <c r="I40" i="4"/>
  <c r="O40" i="4"/>
  <c r="K40" i="4"/>
  <c r="G40" i="4"/>
  <c r="E40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4" i="4"/>
  <c r="C40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F15" i="3"/>
  <c r="F13" i="3"/>
  <c r="F10" i="3"/>
  <c r="F17" i="3"/>
  <c r="F16" i="3"/>
  <c r="F14" i="3"/>
  <c r="F12" i="3"/>
  <c r="F11" i="3"/>
  <c r="F8" i="3"/>
  <c r="F9" i="3"/>
  <c r="F7" i="3"/>
  <c r="F3" i="3"/>
  <c r="F4" i="3"/>
  <c r="F5" i="3"/>
  <c r="F2" i="3"/>
  <c r="F6" i="3"/>
  <c r="N14" i="3"/>
  <c r="P17" i="3"/>
  <c r="P16" i="3"/>
  <c r="P14" i="3"/>
  <c r="P15" i="3"/>
  <c r="P13" i="3"/>
  <c r="P8" i="3"/>
  <c r="P9" i="3"/>
  <c r="P10" i="3"/>
  <c r="P11" i="3"/>
  <c r="P12" i="3"/>
  <c r="P7" i="3"/>
  <c r="P6" i="3"/>
  <c r="P5" i="3"/>
  <c r="P3" i="3"/>
  <c r="P4" i="3"/>
  <c r="P2" i="3"/>
  <c r="N16" i="3"/>
  <c r="N17" i="3"/>
  <c r="N15" i="3"/>
  <c r="N3" i="3"/>
  <c r="N4" i="3"/>
  <c r="N5" i="3"/>
  <c r="N6" i="3"/>
  <c r="N7" i="3"/>
  <c r="N8" i="3"/>
  <c r="N9" i="3"/>
  <c r="N10" i="3"/>
  <c r="N11" i="3"/>
  <c r="N12" i="3"/>
  <c r="N13" i="3"/>
  <c r="N2" i="3"/>
  <c r="J15" i="3"/>
  <c r="J16" i="3"/>
  <c r="J17" i="3"/>
  <c r="J14" i="3"/>
  <c r="J8" i="3"/>
  <c r="J9" i="3"/>
  <c r="J10" i="3"/>
  <c r="J11" i="3"/>
  <c r="J12" i="3"/>
  <c r="J7" i="3"/>
  <c r="J3" i="3"/>
  <c r="J4" i="3"/>
  <c r="J5" i="3"/>
  <c r="J2" i="3"/>
  <c r="L13" i="3"/>
  <c r="J13" i="3"/>
  <c r="L6" i="3"/>
  <c r="L5" i="3"/>
  <c r="J6" i="3"/>
  <c r="L15" i="3"/>
  <c r="L16" i="3"/>
  <c r="L17" i="3"/>
  <c r="L14" i="3"/>
  <c r="L8" i="3"/>
  <c r="L9" i="3"/>
  <c r="L10" i="3"/>
  <c r="L11" i="3"/>
  <c r="L12" i="3"/>
  <c r="L7" i="3"/>
  <c r="L3" i="3"/>
  <c r="L4" i="3"/>
  <c r="L2" i="3"/>
  <c r="H15" i="3"/>
  <c r="H16" i="3"/>
  <c r="H17" i="3"/>
  <c r="H14" i="3"/>
  <c r="H12" i="3"/>
  <c r="H11" i="3"/>
  <c r="H9" i="3"/>
  <c r="H8" i="3"/>
  <c r="H13" i="3"/>
  <c r="H10" i="3"/>
  <c r="H6" i="3"/>
  <c r="H7" i="3"/>
  <c r="H5" i="3"/>
  <c r="H3" i="3"/>
  <c r="H4" i="3"/>
  <c r="H2" i="3"/>
  <c r="D17" i="3"/>
  <c r="D16" i="3"/>
  <c r="D14" i="3"/>
  <c r="D12" i="3"/>
  <c r="D11" i="3"/>
  <c r="D15" i="3"/>
  <c r="D13" i="3"/>
  <c r="D8" i="3"/>
  <c r="D9" i="3"/>
  <c r="D7" i="3"/>
  <c r="D6" i="3"/>
  <c r="D5" i="3"/>
  <c r="D4" i="3"/>
  <c r="D3" i="3"/>
  <c r="D2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4" i="3"/>
  <c r="P40" i="3"/>
  <c r="N40" i="3"/>
  <c r="L40" i="3"/>
  <c r="J40" i="3"/>
  <c r="F40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4" i="3"/>
  <c r="H40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24" i="3"/>
  <c r="D40" i="3"/>
  <c r="D39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4" i="3"/>
  <c r="O18" i="4"/>
  <c r="M18" i="4"/>
  <c r="K18" i="4"/>
  <c r="I18" i="4"/>
  <c r="G18" i="4"/>
  <c r="E18" i="4"/>
  <c r="C18" i="4"/>
  <c r="P18" i="3"/>
  <c r="N18" i="3"/>
  <c r="L18" i="3"/>
  <c r="J18" i="3"/>
  <c r="H18" i="3"/>
  <c r="F18" i="3"/>
  <c r="D18" i="3"/>
</calcChain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data.txt1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data.txt10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txt11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txt12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txt13" type="6" refreshedVersion="0" background="1" saveData="1">
    <textPr fileType="mac" sourceFile="Mac OS X:Users:sam:Documents:data.txt" space="1" consecutive="1">
      <textFields count="2">
        <textField/>
        <textField/>
      </textFields>
    </textPr>
  </connection>
  <connection id="7" name="data.txt14" type="6" refreshedVersion="0" background="1" saveData="1">
    <textPr fileType="mac" sourceFile="Mac OS X:Users:sam:Documents:data.txt" space="1" consecutive="1" delimiter="|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ata.txt15" type="6" refreshedVersion="0" background="1" saveData="1">
    <textPr fileType="mac" sourceFile="Mac OS X:Users:sam:Documents:data.txt" space="1" consecutive="1" delimiter="|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a.txt2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data.txt3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11" name="data.txt4" type="6" refreshedVersion="0" background="1" saveData="1">
    <textPr fileType="mac" sourceFile="Mac OS X:Users:sam:Documents:data.txt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ata.txt5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ata.txt6" type="6" refreshedVersion="0" background="1" saveData="1">
    <textPr fileType="mac" sourceFile="Mac OS X:Users:sam:Documents:data.txt" space="1" consecutive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ata.txt7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5" name="data.txt8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6" name="data.txt9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<sst xmlns="http://schemas.openxmlformats.org/spreadsheetml/2006/main" count="343" uniqueCount="77">
  <si>
    <t>benchmark</t>
  </si>
  <si>
    <t>pthread</t>
  </si>
  <si>
    <t>hoard</t>
  </si>
  <si>
    <t>dieharder</t>
  </si>
  <si>
    <t>tcmalloc</t>
  </si>
  <si>
    <t>jemalloc</t>
  </si>
  <si>
    <t>libcmalloc221</t>
  </si>
  <si>
    <t>libcmalloc224</t>
  </si>
  <si>
    <t>aget</t>
  </si>
  <si>
    <t>pbzip2</t>
  </si>
  <si>
    <t>pfscan</t>
  </si>
  <si>
    <t>blackscholes</t>
  </si>
  <si>
    <t>bodytrack</t>
  </si>
  <si>
    <t>canneal</t>
  </si>
  <si>
    <t>facesim</t>
  </si>
  <si>
    <t>ferret</t>
  </si>
  <si>
    <t>freqmine</t>
  </si>
  <si>
    <t>streamcluster</t>
  </si>
  <si>
    <t>swaptions</t>
  </si>
  <si>
    <t>x264</t>
  </si>
  <si>
    <t>fluidanimate</t>
  </si>
  <si>
    <t>dedup</t>
  </si>
  <si>
    <t>vips</t>
  </si>
  <si>
    <t>raytrace</t>
  </si>
  <si>
    <t>diff</t>
  </si>
  <si>
    <t>TOTAL</t>
  </si>
  <si>
    <t>AVERAGE</t>
  </si>
  <si>
    <t>MEMORY OVERHEAD</t>
  </si>
  <si>
    <t>malloc_mmaps</t>
  </si>
  <si>
    <t>cycles_alloc</t>
  </si>
  <si>
    <t>cycles_allocFFL</t>
  </si>
  <si>
    <t>cycles_free</t>
  </si>
  <si>
    <t>allocation faults</t>
  </si>
  <si>
    <t>tlb read misses</t>
  </si>
  <si>
    <t>tlb write misses</t>
  </si>
  <si>
    <t>cache misses</t>
  </si>
  <si>
    <t>instructions</t>
  </si>
  <si>
    <t>NEW ALLOCATION AVERAGES</t>
  </si>
  <si>
    <t>cycles</t>
  </si>
  <si>
    <t>FREELIST ALLOCATION AVERAGES</t>
  </si>
  <si>
    <t>DEALLOCATION AVERAGES</t>
  </si>
  <si>
    <t>num mutex locks</t>
  </si>
  <si>
    <t>mutex waits</t>
  </si>
  <si>
    <t>average wait cycles</t>
  </si>
  <si>
    <t>mmap waits</t>
  </si>
  <si>
    <t>average mmap wait cycles</t>
  </si>
  <si>
    <t>munmap waits</t>
  </si>
  <si>
    <t>average munmap wait cycles</t>
  </si>
  <si>
    <t>mprotect waits</t>
  </si>
  <si>
    <t>average mprotect wait cycles</t>
  </si>
  <si>
    <t>critical section counter</t>
  </si>
  <si>
    <t>average critical section duration</t>
  </si>
  <si>
    <t>MEMORY USAGE</t>
  </si>
  <si>
    <t>Thread maxRealMemoryUsage</t>
  </si>
  <si>
    <t>Thread maxRealAllocMemoryUsage</t>
  </si>
  <si>
    <t>Thread maxTotalMemoryUsage</t>
  </si>
  <si>
    <t>Global realMemoryUsage</t>
  </si>
  <si>
    <t>Global realAllocatedMemoryUsage</t>
  </si>
  <si>
    <t>Global totalMemoryUsage</t>
  </si>
  <si>
    <t>SAMPLING DATA</t>
  </si>
  <si>
    <t>N/A</t>
  </si>
  <si>
    <t>omalloc</t>
  </si>
  <si>
    <t>num sampled accesses</t>
  </si>
  <si>
    <t>total cache bytes accessed</t>
  </si>
  <si>
    <t>total page bytes accessed</t>
  </si>
  <si>
    <t>cache line writes</t>
  </si>
  <si>
    <t>cache owner conflicts</t>
  </si>
  <si>
    <t>avg. cache utilization</t>
  </si>
  <si>
    <t>avg. page utilization</t>
  </si>
  <si>
    <t>max contention on any lock</t>
  </si>
  <si>
    <t>num_sbrk</t>
  </si>
  <si>
    <t>size_sbrk</t>
  </si>
  <si>
    <t>sbrk_waits</t>
  </si>
  <si>
    <t>average sbrk wait cycles</t>
  </si>
  <si>
    <t>cmalloc224</t>
  </si>
  <si>
    <t>cmalloc221</t>
  </si>
  <si>
    <t>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</si>
</sst>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0" xfId="0" applyFill="1"/>
    <xf numFmtId="0" fontId="0" fillId="6" borderId="0" xfId="0" applyFill="1"/>
    <xf numFmtId="0" fontId="5" fillId="2" borderId="0" xfId="0" applyFont="1" applyFill="1"/>
    <xf numFmtId="0" fontId="5" fillId="7" borderId="0" xfId="0" applyFont="1" applyFill="1"/>
    <xf numFmtId="0" fontId="2" fillId="5" borderId="0" xfId="0" applyFont="1" applyFill="1" applyAlignment="1">
      <alignment horizontal="center"/>
    </xf>
  </cellXfs>
  <cellStyles count="6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ata_1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2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1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3" workbookViewId="0">
      <selection activeCell="E24" sqref="E24"/>
    </sheetView>
  </sheetViews>
  <sheetFormatPr baseColWidth="10" defaultRowHeight="16" x14ac:dyDescent="0.2"/>
  <cols>
    <col min="1" max="1" width="15.33203125" bestFit="1" customWidth="1"/>
    <col min="2" max="3" width="12.1640625" bestFit="1" customWidth="1"/>
    <col min="4" max="4" width="12.1640625" customWidth="1"/>
    <col min="5" max="5" width="12.1640625" bestFit="1" customWidth="1"/>
    <col min="6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2.1640625" customWidth="1"/>
    <col min="11" max="11" width="12.5" bestFit="1" customWidth="1"/>
    <col min="12" max="12" width="12.5" customWidth="1"/>
    <col min="13" max="13" width="12.5" bestFit="1" customWidth="1"/>
  </cols>
  <sheetData>
    <row r="1" spans="1:16" x14ac:dyDescent="0.2">
      <c r="A1" t="s">
        <v>0</v>
      </c>
      <c r="B1" s="3" t="s">
        <v>1</v>
      </c>
      <c r="C1" s="1" t="s">
        <v>2</v>
      </c>
      <c r="D1" s="1" t="s">
        <v>24</v>
      </c>
      <c r="E1" s="2" t="s">
        <v>3</v>
      </c>
      <c r="F1" s="2" t="s">
        <v>24</v>
      </c>
      <c r="G1" s="1" t="s">
        <v>4</v>
      </c>
      <c r="H1" s="1" t="s">
        <v>24</v>
      </c>
      <c r="I1" s="2" t="s">
        <v>5</v>
      </c>
      <c r="J1" s="2" t="s">
        <v>24</v>
      </c>
      <c r="K1" s="1" t="s">
        <v>6</v>
      </c>
      <c r="L1" s="1" t="s">
        <v>24</v>
      </c>
      <c r="M1" s="2" t="s">
        <v>7</v>
      </c>
      <c r="N1" s="2" t="s">
        <v>24</v>
      </c>
      <c r="O1" s="1" t="s">
        <v>61</v>
      </c>
      <c r="P1" s="1" t="s">
        <v>24</v>
      </c>
    </row>
    <row r="2" spans="1:16" x14ac:dyDescent="0.2">
      <c r="A2" t="s">
        <v>8</v>
      </c>
      <c r="B2" s="3">
        <v>5.49</v>
      </c>
      <c r="C2" s="1">
        <v>5.5</v>
      </c>
      <c r="D2" s="1">
        <f t="shared" ref="D2:D7" si="0">C2/$B2</f>
        <v>1.0018214936247722</v>
      </c>
      <c r="E2" s="2">
        <v>5.5</v>
      </c>
      <c r="F2" s="2">
        <f>E2/$B2</f>
        <v>1.0018214936247722</v>
      </c>
      <c r="G2" s="1">
        <v>5.49</v>
      </c>
      <c r="H2" s="1">
        <f>G2/$B2</f>
        <v>1</v>
      </c>
      <c r="I2" s="2">
        <v>5.49</v>
      </c>
      <c r="J2" s="2">
        <f t="shared" ref="J2:J17" si="1">I2/$B2</f>
        <v>1</v>
      </c>
      <c r="K2" s="1">
        <v>5.49</v>
      </c>
      <c r="L2" s="1">
        <f>K2/$B2</f>
        <v>1</v>
      </c>
      <c r="M2" s="2">
        <v>5.5</v>
      </c>
      <c r="N2" s="2">
        <f t="shared" ref="N2:N17" si="2">M2/$B2</f>
        <v>1.0018214936247722</v>
      </c>
      <c r="O2" s="1">
        <v>5.49</v>
      </c>
      <c r="P2" s="1">
        <f>O2/$B2</f>
        <v>1</v>
      </c>
    </row>
    <row r="3" spans="1:16" x14ac:dyDescent="0.2">
      <c r="A3" t="s">
        <v>11</v>
      </c>
      <c r="B3" s="3">
        <v>60.52</v>
      </c>
      <c r="C3" s="1">
        <v>60.52</v>
      </c>
      <c r="D3" s="1">
        <f t="shared" si="0"/>
        <v>1</v>
      </c>
      <c r="E3" s="2">
        <v>61.19</v>
      </c>
      <c r="F3" s="2">
        <f t="shared" ref="F3:F17" si="3">E3/$B3</f>
        <v>1.0110707204230005</v>
      </c>
      <c r="G3" s="1">
        <v>60.85</v>
      </c>
      <c r="H3" s="1">
        <f t="shared" ref="H3:H4" si="4">G3/$B3</f>
        <v>1.0054527428949107</v>
      </c>
      <c r="I3" s="2">
        <v>61.2</v>
      </c>
      <c r="J3" s="2">
        <f t="shared" si="1"/>
        <v>1.0112359550561798</v>
      </c>
      <c r="K3" s="1">
        <v>60.58</v>
      </c>
      <c r="L3" s="1">
        <f t="shared" ref="L3:L4" si="5">K3/$B3</f>
        <v>1.0009914077990747</v>
      </c>
      <c r="M3" s="2">
        <v>60.89</v>
      </c>
      <c r="N3" s="2">
        <f t="shared" si="2"/>
        <v>1.0061136814276272</v>
      </c>
      <c r="O3" s="1">
        <v>61.35</v>
      </c>
      <c r="P3" s="1">
        <f t="shared" ref="P3:P4" si="6">O3/$B3</f>
        <v>1.0137144745538664</v>
      </c>
    </row>
    <row r="4" spans="1:16" x14ac:dyDescent="0.2">
      <c r="A4" t="s">
        <v>12</v>
      </c>
      <c r="B4" s="3">
        <v>31.62</v>
      </c>
      <c r="C4" s="1">
        <v>31.54</v>
      </c>
      <c r="D4" s="1">
        <f t="shared" si="0"/>
        <v>0.99746995572422514</v>
      </c>
      <c r="E4" s="2">
        <v>34</v>
      </c>
      <c r="F4" s="2">
        <f t="shared" si="3"/>
        <v>1.075268817204301</v>
      </c>
      <c r="G4" s="1">
        <v>31.9</v>
      </c>
      <c r="H4" s="1">
        <f t="shared" si="4"/>
        <v>1.0088551549652118</v>
      </c>
      <c r="I4" s="2">
        <v>31.46</v>
      </c>
      <c r="J4" s="2">
        <f t="shared" si="1"/>
        <v>0.9949399114484504</v>
      </c>
      <c r="K4" s="1">
        <v>31.69</v>
      </c>
      <c r="L4" s="1">
        <f t="shared" si="5"/>
        <v>1.002213788741303</v>
      </c>
      <c r="M4" s="2">
        <v>31.67</v>
      </c>
      <c r="N4" s="2">
        <f t="shared" si="2"/>
        <v>1.0015812776723594</v>
      </c>
      <c r="O4" s="1">
        <v>33.369999999999997</v>
      </c>
      <c r="P4" s="1">
        <f t="shared" si="6"/>
        <v>1.0553447185325742</v>
      </c>
    </row>
    <row r="5" spans="1:16" x14ac:dyDescent="0.2">
      <c r="A5" t="s">
        <v>13</v>
      </c>
      <c r="B5" s="3">
        <v>61.35</v>
      </c>
      <c r="C5" s="1">
        <v>57.03</v>
      </c>
      <c r="D5" s="9">
        <f t="shared" si="0"/>
        <v>0.92958435207823964</v>
      </c>
      <c r="E5" s="2">
        <v>92.84</v>
      </c>
      <c r="F5" s="9">
        <f t="shared" si="3"/>
        <v>1.5132844335778322</v>
      </c>
      <c r="G5" s="1">
        <v>57.54</v>
      </c>
      <c r="H5" s="9">
        <f>G5/$B5</f>
        <v>0.93789731051344738</v>
      </c>
      <c r="I5" s="2">
        <v>60.39</v>
      </c>
      <c r="J5" s="2">
        <f t="shared" si="1"/>
        <v>0.9843520782396088</v>
      </c>
      <c r="K5" s="1">
        <v>61.52</v>
      </c>
      <c r="L5" s="10">
        <f>K5/$B5</f>
        <v>1.0027709861450693</v>
      </c>
      <c r="M5" s="2">
        <v>61.48</v>
      </c>
      <c r="N5" s="2">
        <f t="shared" si="2"/>
        <v>1.0021189894050528</v>
      </c>
      <c r="O5" s="1">
        <v>67.150000000000006</v>
      </c>
      <c r="P5" s="9">
        <f>O5/$B5</f>
        <v>1.0945395273023635</v>
      </c>
    </row>
    <row r="6" spans="1:16" x14ac:dyDescent="0.2">
      <c r="A6" t="s">
        <v>21</v>
      </c>
      <c r="B6" s="3">
        <v>12.51</v>
      </c>
      <c r="C6" s="1">
        <v>10.23</v>
      </c>
      <c r="D6" s="9">
        <f t="shared" si="0"/>
        <v>0.81774580335731417</v>
      </c>
      <c r="E6" s="2">
        <v>27.64</v>
      </c>
      <c r="F6" s="9">
        <f>E6/$B6</f>
        <v>2.2094324540367705</v>
      </c>
      <c r="G6" s="1">
        <v>10.58</v>
      </c>
      <c r="H6" s="9">
        <f t="shared" ref="H6:J17" si="7">G6/$B6</f>
        <v>0.84572342126298961</v>
      </c>
      <c r="I6" s="2">
        <v>10.39</v>
      </c>
      <c r="J6" s="9">
        <f t="shared" si="7"/>
        <v>0.8305355715427658</v>
      </c>
      <c r="K6" s="1">
        <v>16.53</v>
      </c>
      <c r="L6" s="9">
        <f>K6/$B6</f>
        <v>1.3213429256594726</v>
      </c>
      <c r="M6" s="2">
        <v>12.67</v>
      </c>
      <c r="N6" s="2">
        <f t="shared" si="2"/>
        <v>1.0127897681854516</v>
      </c>
      <c r="O6" s="1">
        <v>23.35</v>
      </c>
      <c r="P6" s="9">
        <f>O6/$B6</f>
        <v>1.8665067945643488</v>
      </c>
    </row>
    <row r="7" spans="1:16" x14ac:dyDescent="0.2">
      <c r="A7" t="s">
        <v>14</v>
      </c>
      <c r="B7" s="3">
        <v>89.06</v>
      </c>
      <c r="C7" s="1">
        <v>90.21</v>
      </c>
      <c r="D7" s="1">
        <f t="shared" si="0"/>
        <v>1.0129126431619133</v>
      </c>
      <c r="E7" s="2">
        <v>101.41</v>
      </c>
      <c r="F7" s="2">
        <f t="shared" si="3"/>
        <v>1.1386705591735908</v>
      </c>
      <c r="G7" s="1">
        <v>91.12</v>
      </c>
      <c r="H7" s="1">
        <f t="shared" si="7"/>
        <v>1.0231304738378622</v>
      </c>
      <c r="I7" s="2">
        <v>87.73</v>
      </c>
      <c r="J7" s="2">
        <f t="shared" si="1"/>
        <v>0.98506624747361327</v>
      </c>
      <c r="K7" s="1">
        <v>88.59</v>
      </c>
      <c r="L7" s="1">
        <f t="shared" ref="L7:L17" si="8">K7/$B7</f>
        <v>0.99472265888165279</v>
      </c>
      <c r="M7" s="2">
        <v>89.2</v>
      </c>
      <c r="N7" s="2">
        <f t="shared" si="2"/>
        <v>1.0015719739501461</v>
      </c>
      <c r="O7" s="1">
        <v>91.05</v>
      </c>
      <c r="P7" s="1">
        <f t="shared" ref="P7:P17" si="9">O7/$B7</f>
        <v>1.0223444868627891</v>
      </c>
    </row>
    <row r="8" spans="1:16" x14ac:dyDescent="0.2">
      <c r="A8" s="8" t="s">
        <v>15</v>
      </c>
      <c r="B8" s="3">
        <v>4.68</v>
      </c>
      <c r="C8" s="1">
        <v>4.72</v>
      </c>
      <c r="D8" s="1">
        <f t="shared" ref="D8:D9" si="10">C8/$B8</f>
        <v>1.0085470085470085</v>
      </c>
      <c r="E8" s="2">
        <v>4.83</v>
      </c>
      <c r="F8" s="2">
        <f t="shared" si="3"/>
        <v>1.0320512820512822</v>
      </c>
      <c r="G8" s="1">
        <v>4.71</v>
      </c>
      <c r="H8" s="1">
        <f t="shared" si="7"/>
        <v>1.0064102564102564</v>
      </c>
      <c r="I8" s="2">
        <v>4.7</v>
      </c>
      <c r="J8" s="2">
        <f t="shared" si="1"/>
        <v>1.0042735042735045</v>
      </c>
      <c r="K8" s="1">
        <v>4.68</v>
      </c>
      <c r="L8" s="1">
        <f t="shared" si="8"/>
        <v>1</v>
      </c>
      <c r="M8" s="2">
        <v>4.7</v>
      </c>
      <c r="N8" s="2">
        <f t="shared" si="2"/>
        <v>1.0042735042735045</v>
      </c>
      <c r="O8" s="1">
        <v>4.7300000000000004</v>
      </c>
      <c r="P8" s="1">
        <f t="shared" si="9"/>
        <v>1.0106837606837609</v>
      </c>
    </row>
    <row r="9" spans="1:16" x14ac:dyDescent="0.2">
      <c r="A9" s="8" t="s">
        <v>20</v>
      </c>
      <c r="B9" s="3">
        <v>37.96</v>
      </c>
      <c r="C9" s="1">
        <v>39.409999999999997</v>
      </c>
      <c r="D9" s="1">
        <f t="shared" si="10"/>
        <v>1.0381981032665963</v>
      </c>
      <c r="E9" s="2">
        <v>38.47</v>
      </c>
      <c r="F9" s="2">
        <f t="shared" si="3"/>
        <v>1.0134351949420441</v>
      </c>
      <c r="G9" s="1">
        <v>36.159999999999997</v>
      </c>
      <c r="H9" s="1">
        <f t="shared" si="7"/>
        <v>0.95258166491043195</v>
      </c>
      <c r="I9" s="2">
        <v>38.29</v>
      </c>
      <c r="J9" s="2">
        <f t="shared" si="1"/>
        <v>1.0086933614330875</v>
      </c>
      <c r="K9" s="1">
        <v>38.65</v>
      </c>
      <c r="L9" s="1">
        <f t="shared" si="8"/>
        <v>1.018177028451001</v>
      </c>
      <c r="M9" s="2">
        <v>39.86</v>
      </c>
      <c r="N9" s="2">
        <f t="shared" si="2"/>
        <v>1.0500526870389884</v>
      </c>
      <c r="O9" s="1">
        <v>37.08</v>
      </c>
      <c r="P9" s="1">
        <f t="shared" si="9"/>
        <v>0.97681770284510006</v>
      </c>
    </row>
    <row r="10" spans="1:16" x14ac:dyDescent="0.2">
      <c r="A10" s="8" t="s">
        <v>16</v>
      </c>
      <c r="B10" s="3">
        <v>54.45</v>
      </c>
      <c r="C10" s="1">
        <v>25.35</v>
      </c>
      <c r="D10" s="11"/>
      <c r="E10" s="2">
        <v>185.08</v>
      </c>
      <c r="F10" s="9">
        <f>E10/$B10</f>
        <v>3.3990817263544537</v>
      </c>
      <c r="G10" s="1">
        <v>56.3</v>
      </c>
      <c r="H10" s="1">
        <f t="shared" ref="H10" si="11">G10/$B10</f>
        <v>1.0339761248852157</v>
      </c>
      <c r="I10" s="2">
        <v>54.77</v>
      </c>
      <c r="J10" s="2">
        <f t="shared" si="1"/>
        <v>1.0058769513314967</v>
      </c>
      <c r="K10" s="1">
        <v>53.79</v>
      </c>
      <c r="L10" s="1">
        <f t="shared" si="8"/>
        <v>0.9878787878787878</v>
      </c>
      <c r="M10" s="2">
        <v>54.73</v>
      </c>
      <c r="N10" s="2">
        <f t="shared" si="2"/>
        <v>1.0051423324150597</v>
      </c>
      <c r="O10" s="1">
        <v>52.08</v>
      </c>
      <c r="P10" s="1">
        <f t="shared" si="9"/>
        <v>0.9564738292011018</v>
      </c>
    </row>
    <row r="11" spans="1:16" x14ac:dyDescent="0.2">
      <c r="A11" s="8" t="s">
        <v>9</v>
      </c>
      <c r="B11" s="3">
        <v>1.62</v>
      </c>
      <c r="C11" s="1">
        <v>1.57</v>
      </c>
      <c r="D11" s="1">
        <f t="shared" ref="D11:D17" si="12">C11/$B11</f>
        <v>0.96913580246913578</v>
      </c>
      <c r="E11" s="2">
        <v>1.65</v>
      </c>
      <c r="F11" s="2">
        <f t="shared" si="3"/>
        <v>1.0185185185185184</v>
      </c>
      <c r="G11" s="1">
        <v>1.53</v>
      </c>
      <c r="H11" s="1">
        <f t="shared" si="7"/>
        <v>0.94444444444444442</v>
      </c>
      <c r="I11" s="2">
        <v>1.62</v>
      </c>
      <c r="J11" s="2">
        <f t="shared" si="1"/>
        <v>1</v>
      </c>
      <c r="K11" s="1">
        <v>1.58</v>
      </c>
      <c r="L11" s="1">
        <f t="shared" si="8"/>
        <v>0.97530864197530864</v>
      </c>
      <c r="M11" s="2">
        <v>1.61</v>
      </c>
      <c r="N11" s="2">
        <f t="shared" si="2"/>
        <v>0.99382716049382713</v>
      </c>
      <c r="O11" s="1">
        <v>1.57</v>
      </c>
      <c r="P11" s="1">
        <f t="shared" si="9"/>
        <v>0.96913580246913578</v>
      </c>
    </row>
    <row r="12" spans="1:16" x14ac:dyDescent="0.2">
      <c r="A12" s="8" t="s">
        <v>10</v>
      </c>
      <c r="B12" s="3">
        <v>53.58</v>
      </c>
      <c r="C12" s="1">
        <v>53.63</v>
      </c>
      <c r="D12" s="1">
        <f t="shared" si="12"/>
        <v>1.0009331840238895</v>
      </c>
      <c r="E12" s="2">
        <v>54.09</v>
      </c>
      <c r="F12" s="2">
        <f t="shared" si="3"/>
        <v>1.0095184770436731</v>
      </c>
      <c r="G12" s="1">
        <v>54.33</v>
      </c>
      <c r="H12" s="1">
        <f t="shared" si="7"/>
        <v>1.0139977603583428</v>
      </c>
      <c r="I12" s="2">
        <v>54.71</v>
      </c>
      <c r="J12" s="2">
        <f t="shared" si="1"/>
        <v>1.021089958939903</v>
      </c>
      <c r="K12" s="1">
        <v>54.73</v>
      </c>
      <c r="L12" s="1">
        <f t="shared" si="8"/>
        <v>1.0214632325494588</v>
      </c>
      <c r="M12" s="2">
        <v>54.54</v>
      </c>
      <c r="N12" s="2">
        <f t="shared" si="2"/>
        <v>1.0179171332586787</v>
      </c>
      <c r="O12" s="1">
        <v>53.82</v>
      </c>
      <c r="P12" s="1">
        <f t="shared" si="9"/>
        <v>1.0044792833146696</v>
      </c>
    </row>
    <row r="13" spans="1:16" x14ac:dyDescent="0.2">
      <c r="A13" s="8" t="s">
        <v>23</v>
      </c>
      <c r="B13" s="3">
        <v>90.65</v>
      </c>
      <c r="C13" s="1">
        <v>82.53</v>
      </c>
      <c r="D13" s="9">
        <f t="shared" si="12"/>
        <v>0.9104247104247104</v>
      </c>
      <c r="E13" s="2">
        <v>102.55</v>
      </c>
      <c r="F13" s="2">
        <f>E13/$B13</f>
        <v>1.1312741312741312</v>
      </c>
      <c r="G13" s="1">
        <v>69.900000000000006</v>
      </c>
      <c r="H13" s="9">
        <f t="shared" ref="H13:L13" si="13">G13/$B13</f>
        <v>0.77109762824048544</v>
      </c>
      <c r="I13" s="2">
        <v>86.02</v>
      </c>
      <c r="J13" s="9">
        <f t="shared" si="13"/>
        <v>0.94892443463872023</v>
      </c>
      <c r="K13" s="1">
        <v>93.89</v>
      </c>
      <c r="L13" s="10">
        <f t="shared" si="13"/>
        <v>1.0357418643132927</v>
      </c>
      <c r="M13" s="2">
        <v>93.62</v>
      </c>
      <c r="N13" s="2">
        <f t="shared" si="2"/>
        <v>1.0327633756205186</v>
      </c>
      <c r="O13" s="1">
        <v>80.52</v>
      </c>
      <c r="P13" s="9">
        <f t="shared" si="9"/>
        <v>0.88825151682294534</v>
      </c>
    </row>
    <row r="14" spans="1:16" x14ac:dyDescent="0.2">
      <c r="A14" s="8" t="s">
        <v>17</v>
      </c>
      <c r="B14" s="3">
        <v>54.02</v>
      </c>
      <c r="C14" s="1">
        <v>55.44</v>
      </c>
      <c r="D14" s="1">
        <f t="shared" si="12"/>
        <v>1.0262865605331357</v>
      </c>
      <c r="E14" s="2">
        <v>54.01</v>
      </c>
      <c r="F14" s="2">
        <f t="shared" si="3"/>
        <v>0.99981488337652713</v>
      </c>
      <c r="G14" s="1">
        <v>53.93</v>
      </c>
      <c r="H14" s="1">
        <f t="shared" si="7"/>
        <v>0.99833395038874484</v>
      </c>
      <c r="I14" s="2">
        <v>55.45</v>
      </c>
      <c r="J14" s="2">
        <f t="shared" si="1"/>
        <v>1.0264716771566087</v>
      </c>
      <c r="K14" s="1">
        <v>53.57</v>
      </c>
      <c r="L14" s="1">
        <f t="shared" si="8"/>
        <v>0.99166975194372453</v>
      </c>
      <c r="M14" s="2">
        <v>53.67</v>
      </c>
      <c r="N14" s="2">
        <f t="shared" si="2"/>
        <v>0.99352091817845245</v>
      </c>
      <c r="O14" s="1">
        <v>54.17</v>
      </c>
      <c r="P14" s="1">
        <f t="shared" si="9"/>
        <v>1.0027767493520918</v>
      </c>
    </row>
    <row r="15" spans="1:16" x14ac:dyDescent="0.2">
      <c r="A15" s="8" t="s">
        <v>18</v>
      </c>
      <c r="B15" s="3">
        <v>36.89</v>
      </c>
      <c r="C15" s="1">
        <v>40.9</v>
      </c>
      <c r="D15" s="9">
        <f t="shared" si="12"/>
        <v>1.1087015451341826</v>
      </c>
      <c r="E15" s="2">
        <v>163.43</v>
      </c>
      <c r="F15" s="9">
        <f>E15/$B15</f>
        <v>4.430197885605855</v>
      </c>
      <c r="G15" s="1">
        <v>38.130000000000003</v>
      </c>
      <c r="H15" s="1">
        <f t="shared" si="7"/>
        <v>1.0336134453781514</v>
      </c>
      <c r="I15" s="2">
        <v>36.81</v>
      </c>
      <c r="J15" s="2">
        <f t="shared" si="1"/>
        <v>0.99783139062076454</v>
      </c>
      <c r="K15" s="1">
        <v>37.450000000000003</v>
      </c>
      <c r="L15" s="1">
        <f t="shared" si="8"/>
        <v>1.0151802656546489</v>
      </c>
      <c r="M15" s="2">
        <v>37.479999999999997</v>
      </c>
      <c r="N15" s="2">
        <f t="shared" si="2"/>
        <v>1.0159934941718622</v>
      </c>
      <c r="O15" s="1">
        <v>99.22</v>
      </c>
      <c r="P15" s="9">
        <f t="shared" si="9"/>
        <v>2.6896177825969096</v>
      </c>
    </row>
    <row r="16" spans="1:16" x14ac:dyDescent="0.2">
      <c r="A16" s="8" t="s">
        <v>22</v>
      </c>
      <c r="B16" s="3">
        <v>116.67</v>
      </c>
      <c r="C16" s="1">
        <v>115.89</v>
      </c>
      <c r="D16" s="1">
        <f t="shared" si="12"/>
        <v>0.99331447672923634</v>
      </c>
      <c r="E16" s="2">
        <v>121.99</v>
      </c>
      <c r="F16" s="2">
        <f t="shared" si="3"/>
        <v>1.0455986971800806</v>
      </c>
      <c r="G16" s="1">
        <v>115.71</v>
      </c>
      <c r="H16" s="1">
        <f t="shared" si="7"/>
        <v>0.99177166366675229</v>
      </c>
      <c r="I16" s="2">
        <v>116.35</v>
      </c>
      <c r="J16" s="2">
        <f t="shared" si="1"/>
        <v>0.99725722122225069</v>
      </c>
      <c r="K16" s="1">
        <v>116.79</v>
      </c>
      <c r="L16" s="1">
        <f t="shared" si="8"/>
        <v>1.001028542041656</v>
      </c>
      <c r="M16" s="2">
        <v>116.78</v>
      </c>
      <c r="N16" s="2">
        <f t="shared" si="2"/>
        <v>1.0009428302048513</v>
      </c>
      <c r="O16" s="1">
        <v>119.32</v>
      </c>
      <c r="P16" s="1">
        <f t="shared" si="9"/>
        <v>1.0227136367532355</v>
      </c>
    </row>
    <row r="17" spans="1:16" x14ac:dyDescent="0.2">
      <c r="A17" t="s">
        <v>19</v>
      </c>
      <c r="B17" s="3">
        <v>50.66</v>
      </c>
      <c r="C17" s="1">
        <v>50.77</v>
      </c>
      <c r="D17" s="1">
        <f t="shared" si="12"/>
        <v>1.0021713383339914</v>
      </c>
      <c r="E17" s="2">
        <v>50.92</v>
      </c>
      <c r="F17" s="2">
        <f t="shared" si="3"/>
        <v>1.0051322542439796</v>
      </c>
      <c r="G17" s="1">
        <v>50.46</v>
      </c>
      <c r="H17" s="1">
        <f t="shared" si="7"/>
        <v>0.99605211212001588</v>
      </c>
      <c r="I17" s="2">
        <v>50.28</v>
      </c>
      <c r="J17" s="2">
        <f t="shared" si="1"/>
        <v>0.99249901302803012</v>
      </c>
      <c r="K17" s="1">
        <v>50.66</v>
      </c>
      <c r="L17" s="1">
        <f t="shared" si="8"/>
        <v>1</v>
      </c>
      <c r="M17" s="2">
        <v>50.64</v>
      </c>
      <c r="N17" s="2">
        <f t="shared" si="2"/>
        <v>0.99960521121200163</v>
      </c>
      <c r="O17" s="1">
        <v>50.45</v>
      </c>
      <c r="P17" s="1">
        <f t="shared" si="9"/>
        <v>0.99585471772601675</v>
      </c>
    </row>
    <row r="18" spans="1:16" x14ac:dyDescent="0.2">
      <c r="A18" t="s">
        <v>25</v>
      </c>
      <c r="D18" s="1">
        <f>AVERAGE(D2:D17)</f>
        <v>0.98781646516055654</v>
      </c>
      <c r="F18" s="2">
        <f>AVERAGE(F2:F17)</f>
        <v>1.5021357205394259</v>
      </c>
      <c r="H18" s="1">
        <f>AVERAGE(H2:H17)</f>
        <v>0.97270863464232882</v>
      </c>
      <c r="I18" s="2"/>
      <c r="J18" s="2">
        <f>AVERAGE(J2:J17)</f>
        <v>0.98806545477531138</v>
      </c>
      <c r="L18" s="1">
        <f>AVERAGE(L2:L17)</f>
        <v>1.0230306176271533</v>
      </c>
      <c r="N18" s="2">
        <f>AVERAGE(N2:N17)</f>
        <v>1.0087522394458224</v>
      </c>
      <c r="P18" s="1">
        <f>AVERAGE(P2:P17)</f>
        <v>1.1605784239738066</v>
      </c>
    </row>
    <row r="22" spans="1:16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t="s">
        <v>0</v>
      </c>
      <c r="B23" s="3" t="s">
        <v>1</v>
      </c>
      <c r="C23" s="1" t="s">
        <v>2</v>
      </c>
      <c r="D23" s="1" t="s">
        <v>24</v>
      </c>
      <c r="E23" s="2" t="s">
        <v>3</v>
      </c>
      <c r="F23" s="2" t="s">
        <v>24</v>
      </c>
      <c r="G23" s="1" t="s">
        <v>4</v>
      </c>
      <c r="H23" s="1" t="s">
        <v>24</v>
      </c>
      <c r="I23" s="2" t="s">
        <v>5</v>
      </c>
      <c r="J23" s="2" t="s">
        <v>24</v>
      </c>
      <c r="K23" s="1" t="s">
        <v>6</v>
      </c>
      <c r="L23" s="1" t="s">
        <v>24</v>
      </c>
      <c r="M23" s="2" t="s">
        <v>7</v>
      </c>
      <c r="N23" s="2" t="s">
        <v>24</v>
      </c>
      <c r="O23" s="1" t="s">
        <v>61</v>
      </c>
      <c r="P23" s="1" t="s">
        <v>24</v>
      </c>
    </row>
    <row r="24" spans="1:16" x14ac:dyDescent="0.2">
      <c r="A24" t="s">
        <v>8</v>
      </c>
      <c r="B24" s="3">
        <v>4416</v>
      </c>
      <c r="C24" s="1">
        <v>68174</v>
      </c>
      <c r="D24" s="1">
        <f>C24/$B24</f>
        <v>15.437952898550725</v>
      </c>
      <c r="E24" s="2">
        <v>5822</v>
      </c>
      <c r="F24" s="2">
        <f>E24/$B24</f>
        <v>1.3183876811594204</v>
      </c>
      <c r="G24" s="1">
        <v>9322</v>
      </c>
      <c r="H24" s="1">
        <f>G24/$B24</f>
        <v>2.1109601449275361</v>
      </c>
      <c r="I24" s="2">
        <v>33195</v>
      </c>
      <c r="J24" s="2">
        <f>I24/$B24</f>
        <v>7.5169836956521738</v>
      </c>
      <c r="K24" s="1">
        <v>4711</v>
      </c>
      <c r="L24" s="1">
        <f>K24/$B24</f>
        <v>1.066802536231884</v>
      </c>
      <c r="M24" s="2">
        <v>4982</v>
      </c>
      <c r="N24" s="2">
        <f>M24/$B24</f>
        <v>1.1281702898550725</v>
      </c>
      <c r="O24" s="1">
        <v>3407</v>
      </c>
      <c r="P24" s="1">
        <f>O24/$B24</f>
        <v>0.77151268115942029</v>
      </c>
    </row>
    <row r="25" spans="1:16" x14ac:dyDescent="0.2">
      <c r="A25" t="s">
        <v>11</v>
      </c>
      <c r="B25" s="3">
        <v>628103</v>
      </c>
      <c r="C25" s="1">
        <v>647403</v>
      </c>
      <c r="D25" s="1">
        <f t="shared" ref="D25:D39" si="14">C25/$B25</f>
        <v>1.0307274443841217</v>
      </c>
      <c r="E25" s="2">
        <v>634200</v>
      </c>
      <c r="F25" s="2">
        <f t="shared" ref="F25:F39" si="15">E25/$B25</f>
        <v>1.0097070066533673</v>
      </c>
      <c r="G25" s="1">
        <v>635214</v>
      </c>
      <c r="H25" s="1">
        <f t="shared" ref="H25:H39" si="16">G25/$B25</f>
        <v>1.0113213915552066</v>
      </c>
      <c r="I25" s="2">
        <v>640453</v>
      </c>
      <c r="J25" s="2">
        <f t="shared" ref="J25:J39" si="17">I25/$B25</f>
        <v>1.01966238021471</v>
      </c>
      <c r="K25" s="1">
        <v>627813</v>
      </c>
      <c r="L25" s="1">
        <f t="shared" ref="L25:L39" si="18">K25/$B25</f>
        <v>0.99953829228645619</v>
      </c>
      <c r="M25" s="2">
        <v>627347</v>
      </c>
      <c r="N25" s="2">
        <f t="shared" ref="N25:N39" si="19">M25/$B25</f>
        <v>0.99879637575365821</v>
      </c>
      <c r="O25" s="1">
        <v>628312</v>
      </c>
      <c r="P25" s="1">
        <f t="shared" ref="P25:P39" si="20">O25/$B25</f>
        <v>1.0003327479728643</v>
      </c>
    </row>
    <row r="26" spans="1:16" x14ac:dyDescent="0.2">
      <c r="A26" t="s">
        <v>12</v>
      </c>
      <c r="B26" s="3">
        <v>34266</v>
      </c>
      <c r="C26" s="1">
        <v>201742</v>
      </c>
      <c r="D26" s="1">
        <f t="shared" si="14"/>
        <v>5.8875269946886126</v>
      </c>
      <c r="E26" s="2">
        <v>42270</v>
      </c>
      <c r="F26" s="2">
        <f t="shared" si="15"/>
        <v>1.2335843109788127</v>
      </c>
      <c r="G26" s="1">
        <v>41994</v>
      </c>
      <c r="H26" s="1">
        <f t="shared" si="16"/>
        <v>1.2255296795657502</v>
      </c>
      <c r="I26" s="2">
        <v>55996</v>
      </c>
      <c r="J26" s="2">
        <f t="shared" si="17"/>
        <v>1.6341563065429288</v>
      </c>
      <c r="K26" s="1">
        <v>34522</v>
      </c>
      <c r="L26" s="1">
        <f t="shared" si="18"/>
        <v>1.0074709624700871</v>
      </c>
      <c r="M26" s="2">
        <v>34526</v>
      </c>
      <c r="N26" s="2">
        <f t="shared" si="19"/>
        <v>1.0075876962586821</v>
      </c>
      <c r="O26" s="1">
        <v>32318</v>
      </c>
      <c r="P26" s="1">
        <f t="shared" si="20"/>
        <v>0.94315064495418199</v>
      </c>
    </row>
    <row r="27" spans="1:16" x14ac:dyDescent="0.2">
      <c r="A27" t="s">
        <v>13</v>
      </c>
      <c r="B27" s="3">
        <v>966256</v>
      </c>
      <c r="C27" s="1">
        <v>857162</v>
      </c>
      <c r="D27" s="1">
        <f t="shared" si="14"/>
        <v>0.88709617327085166</v>
      </c>
      <c r="E27" s="2">
        <v>1158054</v>
      </c>
      <c r="F27" s="2">
        <f t="shared" si="15"/>
        <v>1.1984960507360369</v>
      </c>
      <c r="G27" s="1">
        <v>779726</v>
      </c>
      <c r="H27" s="1">
        <f t="shared" si="16"/>
        <v>0.80695592058419296</v>
      </c>
      <c r="I27" s="2">
        <v>965594</v>
      </c>
      <c r="J27" s="2">
        <f t="shared" si="17"/>
        <v>0.99931488135649349</v>
      </c>
      <c r="K27" s="1">
        <v>966215</v>
      </c>
      <c r="L27" s="1">
        <f t="shared" si="18"/>
        <v>0.99995756818068915</v>
      </c>
      <c r="M27" s="2">
        <v>966230</v>
      </c>
      <c r="N27" s="2">
        <f t="shared" si="19"/>
        <v>0.99997309201702245</v>
      </c>
      <c r="O27" s="1">
        <v>828530</v>
      </c>
      <c r="P27" s="1">
        <f t="shared" si="20"/>
        <v>0.85746427447798512</v>
      </c>
    </row>
    <row r="28" spans="1:16" x14ac:dyDescent="0.2">
      <c r="A28" t="s">
        <v>21</v>
      </c>
      <c r="B28" s="3">
        <v>1544115</v>
      </c>
      <c r="C28" s="1">
        <v>2107986</v>
      </c>
      <c r="D28" s="1">
        <f t="shared" si="14"/>
        <v>1.3651742260129589</v>
      </c>
      <c r="E28" s="2">
        <v>2107256</v>
      </c>
      <c r="F28" s="2">
        <f t="shared" si="15"/>
        <v>1.3647014632977466</v>
      </c>
      <c r="G28" s="1">
        <v>905685</v>
      </c>
      <c r="H28" s="1">
        <f t="shared" si="16"/>
        <v>0.58653986263976454</v>
      </c>
      <c r="I28" s="2">
        <v>1687977</v>
      </c>
      <c r="J28" s="2">
        <f t="shared" si="17"/>
        <v>1.0931679311450249</v>
      </c>
      <c r="K28" s="1">
        <v>1710884</v>
      </c>
      <c r="L28" s="1">
        <f t="shared" si="18"/>
        <v>1.1080029661003228</v>
      </c>
      <c r="M28" s="2">
        <v>1558874</v>
      </c>
      <c r="N28" s="2">
        <f t="shared" si="19"/>
        <v>1.0095582259093396</v>
      </c>
      <c r="O28" s="1">
        <v>1031577</v>
      </c>
      <c r="P28" s="1">
        <f t="shared" si="20"/>
        <v>0.66807005954867349</v>
      </c>
    </row>
    <row r="29" spans="1:16" x14ac:dyDescent="0.2">
      <c r="A29" t="s">
        <v>14</v>
      </c>
      <c r="B29" s="3">
        <v>2501287</v>
      </c>
      <c r="C29" s="1">
        <v>3543776</v>
      </c>
      <c r="D29" s="1">
        <f t="shared" si="14"/>
        <v>1.4167810411200314</v>
      </c>
      <c r="E29" s="2">
        <v>3582350</v>
      </c>
      <c r="F29" s="2">
        <f t="shared" si="15"/>
        <v>1.4322027020489851</v>
      </c>
      <c r="G29" s="1">
        <v>2585988</v>
      </c>
      <c r="H29" s="1">
        <f t="shared" si="16"/>
        <v>1.0338629673444111</v>
      </c>
      <c r="I29" s="2">
        <v>2887186</v>
      </c>
      <c r="J29" s="2">
        <f t="shared" si="17"/>
        <v>1.1542801765651043</v>
      </c>
      <c r="K29" s="1">
        <v>2500269</v>
      </c>
      <c r="L29" s="1">
        <f t="shared" si="18"/>
        <v>0.99959300951869978</v>
      </c>
      <c r="M29" s="2">
        <v>2499812</v>
      </c>
      <c r="N29" s="2">
        <f t="shared" si="19"/>
        <v>0.99941030357571925</v>
      </c>
      <c r="O29" s="1">
        <v>2579716</v>
      </c>
      <c r="P29" s="1">
        <f t="shared" si="20"/>
        <v>1.0313554582101134</v>
      </c>
    </row>
    <row r="30" spans="1:16" x14ac:dyDescent="0.2">
      <c r="A30" t="s">
        <v>15</v>
      </c>
      <c r="B30" s="3">
        <v>68818</v>
      </c>
      <c r="C30" s="1">
        <v>294836</v>
      </c>
      <c r="D30" s="1">
        <f t="shared" si="14"/>
        <v>4.2842860879421085</v>
      </c>
      <c r="E30" s="2">
        <v>94872</v>
      </c>
      <c r="F30" s="2">
        <f t="shared" si="15"/>
        <v>1.3785928100206342</v>
      </c>
      <c r="G30" s="1">
        <v>79288</v>
      </c>
      <c r="H30" s="1">
        <f t="shared" si="16"/>
        <v>1.1521404283762968</v>
      </c>
      <c r="I30" s="2">
        <v>82326</v>
      </c>
      <c r="J30" s="2">
        <f t="shared" si="17"/>
        <v>1.1962858554447964</v>
      </c>
      <c r="K30" s="1">
        <v>70226</v>
      </c>
      <c r="L30" s="1">
        <f t="shared" si="18"/>
        <v>1.0204597634339854</v>
      </c>
      <c r="M30" s="2">
        <v>69086</v>
      </c>
      <c r="N30" s="2">
        <f t="shared" si="19"/>
        <v>1.0038943299718097</v>
      </c>
      <c r="O30" s="1">
        <v>70388</v>
      </c>
      <c r="P30" s="1">
        <f t="shared" si="20"/>
        <v>1.0228137987154524</v>
      </c>
    </row>
    <row r="31" spans="1:16" x14ac:dyDescent="0.2">
      <c r="A31" t="s">
        <v>20</v>
      </c>
      <c r="B31" s="3">
        <v>418242</v>
      </c>
      <c r="C31" s="1">
        <v>456146</v>
      </c>
      <c r="D31" s="1">
        <f t="shared" si="14"/>
        <v>1.0906269575987109</v>
      </c>
      <c r="E31" s="2">
        <v>475282</v>
      </c>
      <c r="F31" s="2">
        <f t="shared" si="15"/>
        <v>1.1363803730854385</v>
      </c>
      <c r="G31" s="1">
        <v>427996</v>
      </c>
      <c r="H31" s="1">
        <f t="shared" si="16"/>
        <v>1.0233214263512511</v>
      </c>
      <c r="I31" s="2">
        <v>418066</v>
      </c>
      <c r="J31" s="2">
        <f t="shared" si="17"/>
        <v>0.99957919099468728</v>
      </c>
      <c r="K31" s="1">
        <v>418065</v>
      </c>
      <c r="L31" s="1">
        <f t="shared" si="18"/>
        <v>0.99957680003442984</v>
      </c>
      <c r="M31" s="2">
        <v>418554</v>
      </c>
      <c r="N31" s="2">
        <f t="shared" si="19"/>
        <v>1.0007459796003271</v>
      </c>
      <c r="O31" s="1">
        <v>440655</v>
      </c>
      <c r="P31" s="1">
        <f t="shared" si="20"/>
        <v>1.0535885922504196</v>
      </c>
    </row>
    <row r="32" spans="1:16" x14ac:dyDescent="0.2">
      <c r="A32" t="s">
        <v>16</v>
      </c>
      <c r="B32" s="3">
        <v>1506831</v>
      </c>
      <c r="C32" s="1">
        <v>642414</v>
      </c>
      <c r="D32" s="1">
        <f t="shared" si="14"/>
        <v>0.42633447281081954</v>
      </c>
      <c r="E32" s="2">
        <v>1167073</v>
      </c>
      <c r="F32" s="2">
        <f t="shared" si="15"/>
        <v>0.7745214957749077</v>
      </c>
      <c r="G32" s="1">
        <v>1121526</v>
      </c>
      <c r="H32" s="1">
        <f t="shared" si="16"/>
        <v>0.74429448292476064</v>
      </c>
      <c r="I32" s="2">
        <v>1511559</v>
      </c>
      <c r="J32" s="2">
        <f t="shared" si="17"/>
        <v>1.0031377108647221</v>
      </c>
      <c r="K32" s="1">
        <v>1510505</v>
      </c>
      <c r="L32" s="1">
        <f t="shared" si="18"/>
        <v>1.0024382296355729</v>
      </c>
      <c r="M32" s="2">
        <v>1507155</v>
      </c>
      <c r="N32" s="2">
        <f t="shared" si="19"/>
        <v>1.0002150207952982</v>
      </c>
      <c r="O32" s="1">
        <v>1100256</v>
      </c>
      <c r="P32" s="1">
        <f t="shared" si="20"/>
        <v>0.73017876590009101</v>
      </c>
    </row>
    <row r="33" spans="1:16" x14ac:dyDescent="0.2">
      <c r="A33" t="s">
        <v>9</v>
      </c>
      <c r="B33" s="3">
        <v>244495</v>
      </c>
      <c r="C33" s="1">
        <v>295654</v>
      </c>
      <c r="D33" s="1">
        <f t="shared" si="14"/>
        <v>1.2092435428127364</v>
      </c>
      <c r="E33" s="2">
        <v>252745</v>
      </c>
      <c r="F33" s="2">
        <f t="shared" si="15"/>
        <v>1.0337430213296794</v>
      </c>
      <c r="G33" s="1">
        <v>274665</v>
      </c>
      <c r="H33" s="1">
        <f t="shared" si="16"/>
        <v>1.1233972064868403</v>
      </c>
      <c r="I33" s="2">
        <v>244572</v>
      </c>
      <c r="J33" s="2">
        <f t="shared" si="17"/>
        <v>1.0003149348657436</v>
      </c>
      <c r="K33" s="1">
        <v>244432</v>
      </c>
      <c r="L33" s="1">
        <f t="shared" si="18"/>
        <v>0.99974232601893698</v>
      </c>
      <c r="M33" s="2">
        <v>245152</v>
      </c>
      <c r="N33" s="2">
        <f t="shared" si="19"/>
        <v>1.0026871715168</v>
      </c>
      <c r="O33" s="1">
        <v>255081</v>
      </c>
      <c r="P33" s="1">
        <f t="shared" si="20"/>
        <v>1.0432974089449683</v>
      </c>
    </row>
    <row r="34" spans="1:16" x14ac:dyDescent="0.2">
      <c r="A34" t="s">
        <v>10</v>
      </c>
      <c r="B34" s="3">
        <v>845040</v>
      </c>
      <c r="C34" s="1">
        <v>866451</v>
      </c>
      <c r="D34" s="1">
        <f t="shared" si="14"/>
        <v>1.0253372621414372</v>
      </c>
      <c r="E34" s="2">
        <v>849418</v>
      </c>
      <c r="F34" s="2">
        <f t="shared" si="15"/>
        <v>1.0051808198428476</v>
      </c>
      <c r="G34" s="1">
        <v>852298</v>
      </c>
      <c r="H34" s="1">
        <f t="shared" si="16"/>
        <v>1.0085889425352645</v>
      </c>
      <c r="I34" s="2">
        <v>857540</v>
      </c>
      <c r="J34" s="2">
        <f t="shared" si="17"/>
        <v>1.0147921991858373</v>
      </c>
      <c r="K34" s="1">
        <v>844810</v>
      </c>
      <c r="L34" s="1">
        <f t="shared" si="18"/>
        <v>0.99972782353498058</v>
      </c>
      <c r="M34" s="2">
        <v>845453</v>
      </c>
      <c r="N34" s="2">
        <f t="shared" si="19"/>
        <v>1.0004887342611</v>
      </c>
      <c r="O34" s="1">
        <v>847792</v>
      </c>
      <c r="P34" s="1">
        <f t="shared" si="20"/>
        <v>1.003256650572754</v>
      </c>
    </row>
    <row r="35" spans="1:16" x14ac:dyDescent="0.2">
      <c r="A35" t="s">
        <v>23</v>
      </c>
      <c r="B35" s="3">
        <v>1162004</v>
      </c>
      <c r="C35" s="1">
        <v>1568268</v>
      </c>
      <c r="D35" s="1">
        <f t="shared" si="14"/>
        <v>1.3496235813301847</v>
      </c>
      <c r="E35" s="2">
        <v>1722894</v>
      </c>
      <c r="F35" s="2">
        <f t="shared" si="15"/>
        <v>1.4826919700792769</v>
      </c>
      <c r="G35" s="1">
        <v>1115487</v>
      </c>
      <c r="H35" s="1">
        <f t="shared" si="16"/>
        <v>0.95996829615044355</v>
      </c>
      <c r="I35" s="2">
        <v>1665620</v>
      </c>
      <c r="J35" s="2">
        <f t="shared" si="17"/>
        <v>1.4334029831222612</v>
      </c>
      <c r="K35" s="1">
        <v>1161856</v>
      </c>
      <c r="L35" s="1">
        <f t="shared" si="18"/>
        <v>0.99987263382914349</v>
      </c>
      <c r="M35" s="2">
        <v>1162131</v>
      </c>
      <c r="N35" s="2">
        <f t="shared" si="19"/>
        <v>1.0001092939439107</v>
      </c>
      <c r="O35" s="1">
        <v>1110797</v>
      </c>
      <c r="P35" s="1">
        <f t="shared" si="20"/>
        <v>0.95593216546586757</v>
      </c>
    </row>
    <row r="36" spans="1:16" x14ac:dyDescent="0.2">
      <c r="A36" t="s">
        <v>17</v>
      </c>
      <c r="B36" s="3">
        <v>114473</v>
      </c>
      <c r="C36" s="1">
        <v>139023</v>
      </c>
      <c r="D36" s="1">
        <f t="shared" si="14"/>
        <v>1.2144610519511152</v>
      </c>
      <c r="E36" s="2">
        <v>117356</v>
      </c>
      <c r="F36" s="2">
        <f t="shared" si="15"/>
        <v>1.0251849781171105</v>
      </c>
      <c r="G36" s="1">
        <v>122510</v>
      </c>
      <c r="H36" s="1">
        <f t="shared" si="16"/>
        <v>1.070208695500249</v>
      </c>
      <c r="I36" s="2">
        <v>122963</v>
      </c>
      <c r="J36" s="2">
        <f t="shared" si="17"/>
        <v>1.0741659605321778</v>
      </c>
      <c r="K36" s="1">
        <v>113747</v>
      </c>
      <c r="L36" s="1">
        <f t="shared" si="18"/>
        <v>0.99365789312763708</v>
      </c>
      <c r="M36" s="2">
        <v>116693</v>
      </c>
      <c r="N36" s="2">
        <f t="shared" si="19"/>
        <v>1.019393219361771</v>
      </c>
      <c r="O36" s="1">
        <v>114693</v>
      </c>
      <c r="P36" s="1">
        <f t="shared" si="20"/>
        <v>1.0019218505673828</v>
      </c>
    </row>
    <row r="37" spans="1:16" x14ac:dyDescent="0.2">
      <c r="A37" t="s">
        <v>18</v>
      </c>
      <c r="B37" s="3">
        <v>9860</v>
      </c>
      <c r="C37" s="1">
        <v>165203</v>
      </c>
      <c r="D37" s="1">
        <f t="shared" si="14"/>
        <v>16.754868154158213</v>
      </c>
      <c r="E37" s="2">
        <v>11508</v>
      </c>
      <c r="F37" s="2">
        <f t="shared" si="15"/>
        <v>1.1671399594320486</v>
      </c>
      <c r="G37" s="1">
        <v>13770</v>
      </c>
      <c r="H37" s="1">
        <f t="shared" si="16"/>
        <v>1.396551724137931</v>
      </c>
      <c r="I37" s="2">
        <v>42382</v>
      </c>
      <c r="J37" s="2">
        <f t="shared" si="17"/>
        <v>4.2983772819472614</v>
      </c>
      <c r="K37" s="1">
        <v>10120</v>
      </c>
      <c r="L37" s="1">
        <f t="shared" si="18"/>
        <v>1.026369168356998</v>
      </c>
      <c r="M37" s="2">
        <v>9300</v>
      </c>
      <c r="N37" s="2">
        <f t="shared" si="19"/>
        <v>0.94320486815415816</v>
      </c>
      <c r="O37" s="1">
        <v>7621</v>
      </c>
      <c r="P37" s="1">
        <f t="shared" si="20"/>
        <v>0.77292089249492901</v>
      </c>
    </row>
    <row r="38" spans="1:16" x14ac:dyDescent="0.2">
      <c r="A38" t="s">
        <v>22</v>
      </c>
      <c r="B38" s="3">
        <v>31504</v>
      </c>
      <c r="C38" s="1">
        <v>59560</v>
      </c>
      <c r="D38" s="1">
        <f t="shared" si="14"/>
        <v>1.8905535804977145</v>
      </c>
      <c r="E38" s="2">
        <v>36086</v>
      </c>
      <c r="F38" s="2">
        <f t="shared" si="15"/>
        <v>1.1454418486541391</v>
      </c>
      <c r="G38" s="1">
        <v>39450</v>
      </c>
      <c r="H38" s="1">
        <f t="shared" si="16"/>
        <v>1.2522219400711021</v>
      </c>
      <c r="I38" s="2">
        <v>40158</v>
      </c>
      <c r="J38" s="2">
        <f t="shared" si="17"/>
        <v>1.2746952767902489</v>
      </c>
      <c r="K38" s="1">
        <v>31791</v>
      </c>
      <c r="L38" s="1">
        <f t="shared" si="18"/>
        <v>1.0091099542915185</v>
      </c>
      <c r="M38" s="2">
        <v>31815</v>
      </c>
      <c r="N38" s="2">
        <f t="shared" si="19"/>
        <v>1.0098717623158964</v>
      </c>
      <c r="O38" s="1">
        <v>32044</v>
      </c>
      <c r="P38" s="1">
        <f t="shared" si="20"/>
        <v>1.0171406805485017</v>
      </c>
    </row>
    <row r="39" spans="1:16" x14ac:dyDescent="0.2">
      <c r="A39" t="s">
        <v>19</v>
      </c>
      <c r="B39" s="3">
        <v>496521</v>
      </c>
      <c r="C39" s="1">
        <v>552222</v>
      </c>
      <c r="D39" s="1">
        <f t="shared" si="14"/>
        <v>1.1121825662962896</v>
      </c>
      <c r="E39" s="2">
        <v>529431</v>
      </c>
      <c r="F39" s="2">
        <f t="shared" si="15"/>
        <v>1.0662811844816231</v>
      </c>
      <c r="G39" s="1">
        <v>515456</v>
      </c>
      <c r="H39" s="1">
        <f t="shared" si="16"/>
        <v>1.0381353457356286</v>
      </c>
      <c r="I39" s="2">
        <v>609121</v>
      </c>
      <c r="J39" s="2">
        <f t="shared" si="17"/>
        <v>1.2267779207727367</v>
      </c>
      <c r="K39" s="1">
        <v>498261</v>
      </c>
      <c r="L39" s="1">
        <f t="shared" si="18"/>
        <v>1.0035043835003958</v>
      </c>
      <c r="M39" s="2">
        <v>498224</v>
      </c>
      <c r="N39" s="2">
        <f t="shared" si="19"/>
        <v>1.0034298650006748</v>
      </c>
      <c r="O39" s="1">
        <v>517812</v>
      </c>
      <c r="P39" s="1">
        <f t="shared" si="20"/>
        <v>1.0428803615557045</v>
      </c>
    </row>
    <row r="40" spans="1:16" x14ac:dyDescent="0.2">
      <c r="A40" t="s">
        <v>25</v>
      </c>
      <c r="D40" s="1">
        <f>SUM(C24:C39)/SUM($B24:$B39)</f>
        <v>1.1786826516932165</v>
      </c>
      <c r="F40" s="2">
        <f>SUM(E24:E39)/SUM($B24:$B39)</f>
        <v>1.2089956242445914</v>
      </c>
      <c r="H40" s="1">
        <f>SUM(G24:G39)/SUM($B24:$B39)</f>
        <v>0.90016708220537167</v>
      </c>
      <c r="J40" s="2">
        <f>SUM(I24:I39)/SUM($B24:$B39)</f>
        <v>1.1218276151494799</v>
      </c>
      <c r="L40" s="1">
        <f>SUM(K24:K39)/SUM($B24:$B39)</f>
        <v>1.0162625040999955</v>
      </c>
      <c r="N40" s="2">
        <f>SUM(M24:M39)/SUM($B24:$B39)</f>
        <v>1.0018062200040827</v>
      </c>
      <c r="P40" s="1">
        <f>SUM(O24:O39)/SUM($B24:$B39)</f>
        <v>0.90779021373493074</v>
      </c>
    </row>
  </sheetData>
  <sortState ref="A2:H25">
    <sortCondition ref="A2:A25"/>
  </sortState>
  <mergeCells count="1">
    <mergeCell ref="A22:P2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4" workbookViewId="0">
      <selection activeCell="C42" sqref="C42"/>
    </sheetView>
  </sheetViews>
  <sheetFormatPr baseColWidth="10" defaultRowHeight="16" x14ac:dyDescent="0.2"/>
  <cols>
    <col min="1" max="1" width="15.33203125" bestFit="1" customWidth="1"/>
    <col min="2" max="2" width="13.33203125" bestFit="1" customWidth="1"/>
    <col min="3" max="3" width="13.33203125" customWidth="1"/>
    <col min="4" max="4" width="12.1640625" bestFit="1" customWidth="1"/>
    <col min="5" max="5" width="12.1640625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0" max="10" width="12.5" bestFit="1" customWidth="1"/>
    <col min="11" max="11" width="12.5" customWidth="1"/>
    <col min="12" max="12" width="12.5" bestFit="1" customWidth="1"/>
  </cols>
  <sheetData>
    <row r="1" spans="1:15" x14ac:dyDescent="0.2">
      <c r="A1" t="s">
        <v>0</v>
      </c>
      <c r="B1" s="2" t="s">
        <v>2</v>
      </c>
      <c r="C1" s="2" t="s">
        <v>24</v>
      </c>
      <c r="D1" s="1" t="s">
        <v>3</v>
      </c>
      <c r="E1" s="1" t="s">
        <v>24</v>
      </c>
      <c r="F1" s="2" t="s">
        <v>4</v>
      </c>
      <c r="G1" s="2" t="s">
        <v>24</v>
      </c>
      <c r="H1" s="1" t="s">
        <v>5</v>
      </c>
      <c r="I1" s="1" t="s">
        <v>24</v>
      </c>
      <c r="J1" s="2" t="s">
        <v>6</v>
      </c>
      <c r="K1" s="2" t="s">
        <v>24</v>
      </c>
      <c r="L1" s="1" t="s">
        <v>7</v>
      </c>
      <c r="M1" s="1" t="s">
        <v>24</v>
      </c>
      <c r="N1" s="2" t="s">
        <v>61</v>
      </c>
      <c r="O1" s="2" t="s">
        <v>24</v>
      </c>
    </row>
    <row r="2" spans="1:15" x14ac:dyDescent="0.2">
      <c r="A2" t="s">
        <v>8</v>
      </c>
      <c r="B2" s="2">
        <v>5.67</v>
      </c>
      <c r="C2" s="2">
        <f>B2/Baseline!C2</f>
        <v>1.030909090909091</v>
      </c>
      <c r="D2" s="1">
        <v>5.7</v>
      </c>
      <c r="E2" s="1">
        <f>D2/Baseline!E2</f>
        <v>1.0363636363636364</v>
      </c>
      <c r="F2" s="2">
        <v>5.83</v>
      </c>
      <c r="G2" s="2">
        <f>F2/Baseline!G2</f>
        <v>1.0619307832422586</v>
      </c>
      <c r="H2" s="1">
        <v>5.62</v>
      </c>
      <c r="I2" s="1">
        <f>H2/Baseline!I2</f>
        <v>1.02367941712204</v>
      </c>
      <c r="J2" s="2">
        <v>5.6</v>
      </c>
      <c r="K2" s="2">
        <f>J2/Baseline!K2</f>
        <v>1.0200364298724953</v>
      </c>
      <c r="L2" s="1">
        <v>5.8</v>
      </c>
      <c r="M2" s="1">
        <f>L2/Baseline!M2</f>
        <v>1.0545454545454545</v>
      </c>
      <c r="N2" s="2">
        <v>5.58</v>
      </c>
      <c r="O2" s="2">
        <f>N2/Baseline!O2</f>
        <v>1.0163934426229508</v>
      </c>
    </row>
    <row r="3" spans="1:15" x14ac:dyDescent="0.2">
      <c r="A3" t="s">
        <v>11</v>
      </c>
      <c r="B3" s="2">
        <v>61.46</v>
      </c>
      <c r="C3" s="2">
        <f>B3/Baseline!C3</f>
        <v>1.0155320555188367</v>
      </c>
      <c r="D3" s="1">
        <v>62.14</v>
      </c>
      <c r="E3" s="1">
        <f>D3/Baseline!E3</f>
        <v>1.0155254126491258</v>
      </c>
      <c r="F3" s="2">
        <v>61.53</v>
      </c>
      <c r="G3" s="2">
        <f>F3/Baseline!G3</f>
        <v>1.0111750205423171</v>
      </c>
      <c r="H3" s="1">
        <v>61.53</v>
      </c>
      <c r="I3" s="1">
        <f>H3/Baseline!I3</f>
        <v>1.0053921568627451</v>
      </c>
      <c r="J3" s="2">
        <v>61.49</v>
      </c>
      <c r="K3" s="2">
        <f>J3/Baseline!K3</f>
        <v>1.0150214592274678</v>
      </c>
      <c r="L3" s="1">
        <v>61.46</v>
      </c>
      <c r="M3" s="1">
        <f>L3/Baseline!M3</f>
        <v>1.009361143044835</v>
      </c>
      <c r="N3" s="2">
        <v>61.44</v>
      </c>
      <c r="O3" s="2">
        <f>N3/Baseline!O3</f>
        <v>1.0014669926650366</v>
      </c>
    </row>
    <row r="4" spans="1:15" x14ac:dyDescent="0.2">
      <c r="A4" t="s">
        <v>12</v>
      </c>
      <c r="B4" s="2">
        <v>48.51</v>
      </c>
      <c r="C4" s="2">
        <f>B4/Baseline!C4</f>
        <v>1.5380469245402664</v>
      </c>
      <c r="D4" s="1">
        <v>51.92</v>
      </c>
      <c r="E4" s="1">
        <f>D4/Baseline!E4</f>
        <v>1.5270588235294118</v>
      </c>
      <c r="F4" s="2">
        <v>48.58</v>
      </c>
      <c r="G4" s="2">
        <f>F4/Baseline!G4</f>
        <v>1.5228840125391849</v>
      </c>
      <c r="H4" s="1">
        <v>48.47</v>
      </c>
      <c r="I4" s="1">
        <f>H4/Baseline!I4</f>
        <v>1.5406865861411314</v>
      </c>
      <c r="J4" s="2">
        <v>49.43</v>
      </c>
      <c r="K4" s="2">
        <f>J4/Baseline!K4</f>
        <v>1.5597980435468601</v>
      </c>
      <c r="L4" s="1">
        <v>48.07</v>
      </c>
      <c r="M4" s="1">
        <f>L4/Baseline!M4</f>
        <v>1.51784022734449</v>
      </c>
      <c r="N4" s="2">
        <v>50.59</v>
      </c>
      <c r="O4" s="2">
        <f>N4/Baseline!O4</f>
        <v>1.5160323643991611</v>
      </c>
    </row>
    <row r="5" spans="1:15" x14ac:dyDescent="0.2">
      <c r="A5" t="s">
        <v>13</v>
      </c>
      <c r="B5" s="2">
        <v>710.24</v>
      </c>
      <c r="C5" s="2">
        <f>B5/Baseline!C5</f>
        <v>12.453796247588988</v>
      </c>
      <c r="D5" s="1">
        <v>933.45</v>
      </c>
      <c r="E5" s="1">
        <f>D5/Baseline!E5</f>
        <v>10.054394657475227</v>
      </c>
      <c r="F5" s="2">
        <v>701.67</v>
      </c>
      <c r="G5" s="2">
        <f>F5/Baseline!G5</f>
        <v>12.194473409801876</v>
      </c>
      <c r="H5" s="1">
        <v>728.21</v>
      </c>
      <c r="I5" s="1">
        <f>H5/Baseline!I5</f>
        <v>12.05845338632224</v>
      </c>
      <c r="J5" s="2">
        <v>727.31</v>
      </c>
      <c r="K5" s="2">
        <f>J5/Baseline!K5</f>
        <v>11.822334200260077</v>
      </c>
      <c r="L5" s="1">
        <v>719.2</v>
      </c>
      <c r="M5" s="1">
        <f>L5/Baseline!M5</f>
        <v>11.698113207547172</v>
      </c>
      <c r="N5" s="2">
        <v>756.12</v>
      </c>
      <c r="O5" s="2">
        <f>N5/Baseline!O5</f>
        <v>11.260163812360386</v>
      </c>
    </row>
    <row r="6" spans="1:15" x14ac:dyDescent="0.2">
      <c r="A6" t="s">
        <v>21</v>
      </c>
      <c r="B6" s="2">
        <v>53.41</v>
      </c>
      <c r="C6" s="2">
        <f>B6/Baseline!C6</f>
        <v>5.2209188660801562</v>
      </c>
      <c r="D6" s="1">
        <v>180.76</v>
      </c>
      <c r="E6" s="1">
        <f>D6/Baseline!E6</f>
        <v>6.539797395079594</v>
      </c>
      <c r="F6" s="2">
        <v>48.93</v>
      </c>
      <c r="G6" s="2">
        <f>F6/Baseline!G6</f>
        <v>4.6247637051039696</v>
      </c>
      <c r="H6" s="1">
        <v>51.75</v>
      </c>
      <c r="I6" s="1">
        <f>H6/Baseline!I6</f>
        <v>4.9807507218479303</v>
      </c>
      <c r="J6" s="2">
        <v>57.46</v>
      </c>
      <c r="K6" s="2">
        <f>J6/Baseline!K6</f>
        <v>3.4761040532365395</v>
      </c>
      <c r="L6" s="1">
        <v>50.81</v>
      </c>
      <c r="M6" s="1">
        <f>L6/Baseline!M6</f>
        <v>4.0102604577742698</v>
      </c>
      <c r="N6" s="2">
        <v>41.08</v>
      </c>
      <c r="O6" s="2">
        <f>N6/Baseline!O6</f>
        <v>1.7593147751605993</v>
      </c>
    </row>
    <row r="7" spans="1:15" x14ac:dyDescent="0.2">
      <c r="A7" t="s">
        <v>14</v>
      </c>
      <c r="B7" s="2">
        <v>203.16</v>
      </c>
      <c r="C7" s="2">
        <f>B7/Baseline!C7</f>
        <v>2.2520784835384107</v>
      </c>
      <c r="D7" s="1">
        <v>250.64</v>
      </c>
      <c r="E7" s="1">
        <f>D7/Baseline!E7</f>
        <v>2.4715511290799723</v>
      </c>
      <c r="F7" s="2">
        <v>203.83</v>
      </c>
      <c r="G7" s="2">
        <f>F7/Baseline!G7</f>
        <v>2.2369402985074629</v>
      </c>
      <c r="H7" s="1">
        <v>219.97</v>
      </c>
      <c r="I7" s="1">
        <f>H7/Baseline!I7</f>
        <v>2.5073521030434285</v>
      </c>
      <c r="J7" s="2">
        <v>201.43</v>
      </c>
      <c r="K7" s="2">
        <f>J7/Baseline!K7</f>
        <v>2.2737329269669262</v>
      </c>
      <c r="L7" s="1">
        <v>199.63</v>
      </c>
      <c r="M7" s="1">
        <f>L7/Baseline!M7</f>
        <v>2.2380044843049327</v>
      </c>
      <c r="N7" s="2">
        <v>210.59</v>
      </c>
      <c r="O7" s="2">
        <f>N7/Baseline!O7</f>
        <v>2.3129049972542561</v>
      </c>
    </row>
    <row r="8" spans="1:15" x14ac:dyDescent="0.2">
      <c r="A8" t="s">
        <v>15</v>
      </c>
      <c r="B8" s="2">
        <v>7.89</v>
      </c>
      <c r="C8" s="2">
        <f>B8/Baseline!C8</f>
        <v>1.6716101694915255</v>
      </c>
      <c r="D8" s="1">
        <v>8.91</v>
      </c>
      <c r="E8" s="1">
        <f>D8/Baseline!E8</f>
        <v>1.84472049689441</v>
      </c>
      <c r="F8" s="2">
        <v>7.88</v>
      </c>
      <c r="G8" s="2">
        <f>F8/Baseline!G8</f>
        <v>1.6730360934182591</v>
      </c>
      <c r="H8" s="1">
        <v>8.24</v>
      </c>
      <c r="I8" s="1">
        <f>H8/Baseline!I8</f>
        <v>1.7531914893617022</v>
      </c>
      <c r="J8" s="2">
        <v>7.89</v>
      </c>
      <c r="K8" s="2">
        <f>J8/Baseline!K8</f>
        <v>1.6858974358974359</v>
      </c>
      <c r="L8" s="1">
        <v>7.84</v>
      </c>
      <c r="M8" s="1">
        <f>L8/Baseline!M8</f>
        <v>1.6680851063829787</v>
      </c>
      <c r="N8" s="2">
        <v>8.43</v>
      </c>
      <c r="O8" s="2">
        <f>N8/Baseline!O8</f>
        <v>1.7822410147991541</v>
      </c>
    </row>
    <row r="9" spans="1:15" x14ac:dyDescent="0.2">
      <c r="A9" t="s">
        <v>20</v>
      </c>
      <c r="B9" s="2">
        <v>39.869999999999997</v>
      </c>
      <c r="C9" s="2">
        <f>B9/Baseline!C9</f>
        <v>1.0116721644252729</v>
      </c>
      <c r="D9" s="1">
        <v>39.89</v>
      </c>
      <c r="E9" s="1">
        <f>D9/Baseline!E9</f>
        <v>1.0369118793865351</v>
      </c>
      <c r="F9" s="2">
        <v>38.53</v>
      </c>
      <c r="G9" s="2">
        <f>F9/Baseline!G9</f>
        <v>1.0655420353982301</v>
      </c>
      <c r="H9" s="1">
        <v>39.19</v>
      </c>
      <c r="I9" s="1">
        <f>H9/Baseline!I9</f>
        <v>1.0235048315487072</v>
      </c>
      <c r="J9" s="2">
        <v>38.659999999999997</v>
      </c>
      <c r="K9" s="2">
        <f>J9/Baseline!K9</f>
        <v>1.0002587322121603</v>
      </c>
      <c r="L9" s="1">
        <v>38.96</v>
      </c>
      <c r="M9" s="1">
        <f>L9/Baseline!M9</f>
        <v>0.97742097340692424</v>
      </c>
      <c r="N9" s="2">
        <v>38.51</v>
      </c>
      <c r="O9" s="2">
        <f>N9/Baseline!O9</f>
        <v>1.0385652642934196</v>
      </c>
    </row>
    <row r="10" spans="1:15" x14ac:dyDescent="0.2">
      <c r="A10" t="s">
        <v>16</v>
      </c>
      <c r="B10" s="2">
        <v>77.48</v>
      </c>
      <c r="C10" s="2">
        <f>B10/Baseline!C10</f>
        <v>3.0564102564102562</v>
      </c>
      <c r="D10" s="1">
        <v>196.7</v>
      </c>
      <c r="E10" s="1">
        <f>D10/Baseline!E10</f>
        <v>1.0627836611195158</v>
      </c>
      <c r="F10" s="2">
        <v>73.37</v>
      </c>
      <c r="G10" s="2">
        <f>F10/Baseline!G10</f>
        <v>1.3031971580817052</v>
      </c>
      <c r="H10" s="1">
        <v>70.73</v>
      </c>
      <c r="I10" s="1">
        <f>H10/Baseline!I10</f>
        <v>1.2914004016797518</v>
      </c>
      <c r="J10" s="2">
        <v>66.180000000000007</v>
      </c>
      <c r="K10" s="2">
        <f>J10/Baseline!K10</f>
        <v>1.2303402119353042</v>
      </c>
      <c r="L10" s="1">
        <v>67.650000000000006</v>
      </c>
      <c r="M10" s="1">
        <f>L10/Baseline!M10</f>
        <v>1.2360679700347161</v>
      </c>
      <c r="N10" s="2">
        <v>64.88</v>
      </c>
      <c r="O10" s="2">
        <f>N10/Baseline!O10</f>
        <v>1.2457757296466974</v>
      </c>
    </row>
    <row r="11" spans="1:15" x14ac:dyDescent="0.2">
      <c r="A11" t="s">
        <v>9</v>
      </c>
      <c r="B11" s="2">
        <v>2.21</v>
      </c>
      <c r="C11" s="2">
        <f>B11/Baseline!C11</f>
        <v>1.4076433121019107</v>
      </c>
      <c r="D11" s="1">
        <v>2.12</v>
      </c>
      <c r="E11" s="1">
        <f>D11/Baseline!E11</f>
        <v>1.2848484848484849</v>
      </c>
      <c r="F11" s="2">
        <v>2.19</v>
      </c>
      <c r="G11" s="2">
        <f>F11/Baseline!G11</f>
        <v>1.4313725490196079</v>
      </c>
      <c r="H11" s="1">
        <v>2.17</v>
      </c>
      <c r="I11" s="1">
        <f>H11/Baseline!I11</f>
        <v>1.3395061728395061</v>
      </c>
      <c r="J11" s="2">
        <v>2.19</v>
      </c>
      <c r="K11" s="2">
        <f>J11/Baseline!K11</f>
        <v>1.3860759493670884</v>
      </c>
      <c r="L11" s="1">
        <v>2.13</v>
      </c>
      <c r="M11" s="1">
        <f>L11/Baseline!M11</f>
        <v>1.3229813664596273</v>
      </c>
      <c r="N11" s="2">
        <v>2.17</v>
      </c>
      <c r="O11" s="2">
        <f>N11/Baseline!O11</f>
        <v>1.3821656050955413</v>
      </c>
    </row>
    <row r="12" spans="1:15" x14ac:dyDescent="0.2">
      <c r="A12" t="s">
        <v>10</v>
      </c>
      <c r="B12" s="2">
        <v>54.91</v>
      </c>
      <c r="C12" s="2">
        <f>B12/Baseline!C12</f>
        <v>1.023867238485922</v>
      </c>
      <c r="D12" s="1">
        <v>54.66</v>
      </c>
      <c r="E12" s="1">
        <f>D12/Baseline!E12</f>
        <v>1.0105379922351634</v>
      </c>
      <c r="F12" s="2">
        <v>54.3</v>
      </c>
      <c r="G12" s="2">
        <f>F12/Baseline!G12</f>
        <v>0.99944781888459411</v>
      </c>
      <c r="H12" s="1">
        <v>54.62</v>
      </c>
      <c r="I12" s="1">
        <f>H12/Baseline!I12</f>
        <v>0.99835496252970202</v>
      </c>
      <c r="J12" s="2">
        <v>54.9</v>
      </c>
      <c r="K12" s="2">
        <f>J12/Baseline!K12</f>
        <v>1.0031061575004567</v>
      </c>
      <c r="L12" s="1">
        <v>55.84</v>
      </c>
      <c r="M12" s="1">
        <f>L12/Baseline!M12</f>
        <v>1.0238357169050238</v>
      </c>
      <c r="N12" s="2">
        <v>54.89</v>
      </c>
      <c r="O12" s="2">
        <f>N12/Baseline!O12</f>
        <v>1.0198810850984763</v>
      </c>
    </row>
    <row r="13" spans="1:15" x14ac:dyDescent="0.2">
      <c r="A13" t="s">
        <v>23</v>
      </c>
      <c r="B13" s="2">
        <v>1091.8900000000001</v>
      </c>
      <c r="C13" s="2">
        <f>B13/Baseline!C13</f>
        <v>13.230219314188782</v>
      </c>
      <c r="D13" s="1">
        <v>1204.77</v>
      </c>
      <c r="E13" s="1">
        <f>D13/Baseline!E13</f>
        <v>11.748122866894198</v>
      </c>
      <c r="F13" s="2">
        <v>1105.53</v>
      </c>
      <c r="G13" s="2">
        <f>F13/Baseline!G13</f>
        <v>15.815879828326178</v>
      </c>
      <c r="H13" s="1">
        <v>1073.5</v>
      </c>
      <c r="I13" s="1">
        <f>H13/Baseline!I13</f>
        <v>12.479655893978146</v>
      </c>
      <c r="J13" s="2">
        <v>1090.8699999999999</v>
      </c>
      <c r="K13" s="2">
        <f>J13/Baseline!K13</f>
        <v>11.618596229630418</v>
      </c>
      <c r="L13" s="1">
        <v>1095.51</v>
      </c>
      <c r="M13" s="1">
        <f>L13/Baseline!M13</f>
        <v>11.701666310617389</v>
      </c>
      <c r="N13" s="2">
        <v>1129.55</v>
      </c>
      <c r="O13" s="2">
        <f>N13/Baseline!O13</f>
        <v>14.02819175360159</v>
      </c>
    </row>
    <row r="14" spans="1:15" x14ac:dyDescent="0.2">
      <c r="A14" t="s">
        <v>17</v>
      </c>
      <c r="B14" s="2">
        <v>68.760000000000005</v>
      </c>
      <c r="C14" s="2">
        <f>B14/Baseline!C14</f>
        <v>1.2402597402597404</v>
      </c>
      <c r="D14" s="1">
        <v>67.59</v>
      </c>
      <c r="E14" s="1">
        <f>D14/Baseline!E14</f>
        <v>1.2514349194593595</v>
      </c>
      <c r="F14" s="2">
        <v>61.54</v>
      </c>
      <c r="G14" s="2">
        <f>F14/Baseline!G14</f>
        <v>1.1411088447988134</v>
      </c>
      <c r="H14" s="1">
        <v>68.88</v>
      </c>
      <c r="I14" s="1">
        <f>H14/Baseline!I14</f>
        <v>1.2422001803426508</v>
      </c>
      <c r="J14" s="2">
        <v>67.239999999999995</v>
      </c>
      <c r="K14" s="2">
        <f>J14/Baseline!K14</f>
        <v>1.2551801381370169</v>
      </c>
      <c r="L14" s="1">
        <v>67.2</v>
      </c>
      <c r="M14" s="1">
        <f>L14/Baseline!M14</f>
        <v>1.2520961430967021</v>
      </c>
      <c r="N14" s="2">
        <v>67.569999999999993</v>
      </c>
      <c r="O14" s="2">
        <f>N14/Baseline!O14</f>
        <v>1.2473693926527596</v>
      </c>
    </row>
    <row r="15" spans="1:15" x14ac:dyDescent="0.2">
      <c r="A15" t="s">
        <v>18</v>
      </c>
      <c r="B15" s="2">
        <v>195.61</v>
      </c>
      <c r="C15" s="2">
        <f>B15/Baseline!C15</f>
        <v>4.7826405867970667</v>
      </c>
      <c r="D15" s="1">
        <v>651.66999999999996</v>
      </c>
      <c r="E15" s="1">
        <f>D15/Baseline!E15</f>
        <v>3.987456403353117</v>
      </c>
      <c r="F15" s="2">
        <v>161.31</v>
      </c>
      <c r="G15" s="2">
        <f>F15/Baseline!G15</f>
        <v>4.2305271439811172</v>
      </c>
      <c r="H15" s="1">
        <v>175.14</v>
      </c>
      <c r="I15" s="1">
        <f>H15/Baseline!I15</f>
        <v>4.7579462102689476</v>
      </c>
      <c r="J15" s="2">
        <v>232.66</v>
      </c>
      <c r="K15" s="2">
        <f>J15/Baseline!K15</f>
        <v>6.2125500667556732</v>
      </c>
      <c r="L15" s="1">
        <v>131.66</v>
      </c>
      <c r="M15" s="1">
        <f>L15/Baseline!M15</f>
        <v>3.5128068303094988</v>
      </c>
      <c r="N15" s="2">
        <v>236.1</v>
      </c>
      <c r="O15" s="2">
        <f>N15/Baseline!O15</f>
        <v>2.3795605724652287</v>
      </c>
    </row>
    <row r="16" spans="1:15" x14ac:dyDescent="0.2">
      <c r="A16" t="s">
        <v>22</v>
      </c>
      <c r="B16" s="2">
        <v>217.4</v>
      </c>
      <c r="C16" s="2">
        <f>B16/Baseline!C16</f>
        <v>1.8759168176719303</v>
      </c>
      <c r="D16" s="1">
        <v>236.5</v>
      </c>
      <c r="E16" s="1">
        <f>D16/Baseline!E16</f>
        <v>1.9386834986474302</v>
      </c>
      <c r="F16" s="2">
        <v>220.78</v>
      </c>
      <c r="G16" s="2">
        <f>F16/Baseline!G16</f>
        <v>1.9080459770114944</v>
      </c>
      <c r="H16" s="1">
        <v>220.97</v>
      </c>
      <c r="I16" s="1">
        <f>H16/Baseline!I16</f>
        <v>1.8991834980661797</v>
      </c>
      <c r="J16" s="2">
        <v>219.16</v>
      </c>
      <c r="K16" s="2">
        <f>J16/Baseline!K16</f>
        <v>1.8765305248737048</v>
      </c>
      <c r="L16" s="1">
        <v>218.58</v>
      </c>
      <c r="M16" s="1">
        <f>L16/Baseline!M16</f>
        <v>1.8717246103784895</v>
      </c>
      <c r="N16" s="2">
        <v>226.44</v>
      </c>
      <c r="O16" s="2">
        <f>N16/Baseline!O16</f>
        <v>1.8977539389875964</v>
      </c>
    </row>
    <row r="17" spans="1:15" x14ac:dyDescent="0.2">
      <c r="A17" t="s">
        <v>19</v>
      </c>
      <c r="B17" s="2">
        <v>60.51</v>
      </c>
      <c r="C17" s="2">
        <f>B17/Baseline!C17</f>
        <v>1.1918455780973014</v>
      </c>
      <c r="D17" s="1">
        <v>60.26</v>
      </c>
      <c r="E17" s="1">
        <f>D17/Baseline!E17</f>
        <v>1.183424980361351</v>
      </c>
      <c r="F17" s="2">
        <v>60.44</v>
      </c>
      <c r="G17" s="2">
        <f>F17/Baseline!G17</f>
        <v>1.1977804201347602</v>
      </c>
      <c r="H17" s="1">
        <v>60.49</v>
      </c>
      <c r="I17" s="1">
        <f>H17/Baseline!I17</f>
        <v>1.2030628480509149</v>
      </c>
      <c r="J17" s="2">
        <v>60.71</v>
      </c>
      <c r="K17" s="2">
        <f>J17/Baseline!K17</f>
        <v>1.1983813659692066</v>
      </c>
      <c r="L17" s="1">
        <v>60.81</v>
      </c>
      <c r="M17" s="1">
        <f>L17/Baseline!M17</f>
        <v>1.200829383886256</v>
      </c>
      <c r="N17" s="2">
        <v>60.2</v>
      </c>
      <c r="O17" s="2">
        <f>N17/Baseline!O17</f>
        <v>1.1932606541129831</v>
      </c>
    </row>
    <row r="18" spans="1:15" x14ac:dyDescent="0.2">
      <c r="A18" t="s">
        <v>26</v>
      </c>
      <c r="C18" s="2">
        <f>AVERAGE(C2:C17)</f>
        <v>3.3752104278815906</v>
      </c>
      <c r="E18" s="1">
        <f>AVERAGE(E2:E17)</f>
        <v>3.062101014836033</v>
      </c>
      <c r="G18" s="2">
        <f>AVERAGE(G2:G17)</f>
        <v>3.3386315686744892</v>
      </c>
      <c r="I18" s="1">
        <f>AVERAGE(I2:I17)</f>
        <v>3.1940200537503571</v>
      </c>
      <c r="K18" s="2">
        <f>AVERAGE(K2:K17)</f>
        <v>3.1021214953368017</v>
      </c>
      <c r="M18" s="1">
        <f>AVERAGE(M2:M17)</f>
        <v>2.9559774616274224</v>
      </c>
      <c r="O18" s="2">
        <f>AVERAGE(O2:O17)</f>
        <v>2.8800650872009901</v>
      </c>
    </row>
    <row r="22" spans="1:15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t="s">
        <v>0</v>
      </c>
      <c r="B23" s="2" t="s">
        <v>2</v>
      </c>
      <c r="C23" s="2" t="s">
        <v>24</v>
      </c>
      <c r="D23" s="1" t="s">
        <v>3</v>
      </c>
      <c r="E23" s="1" t="s">
        <v>24</v>
      </c>
      <c r="F23" s="2" t="s">
        <v>4</v>
      </c>
      <c r="G23" s="2" t="s">
        <v>24</v>
      </c>
      <c r="H23" s="1" t="s">
        <v>5</v>
      </c>
      <c r="I23" s="1" t="s">
        <v>24</v>
      </c>
      <c r="J23" s="2" t="s">
        <v>6</v>
      </c>
      <c r="K23" s="2" t="s">
        <v>24</v>
      </c>
      <c r="L23" s="1" t="s">
        <v>7</v>
      </c>
      <c r="M23" s="1" t="s">
        <v>24</v>
      </c>
      <c r="N23" s="2" t="s">
        <v>61</v>
      </c>
      <c r="O23" s="2" t="s">
        <v>24</v>
      </c>
    </row>
    <row r="24" spans="1:15" x14ac:dyDescent="0.2">
      <c r="A24" t="s">
        <v>8</v>
      </c>
      <c r="B24" s="2">
        <v>125589</v>
      </c>
      <c r="C24" s="2">
        <f>B24/Baseline!C24</f>
        <v>1.8421832370111773</v>
      </c>
      <c r="D24" s="1">
        <v>39007</v>
      </c>
      <c r="E24" s="1">
        <f>D24/Baseline!E24</f>
        <v>6.6999312950875991</v>
      </c>
      <c r="F24" s="2">
        <v>40909</v>
      </c>
      <c r="G24" s="2">
        <f>F24/Baseline!G24</f>
        <v>4.3884359579489383</v>
      </c>
      <c r="H24" s="1">
        <v>74904</v>
      </c>
      <c r="I24" s="1">
        <f>H24/Baseline!I24</f>
        <v>2.2564844103027566</v>
      </c>
      <c r="J24" s="2">
        <v>47956</v>
      </c>
      <c r="K24" s="2">
        <f>J24/Baseline!K24</f>
        <v>10.179579707068562</v>
      </c>
      <c r="L24" s="1">
        <v>48557</v>
      </c>
      <c r="M24" s="1">
        <f>L24/Baseline!M24</f>
        <v>9.7464873544761144</v>
      </c>
      <c r="N24" s="2">
        <v>43977</v>
      </c>
      <c r="O24" s="2">
        <f>N24/Baseline!O24</f>
        <v>12.9078368065747</v>
      </c>
    </row>
    <row r="25" spans="1:15" x14ac:dyDescent="0.2">
      <c r="A25" t="s">
        <v>11</v>
      </c>
      <c r="B25" s="2">
        <v>800941</v>
      </c>
      <c r="C25" s="2">
        <f>B25/Baseline!C25</f>
        <v>1.2371598525184468</v>
      </c>
      <c r="D25" s="1">
        <v>753935</v>
      </c>
      <c r="E25" s="1">
        <f>D25/Baseline!E25</f>
        <v>1.1887969094922737</v>
      </c>
      <c r="F25" s="2">
        <v>750412</v>
      </c>
      <c r="G25" s="2">
        <f>F25/Baseline!G25</f>
        <v>1.1813530558205581</v>
      </c>
      <c r="H25" s="1">
        <v>793947</v>
      </c>
      <c r="I25" s="1">
        <f>H25/Baseline!I25</f>
        <v>1.2396647373031275</v>
      </c>
      <c r="J25" s="2">
        <v>760085</v>
      </c>
      <c r="K25" s="2">
        <f>J25/Baseline!K25</f>
        <v>1.2106869402194602</v>
      </c>
      <c r="L25" s="1">
        <v>756799</v>
      </c>
      <c r="M25" s="1">
        <f>L25/Baseline!M25</f>
        <v>1.2063483207857852</v>
      </c>
      <c r="N25" s="2">
        <v>748519</v>
      </c>
      <c r="O25" s="2">
        <f>N25/Baseline!O25</f>
        <v>1.1913173709876621</v>
      </c>
    </row>
    <row r="26" spans="1:15" x14ac:dyDescent="0.2">
      <c r="A26" t="s">
        <v>12</v>
      </c>
      <c r="B26" s="2">
        <v>249319</v>
      </c>
      <c r="C26" s="2">
        <f>B26/Baseline!C26</f>
        <v>1.2358309127499481</v>
      </c>
      <c r="D26" s="1">
        <v>90892</v>
      </c>
      <c r="E26" s="1">
        <f>D26/Baseline!E26</f>
        <v>2.1502720605630472</v>
      </c>
      <c r="F26" s="2">
        <v>90372</v>
      </c>
      <c r="G26" s="2">
        <f>F26/Baseline!G26</f>
        <v>2.1520217173881981</v>
      </c>
      <c r="H26" s="1">
        <v>107877</v>
      </c>
      <c r="I26" s="1">
        <f>H26/Baseline!I26</f>
        <v>1.9265126080434316</v>
      </c>
      <c r="J26" s="2">
        <v>86175</v>
      </c>
      <c r="K26" s="2">
        <f>J26/Baseline!K26</f>
        <v>2.4962342853832338</v>
      </c>
      <c r="L26" s="1">
        <v>86097</v>
      </c>
      <c r="M26" s="1">
        <f>L26/Baseline!M26</f>
        <v>2.493685917859005</v>
      </c>
      <c r="N26" s="2">
        <v>81699</v>
      </c>
      <c r="O26" s="2">
        <f>N26/Baseline!O26</f>
        <v>2.5279720279720279</v>
      </c>
    </row>
    <row r="27" spans="1:15" x14ac:dyDescent="0.2">
      <c r="A27" t="s">
        <v>13</v>
      </c>
      <c r="B27" s="2">
        <v>1024696</v>
      </c>
      <c r="C27" s="2">
        <f>B27/Baseline!C27</f>
        <v>1.1954519682393761</v>
      </c>
      <c r="D27" s="1">
        <v>1357100</v>
      </c>
      <c r="E27" s="1">
        <f>D27/Baseline!E27</f>
        <v>1.1718797223618242</v>
      </c>
      <c r="F27" s="2">
        <v>916691</v>
      </c>
      <c r="G27" s="2">
        <f>F27/Baseline!G27</f>
        <v>1.1756578592992923</v>
      </c>
      <c r="H27" s="1">
        <v>951099</v>
      </c>
      <c r="I27" s="1">
        <f>H27/Baseline!I27</f>
        <v>0.98498851484164152</v>
      </c>
      <c r="J27" s="2">
        <v>1134889</v>
      </c>
      <c r="K27" s="2">
        <f>J27/Baseline!K27</f>
        <v>1.1745719120485607</v>
      </c>
      <c r="L27" s="1">
        <v>1131768</v>
      </c>
      <c r="M27" s="1">
        <f>L27/Baseline!M27</f>
        <v>1.1713235979011209</v>
      </c>
      <c r="N27" s="2">
        <v>990405</v>
      </c>
      <c r="O27" s="2">
        <f>N27/Baseline!O27</f>
        <v>1.1953761481177507</v>
      </c>
    </row>
    <row r="28" spans="1:15" x14ac:dyDescent="0.2">
      <c r="A28" t="s">
        <v>21</v>
      </c>
      <c r="B28" s="2">
        <v>2439005</v>
      </c>
      <c r="C28" s="2">
        <f>B28/Baseline!C28</f>
        <v>1.1570309290479159</v>
      </c>
      <c r="D28" s="1">
        <v>2411007</v>
      </c>
      <c r="E28" s="1">
        <f>D28/Baseline!E28</f>
        <v>1.1441452770807155</v>
      </c>
      <c r="F28" s="2">
        <v>1056513</v>
      </c>
      <c r="G28" s="2">
        <f>F28/Baseline!G28</f>
        <v>1.1665347223372364</v>
      </c>
      <c r="H28" s="1">
        <v>1939893</v>
      </c>
      <c r="I28" s="1">
        <f>H28/Baseline!I28</f>
        <v>1.1492413699949704</v>
      </c>
      <c r="J28" s="2">
        <v>2015943</v>
      </c>
      <c r="K28" s="2">
        <f>J28/Baseline!K28</f>
        <v>1.1783048996892835</v>
      </c>
      <c r="L28" s="1">
        <v>1972561</v>
      </c>
      <c r="M28" s="1">
        <f>L28/Baseline!M28</f>
        <v>1.2653755210491675</v>
      </c>
      <c r="N28" s="2">
        <v>1477627</v>
      </c>
      <c r="O28" s="2">
        <f>N28/Baseline!O28</f>
        <v>1.4323962244214441</v>
      </c>
    </row>
    <row r="29" spans="1:15" x14ac:dyDescent="0.2">
      <c r="A29" t="s">
        <v>14</v>
      </c>
      <c r="B29" s="2">
        <v>3932720</v>
      </c>
      <c r="C29" s="2">
        <f>B29/Baseline!C29</f>
        <v>1.109754115384268</v>
      </c>
      <c r="D29" s="1">
        <v>3979443</v>
      </c>
      <c r="E29" s="1">
        <f>D29/Baseline!E29</f>
        <v>1.1108470696609767</v>
      </c>
      <c r="F29" s="2">
        <v>3017001</v>
      </c>
      <c r="G29" s="2">
        <f>F29/Baseline!G29</f>
        <v>1.1666724671576203</v>
      </c>
      <c r="H29" s="1">
        <v>3269708</v>
      </c>
      <c r="I29" s="1">
        <f>H29/Baseline!I29</f>
        <v>1.1324895590377619</v>
      </c>
      <c r="J29" s="2">
        <v>2876759</v>
      </c>
      <c r="K29" s="2">
        <f>J29/Baseline!K29</f>
        <v>1.1505797976137768</v>
      </c>
      <c r="L29" s="1">
        <v>2875800</v>
      </c>
      <c r="M29" s="1">
        <f>L29/Baseline!M29</f>
        <v>1.1504065105695949</v>
      </c>
      <c r="N29" s="2">
        <v>2961292</v>
      </c>
      <c r="O29" s="2">
        <f>N29/Baseline!O29</f>
        <v>1.1479139564200089</v>
      </c>
    </row>
    <row r="30" spans="1:15" x14ac:dyDescent="0.2">
      <c r="A30" t="s">
        <v>15</v>
      </c>
      <c r="B30" s="2">
        <v>360436</v>
      </c>
      <c r="C30" s="2">
        <f>B30/Baseline!C30</f>
        <v>1.2224965743667666</v>
      </c>
      <c r="D30" s="1">
        <v>149051</v>
      </c>
      <c r="E30" s="1">
        <f>D30/Baseline!E30</f>
        <v>1.5710747111898136</v>
      </c>
      <c r="F30" s="2">
        <v>134891</v>
      </c>
      <c r="G30" s="2">
        <f>F30/Baseline!G30</f>
        <v>1.7012788820502471</v>
      </c>
      <c r="H30" s="1">
        <v>151753</v>
      </c>
      <c r="I30" s="1">
        <f>H30/Baseline!I30</f>
        <v>1.8433180283264097</v>
      </c>
      <c r="J30" s="2">
        <v>131068</v>
      </c>
      <c r="K30" s="2">
        <f>J30/Baseline!K30</f>
        <v>1.8663742773331815</v>
      </c>
      <c r="L30" s="1">
        <v>132025</v>
      </c>
      <c r="M30" s="1">
        <f>L30/Baseline!M30</f>
        <v>1.9110239411747676</v>
      </c>
      <c r="N30" s="2">
        <v>131691</v>
      </c>
      <c r="O30" s="2">
        <f>N30/Baseline!O30</f>
        <v>1.8709297039268058</v>
      </c>
    </row>
    <row r="31" spans="1:15" x14ac:dyDescent="0.2">
      <c r="A31" t="s">
        <v>20</v>
      </c>
      <c r="B31" s="2">
        <v>588332</v>
      </c>
      <c r="C31" s="2">
        <f>B31/Baseline!C31</f>
        <v>1.2897887956926073</v>
      </c>
      <c r="D31" s="1">
        <v>577205</v>
      </c>
      <c r="E31" s="1">
        <f>D31/Baseline!E31</f>
        <v>1.2144474227932049</v>
      </c>
      <c r="F31" s="2">
        <v>514293</v>
      </c>
      <c r="G31" s="2">
        <f>F31/Baseline!G31</f>
        <v>1.2016303890690567</v>
      </c>
      <c r="H31" s="1">
        <v>547516</v>
      </c>
      <c r="I31" s="1">
        <f>H31/Baseline!I31</f>
        <v>1.3096401046724679</v>
      </c>
      <c r="J31" s="2">
        <v>520519</v>
      </c>
      <c r="K31" s="2">
        <f>J31/Baseline!K31</f>
        <v>1.2450671546290648</v>
      </c>
      <c r="L31" s="1">
        <v>518081</v>
      </c>
      <c r="M31" s="1">
        <f>L31/Baseline!M31</f>
        <v>1.2377877167581721</v>
      </c>
      <c r="N31" s="2">
        <v>537389</v>
      </c>
      <c r="O31" s="2">
        <f>N31/Baseline!O31</f>
        <v>1.2195232097672783</v>
      </c>
    </row>
    <row r="32" spans="1:15" x14ac:dyDescent="0.2">
      <c r="A32" t="s">
        <v>16</v>
      </c>
      <c r="B32" s="2">
        <v>1971293</v>
      </c>
      <c r="C32" s="2">
        <f>B32/Baseline!C32</f>
        <v>3.068571046085546</v>
      </c>
      <c r="D32" s="1">
        <v>1379492</v>
      </c>
      <c r="E32" s="1">
        <f>D32/Baseline!E32</f>
        <v>1.1820100370756585</v>
      </c>
      <c r="F32" s="2">
        <v>1351884</v>
      </c>
      <c r="G32" s="2">
        <f>F32/Baseline!G32</f>
        <v>1.2053969323938991</v>
      </c>
      <c r="H32" s="1">
        <v>2197880</v>
      </c>
      <c r="I32" s="1">
        <f>H32/Baseline!I32</f>
        <v>1.4540484360848633</v>
      </c>
      <c r="J32" s="2">
        <v>1479576</v>
      </c>
      <c r="K32" s="2">
        <f>J32/Baseline!K32</f>
        <v>0.97952406645459633</v>
      </c>
      <c r="L32" s="1">
        <v>1805557</v>
      </c>
      <c r="M32" s="1">
        <f>L32/Baseline!M32</f>
        <v>1.1979902531590978</v>
      </c>
      <c r="N32" s="2">
        <v>1284921</v>
      </c>
      <c r="O32" s="2">
        <f>N32/Baseline!O32</f>
        <v>1.1678382121978885</v>
      </c>
    </row>
    <row r="33" spans="1:15" x14ac:dyDescent="0.2">
      <c r="A33" t="s">
        <v>9</v>
      </c>
      <c r="B33" s="2">
        <v>424239</v>
      </c>
      <c r="C33" s="2">
        <f>B33/Baseline!C33</f>
        <v>1.434917166688088</v>
      </c>
      <c r="D33" s="1">
        <v>357684</v>
      </c>
      <c r="E33" s="1">
        <f>D33/Baseline!E33</f>
        <v>1.4151971354527291</v>
      </c>
      <c r="F33" s="2">
        <v>367052</v>
      </c>
      <c r="G33" s="2">
        <f>F33/Baseline!G33</f>
        <v>1.3363624779276573</v>
      </c>
      <c r="H33" s="1">
        <v>449409</v>
      </c>
      <c r="I33" s="1">
        <f>H33/Baseline!I33</f>
        <v>1.8375325057651735</v>
      </c>
      <c r="J33" s="2">
        <v>351165</v>
      </c>
      <c r="K33" s="2">
        <f>J33/Baseline!K33</f>
        <v>1.4366572298226092</v>
      </c>
      <c r="L33" s="1">
        <v>349828</v>
      </c>
      <c r="M33" s="1">
        <f>L33/Baseline!M33</f>
        <v>1.426984075186007</v>
      </c>
      <c r="N33" s="2">
        <v>352769</v>
      </c>
      <c r="O33" s="2">
        <f>N33/Baseline!O33</f>
        <v>1.3829685472457769</v>
      </c>
    </row>
    <row r="34" spans="1:15" x14ac:dyDescent="0.2">
      <c r="A34" t="s">
        <v>10</v>
      </c>
      <c r="B34" s="2">
        <v>897132</v>
      </c>
      <c r="C34" s="2">
        <f>B34/Baseline!C34</f>
        <v>1.0354099654798714</v>
      </c>
      <c r="D34" s="1">
        <v>863420</v>
      </c>
      <c r="E34" s="1">
        <f>D34/Baseline!E34</f>
        <v>1.0164842280243649</v>
      </c>
      <c r="F34" s="2">
        <v>863453</v>
      </c>
      <c r="G34" s="2">
        <f>F34/Baseline!G34</f>
        <v>1.0130881452262002</v>
      </c>
      <c r="H34" s="1">
        <v>878993</v>
      </c>
      <c r="I34" s="1">
        <f>H34/Baseline!I34</f>
        <v>1.0250169088322412</v>
      </c>
      <c r="J34" s="2">
        <v>867072</v>
      </c>
      <c r="K34" s="2">
        <f>J34/Baseline!K34</f>
        <v>1.0263514873166748</v>
      </c>
      <c r="L34" s="1">
        <v>867679</v>
      </c>
      <c r="M34" s="1">
        <f>L34/Baseline!M34</f>
        <v>1.0262888652592161</v>
      </c>
      <c r="N34" s="2">
        <v>859643</v>
      </c>
      <c r="O34" s="2">
        <f>N34/Baseline!O34</f>
        <v>1.0139786645781041</v>
      </c>
    </row>
    <row r="35" spans="1:15" x14ac:dyDescent="0.2">
      <c r="A35" t="s">
        <v>23</v>
      </c>
      <c r="B35" s="2">
        <v>1913799</v>
      </c>
      <c r="C35" s="2">
        <f>B35/Baseline!C35</f>
        <v>1.2203265003175479</v>
      </c>
      <c r="D35" s="1">
        <v>2055353</v>
      </c>
      <c r="E35" s="1">
        <f>D35/Baseline!E35</f>
        <v>1.1929654407061607</v>
      </c>
      <c r="F35" s="2">
        <v>1363657</v>
      </c>
      <c r="G35" s="2">
        <f>F35/Baseline!G35</f>
        <v>1.2224768195415994</v>
      </c>
      <c r="H35" s="1">
        <v>1999611</v>
      </c>
      <c r="I35" s="1">
        <f>H35/Baseline!I35</f>
        <v>1.2005205268908874</v>
      </c>
      <c r="J35" s="2">
        <v>1413769</v>
      </c>
      <c r="K35" s="2">
        <f>J35/Baseline!K35</f>
        <v>1.2168194681612867</v>
      </c>
      <c r="L35" s="1">
        <v>1413419</v>
      </c>
      <c r="M35" s="1">
        <f>L35/Baseline!M35</f>
        <v>1.216230356130247</v>
      </c>
      <c r="N35" s="2">
        <v>1396703</v>
      </c>
      <c r="O35" s="2">
        <f>N35/Baseline!O35</f>
        <v>1.2573881636338593</v>
      </c>
    </row>
    <row r="36" spans="1:15" x14ac:dyDescent="0.2">
      <c r="A36" t="s">
        <v>17</v>
      </c>
      <c r="B36" s="2">
        <v>365627</v>
      </c>
      <c r="C36" s="2">
        <f>B36/Baseline!C36</f>
        <v>2.6299748962401903</v>
      </c>
      <c r="D36" s="1">
        <v>172361</v>
      </c>
      <c r="E36" s="1">
        <f>D36/Baseline!E36</f>
        <v>1.4687020689185044</v>
      </c>
      <c r="F36" s="2">
        <v>174389</v>
      </c>
      <c r="G36" s="2">
        <f>F36/Baseline!G36</f>
        <v>1.4234674720430984</v>
      </c>
      <c r="H36" s="1">
        <v>218367</v>
      </c>
      <c r="I36" s="1">
        <f>H36/Baseline!I36</f>
        <v>1.7758756699169669</v>
      </c>
      <c r="J36" s="2">
        <v>337732</v>
      </c>
      <c r="K36" s="2">
        <f>J36/Baseline!K36</f>
        <v>2.9691508347472899</v>
      </c>
      <c r="L36" s="1">
        <v>343140</v>
      </c>
      <c r="M36" s="1">
        <f>L36/Baseline!M36</f>
        <v>2.9405362789541791</v>
      </c>
      <c r="N36" s="2">
        <v>173715</v>
      </c>
      <c r="O36" s="2">
        <f>N36/Baseline!O36</f>
        <v>1.5146085637310036</v>
      </c>
    </row>
    <row r="37" spans="1:15" x14ac:dyDescent="0.2">
      <c r="A37" t="s">
        <v>18</v>
      </c>
      <c r="B37" s="2">
        <v>251264</v>
      </c>
      <c r="C37" s="2">
        <f>B37/Baseline!C37</f>
        <v>1.5209409030102359</v>
      </c>
      <c r="D37" s="1">
        <v>52500</v>
      </c>
      <c r="E37" s="1">
        <f>D37/Baseline!E37</f>
        <v>4.562043795620438</v>
      </c>
      <c r="F37" s="2">
        <v>55869</v>
      </c>
      <c r="G37" s="2">
        <f>F37/Baseline!G37</f>
        <v>4.0572984749455339</v>
      </c>
      <c r="H37" s="1">
        <v>69776</v>
      </c>
      <c r="I37" s="1">
        <f>H37/Baseline!I37</f>
        <v>1.6463593034778916</v>
      </c>
      <c r="J37" s="2">
        <v>52873</v>
      </c>
      <c r="K37" s="2">
        <f>J37/Baseline!K37</f>
        <v>5.2246047430830043</v>
      </c>
      <c r="L37" s="1">
        <v>54917</v>
      </c>
      <c r="M37" s="1">
        <f>L37/Baseline!M37</f>
        <v>5.9050537634408604</v>
      </c>
      <c r="N37" s="2">
        <v>49551</v>
      </c>
      <c r="O37" s="2">
        <f>N37/Baseline!O37</f>
        <v>6.5019026374491533</v>
      </c>
    </row>
    <row r="38" spans="1:15" x14ac:dyDescent="0.2">
      <c r="A38" t="s">
        <v>22</v>
      </c>
      <c r="B38" s="2">
        <v>76829</v>
      </c>
      <c r="C38" s="2">
        <f>B38/Baseline!C38</f>
        <v>1.2899429147078576</v>
      </c>
      <c r="D38" s="1">
        <v>77721</v>
      </c>
      <c r="E38" s="1">
        <f>D38/Baseline!E38</f>
        <v>2.1537715457518152</v>
      </c>
      <c r="F38" s="2">
        <v>51673</v>
      </c>
      <c r="G38" s="2">
        <f>F38/Baseline!G38</f>
        <v>1.3098352344740178</v>
      </c>
      <c r="H38" s="1">
        <v>53004</v>
      </c>
      <c r="I38" s="1">
        <f>H38/Baseline!I38</f>
        <v>1.3198864485283133</v>
      </c>
      <c r="J38" s="2">
        <v>49660</v>
      </c>
      <c r="K38" s="2">
        <f>J38/Baseline!K38</f>
        <v>1.56207731747979</v>
      </c>
      <c r="L38" s="1">
        <v>48504</v>
      </c>
      <c r="M38" s="1">
        <f>L38/Baseline!M38</f>
        <v>1.5245638849599246</v>
      </c>
      <c r="N38" s="2">
        <v>67348</v>
      </c>
      <c r="O38" s="2">
        <f>N38/Baseline!O38</f>
        <v>2.1017351142179503</v>
      </c>
    </row>
    <row r="39" spans="1:15" x14ac:dyDescent="0.2">
      <c r="A39" t="s">
        <v>19</v>
      </c>
      <c r="B39" s="2">
        <v>1944483</v>
      </c>
      <c r="C39" s="2">
        <f>B39/Baseline!C39</f>
        <v>3.5211979964579463</v>
      </c>
      <c r="D39" s="1">
        <v>891711</v>
      </c>
      <c r="E39" s="1">
        <f>D39/Baseline!E39</f>
        <v>1.6842818044277725</v>
      </c>
      <c r="F39" s="2">
        <v>906333</v>
      </c>
      <c r="G39" s="2">
        <f>F39/Baseline!G39</f>
        <v>1.7583130276881054</v>
      </c>
      <c r="H39" s="1">
        <v>1013536</v>
      </c>
      <c r="I39" s="1">
        <f>H39/Baseline!I39</f>
        <v>1.6639321251442654</v>
      </c>
      <c r="J39" s="2">
        <v>727901</v>
      </c>
      <c r="K39" s="2">
        <f>J39/Baseline!K39</f>
        <v>1.4608829509032415</v>
      </c>
      <c r="L39" s="1">
        <v>731764</v>
      </c>
      <c r="M39" s="1">
        <f>L39/Baseline!M39</f>
        <v>1.4687449821766916</v>
      </c>
      <c r="N39" s="2">
        <v>878285</v>
      </c>
      <c r="O39" s="2">
        <f>N39/Baseline!O39</f>
        <v>1.6961464778722779</v>
      </c>
    </row>
    <row r="40" spans="1:15" x14ac:dyDescent="0.2">
      <c r="A40" t="s">
        <v>26</v>
      </c>
      <c r="C40" s="2">
        <f>SUM(B24:B39)/SUM(Baseline!C24:'Baseline'!C39)</f>
        <v>1.3930431685493847</v>
      </c>
      <c r="E40" s="1">
        <f>SUM(D24:D39)/SUM(Baseline!E24:'Baseline'!E39)</f>
        <v>1.1893593121620831</v>
      </c>
      <c r="G40" s="2">
        <f>SUM(F24:F39)/SUM(Baseline!G24:'Baseline'!G39)</f>
        <v>1.2242576579178865</v>
      </c>
      <c r="I40" s="1">
        <f>SUM(H24:H39)/SUM(Baseline!I24:'Baseline'!I39)</f>
        <v>1.2404243745400223</v>
      </c>
      <c r="K40" s="2">
        <f>SUM(J24:J39)/SUM(Baseline!K24:'Baseline'!K39)</f>
        <v>1.1958383461756064</v>
      </c>
      <c r="M40" s="1">
        <f>SUM(L24:L39)/SUM(Baseline!M24:'Baseline'!M39)</f>
        <v>1.2398378380521087</v>
      </c>
      <c r="O40" s="2">
        <f>SUM(N24:N39)/SUM(Baseline!O24:'Baseline'!O39)</f>
        <v>1.2535710086002509</v>
      </c>
    </row>
  </sheetData>
  <sortState ref="A2:G25">
    <sortCondition ref="A2:A25"/>
  </sortState>
  <mergeCells count="1">
    <mergeCell ref="A22:O2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51" sqref="H51"/>
    </sheetView>
  </sheetViews>
  <sheetFormatPr baseColWidth="10" defaultRowHeight="16" x14ac:dyDescent="0.2"/>
  <cols>
    <col min="1" max="1" width="39.33203125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28</v>
      </c>
      <c r="B2">
        <v>43</v>
      </c>
      <c r="C2">
        <v>188</v>
      </c>
      <c r="D2">
        <v>0</v>
      </c>
      <c r="E2">
        <v>36</v>
      </c>
      <c r="F2">
        <v>16</v>
      </c>
      <c r="G2">
        <v>16</v>
      </c>
      <c r="H2">
        <v>50</v>
      </c>
    </row>
    <row r="3" spans="1:8" x14ac:dyDescent="0.2">
      <c r="A3" t="s">
        <v>29</v>
      </c>
      <c r="B3">
        <v>183285493</v>
      </c>
      <c r="C3">
        <v>18794855</v>
      </c>
      <c r="D3">
        <v>13132593</v>
      </c>
      <c r="E3">
        <v>98543335</v>
      </c>
      <c r="F3">
        <v>49899613</v>
      </c>
      <c r="G3">
        <v>51575854</v>
      </c>
      <c r="H3">
        <v>41080678</v>
      </c>
    </row>
    <row r="4" spans="1:8" x14ac:dyDescent="0.2">
      <c r="A4" t="s">
        <v>30</v>
      </c>
      <c r="B4">
        <v>57692</v>
      </c>
      <c r="C4">
        <v>135470</v>
      </c>
      <c r="D4">
        <v>84035</v>
      </c>
      <c r="E4">
        <v>43160</v>
      </c>
      <c r="F4">
        <v>3484056</v>
      </c>
      <c r="G4">
        <v>5068006</v>
      </c>
      <c r="H4">
        <v>667855</v>
      </c>
    </row>
    <row r="5" spans="1:8" x14ac:dyDescent="0.2">
      <c r="A5" t="s">
        <v>31</v>
      </c>
      <c r="B5">
        <v>580652</v>
      </c>
      <c r="C5">
        <v>951096</v>
      </c>
      <c r="D5">
        <v>720949</v>
      </c>
      <c r="E5">
        <v>345637</v>
      </c>
      <c r="F5">
        <v>528260</v>
      </c>
      <c r="G5">
        <v>582084</v>
      </c>
      <c r="H5">
        <v>731725</v>
      </c>
    </row>
    <row r="6" spans="1:8" x14ac:dyDescent="0.2">
      <c r="A6" s="4" t="s">
        <v>37</v>
      </c>
    </row>
    <row r="7" spans="1:8" x14ac:dyDescent="0.2">
      <c r="A7" t="s">
        <v>38</v>
      </c>
      <c r="B7">
        <v>4165579.4</v>
      </c>
      <c r="C7">
        <v>648098.4</v>
      </c>
      <c r="D7">
        <v>437753.1</v>
      </c>
      <c r="E7">
        <v>3284777.8</v>
      </c>
      <c r="F7">
        <v>1919215.9</v>
      </c>
      <c r="G7">
        <v>1983686.7</v>
      </c>
      <c r="H7">
        <v>1521506.6</v>
      </c>
    </row>
    <row r="8" spans="1:8" x14ac:dyDescent="0.2">
      <c r="A8" t="s">
        <v>32</v>
      </c>
      <c r="B8">
        <v>1</v>
      </c>
      <c r="C8">
        <v>2.2000000000000002</v>
      </c>
      <c r="D8">
        <v>0.9</v>
      </c>
      <c r="E8">
        <v>0.4</v>
      </c>
      <c r="F8">
        <v>0.4</v>
      </c>
      <c r="G8">
        <v>0.3</v>
      </c>
      <c r="H8">
        <v>0.6</v>
      </c>
    </row>
    <row r="9" spans="1:8" x14ac:dyDescent="0.2">
      <c r="A9" t="s">
        <v>33</v>
      </c>
      <c r="B9">
        <v>3.1</v>
      </c>
      <c r="C9">
        <v>16.7</v>
      </c>
      <c r="D9">
        <v>4</v>
      </c>
      <c r="E9">
        <v>7.4</v>
      </c>
      <c r="F9">
        <v>4.8</v>
      </c>
      <c r="G9">
        <v>5.0999999999999996</v>
      </c>
      <c r="H9">
        <v>4.4000000000000004</v>
      </c>
    </row>
    <row r="10" spans="1:8" x14ac:dyDescent="0.2">
      <c r="A10" t="s">
        <v>34</v>
      </c>
      <c r="B10">
        <v>3.7</v>
      </c>
      <c r="C10">
        <v>5.4</v>
      </c>
      <c r="D10">
        <v>2.8</v>
      </c>
      <c r="E10">
        <v>0.8</v>
      </c>
      <c r="F10">
        <v>0.5</v>
      </c>
      <c r="G10">
        <v>0.6</v>
      </c>
      <c r="H10">
        <v>0.7</v>
      </c>
    </row>
    <row r="11" spans="1:8" x14ac:dyDescent="0.2">
      <c r="A11" t="s">
        <v>35</v>
      </c>
      <c r="B11">
        <v>8</v>
      </c>
      <c r="C11">
        <v>8.8000000000000007</v>
      </c>
      <c r="D11">
        <v>3.9</v>
      </c>
      <c r="E11">
        <v>25</v>
      </c>
      <c r="F11">
        <v>9.4</v>
      </c>
      <c r="G11">
        <v>10.199999999999999</v>
      </c>
      <c r="H11">
        <v>2.9</v>
      </c>
    </row>
    <row r="12" spans="1:8" x14ac:dyDescent="0.2">
      <c r="A12" t="s">
        <v>36</v>
      </c>
      <c r="B12">
        <v>45.9</v>
      </c>
      <c r="C12">
        <v>116.7</v>
      </c>
      <c r="D12">
        <v>118.7</v>
      </c>
      <c r="E12">
        <v>76.599999999999994</v>
      </c>
      <c r="F12">
        <v>186.3</v>
      </c>
      <c r="G12">
        <v>232</v>
      </c>
      <c r="H12">
        <v>0.9</v>
      </c>
    </row>
    <row r="13" spans="1:8" x14ac:dyDescent="0.2">
      <c r="A13" s="4" t="s">
        <v>39</v>
      </c>
    </row>
    <row r="14" spans="1:8" x14ac:dyDescent="0.2">
      <c r="A14" t="s">
        <v>38</v>
      </c>
      <c r="B14">
        <v>9615.2999999999993</v>
      </c>
      <c r="C14">
        <v>27094</v>
      </c>
      <c r="D14">
        <v>21008.799999999999</v>
      </c>
      <c r="E14">
        <v>10790</v>
      </c>
      <c r="F14">
        <v>435507</v>
      </c>
      <c r="G14">
        <v>633500.80000000005</v>
      </c>
      <c r="H14">
        <v>95407.9</v>
      </c>
    </row>
    <row r="15" spans="1:8" x14ac:dyDescent="0.2">
      <c r="A15" t="s">
        <v>32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>
        <v>0.1</v>
      </c>
    </row>
    <row r="16" spans="1:8" x14ac:dyDescent="0.2">
      <c r="A16" t="s">
        <v>33</v>
      </c>
      <c r="B16">
        <v>0</v>
      </c>
      <c r="C16">
        <v>1.2</v>
      </c>
      <c r="D16">
        <v>1</v>
      </c>
      <c r="E16">
        <v>0.2</v>
      </c>
      <c r="F16">
        <v>0.9</v>
      </c>
      <c r="G16">
        <v>0.4</v>
      </c>
      <c r="H16">
        <v>1.3</v>
      </c>
    </row>
    <row r="17" spans="1:8" x14ac:dyDescent="0.2">
      <c r="A17" t="s">
        <v>34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0.6</v>
      </c>
    </row>
    <row r="18" spans="1:8" x14ac:dyDescent="0.2">
      <c r="A18" t="s">
        <v>35</v>
      </c>
      <c r="B18">
        <v>0</v>
      </c>
      <c r="C18">
        <v>0</v>
      </c>
      <c r="D18">
        <v>0</v>
      </c>
      <c r="E18">
        <v>0</v>
      </c>
      <c r="F18">
        <v>0.5</v>
      </c>
      <c r="G18">
        <v>0</v>
      </c>
      <c r="H18">
        <v>2.6</v>
      </c>
    </row>
    <row r="19" spans="1:8" x14ac:dyDescent="0.2">
      <c r="A19" t="s">
        <v>36</v>
      </c>
      <c r="B19">
        <v>0</v>
      </c>
      <c r="C19">
        <v>289.39999999999998</v>
      </c>
      <c r="D19">
        <v>193.8</v>
      </c>
      <c r="E19">
        <v>186.2</v>
      </c>
      <c r="F19">
        <v>54.1</v>
      </c>
      <c r="G19">
        <v>58</v>
      </c>
      <c r="H19">
        <v>43.6</v>
      </c>
    </row>
    <row r="20" spans="1:8" x14ac:dyDescent="0.2">
      <c r="A20" s="4" t="s">
        <v>40</v>
      </c>
    </row>
    <row r="21" spans="1:8" x14ac:dyDescent="0.2">
      <c r="A21" t="s">
        <v>38</v>
      </c>
      <c r="B21">
        <v>23226.1</v>
      </c>
      <c r="C21">
        <v>38043.800000000003</v>
      </c>
      <c r="D21">
        <v>28838</v>
      </c>
      <c r="E21">
        <v>13825.5</v>
      </c>
      <c r="F21">
        <v>21130.400000000001</v>
      </c>
      <c r="G21">
        <v>23283.4</v>
      </c>
      <c r="H21">
        <v>29269</v>
      </c>
    </row>
    <row r="22" spans="1:8" x14ac:dyDescent="0.2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33</v>
      </c>
      <c r="B23">
        <v>0</v>
      </c>
      <c r="C23">
        <v>1.3</v>
      </c>
      <c r="D23">
        <v>0.4</v>
      </c>
      <c r="E23">
        <v>0.3</v>
      </c>
      <c r="F23">
        <v>1.4</v>
      </c>
      <c r="G23">
        <v>1.2</v>
      </c>
      <c r="H23">
        <v>0.2</v>
      </c>
    </row>
    <row r="24" spans="1:8" x14ac:dyDescent="0.2">
      <c r="A24" t="s">
        <v>34</v>
      </c>
      <c r="B24">
        <v>0</v>
      </c>
      <c r="C24">
        <v>0.1</v>
      </c>
      <c r="D24">
        <v>0.1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35</v>
      </c>
      <c r="B25">
        <v>0.3</v>
      </c>
      <c r="C25">
        <v>1.3</v>
      </c>
      <c r="D25">
        <v>0.1</v>
      </c>
      <c r="E25">
        <v>0.3</v>
      </c>
      <c r="F25">
        <v>1</v>
      </c>
      <c r="G25">
        <v>2</v>
      </c>
      <c r="H25">
        <v>0</v>
      </c>
    </row>
    <row r="26" spans="1:8" x14ac:dyDescent="0.2">
      <c r="A26" t="s">
        <v>36</v>
      </c>
      <c r="B26">
        <v>29.8</v>
      </c>
      <c r="C26">
        <v>94.7</v>
      </c>
      <c r="D26">
        <v>72.7</v>
      </c>
      <c r="E26">
        <v>25.4</v>
      </c>
      <c r="F26">
        <v>78.7</v>
      </c>
      <c r="G26">
        <v>100.5</v>
      </c>
      <c r="H26">
        <v>0</v>
      </c>
    </row>
    <row r="27" spans="1:8" x14ac:dyDescent="0.2">
      <c r="A27" s="4"/>
    </row>
    <row r="28" spans="1:8" x14ac:dyDescent="0.2">
      <c r="A28" t="s">
        <v>41</v>
      </c>
      <c r="B28">
        <v>0</v>
      </c>
      <c r="C28">
        <v>4</v>
      </c>
      <c r="D28">
        <v>0</v>
      </c>
      <c r="E28">
        <v>20</v>
      </c>
      <c r="F28">
        <v>1</v>
      </c>
      <c r="G28">
        <v>1</v>
      </c>
      <c r="H28">
        <v>2</v>
      </c>
    </row>
    <row r="29" spans="1:8" x14ac:dyDescent="0.2">
      <c r="A29" t="s">
        <v>42</v>
      </c>
      <c r="B29">
        <v>0</v>
      </c>
      <c r="C29">
        <v>453</v>
      </c>
      <c r="D29">
        <v>0</v>
      </c>
      <c r="E29">
        <v>1817</v>
      </c>
      <c r="F29">
        <v>102</v>
      </c>
      <c r="G29">
        <v>118</v>
      </c>
      <c r="H29">
        <v>141</v>
      </c>
    </row>
    <row r="30" spans="1:8" x14ac:dyDescent="0.2">
      <c r="A30" t="s">
        <v>43</v>
      </c>
      <c r="B30">
        <v>0</v>
      </c>
      <c r="C30">
        <v>4357.3999999999996</v>
      </c>
      <c r="D30">
        <v>0</v>
      </c>
      <c r="E30">
        <v>29008.5</v>
      </c>
      <c r="F30">
        <v>232.2</v>
      </c>
      <c r="G30">
        <v>273.10000000000002</v>
      </c>
      <c r="H30">
        <v>47511.6</v>
      </c>
    </row>
    <row r="31" spans="1:8" x14ac:dyDescent="0.2">
      <c r="A31" s="4"/>
    </row>
    <row r="32" spans="1:8" x14ac:dyDescent="0.2">
      <c r="A32" t="s">
        <v>44</v>
      </c>
      <c r="B32">
        <v>43</v>
      </c>
      <c r="C32">
        <v>188</v>
      </c>
      <c r="D32">
        <v>0</v>
      </c>
      <c r="E32">
        <v>36</v>
      </c>
      <c r="F32">
        <v>16</v>
      </c>
      <c r="G32">
        <v>16</v>
      </c>
      <c r="H32">
        <v>50</v>
      </c>
    </row>
    <row r="33" spans="1:8" x14ac:dyDescent="0.2">
      <c r="A33" t="s">
        <v>45</v>
      </c>
      <c r="B33">
        <v>579877.80000000005</v>
      </c>
      <c r="C33">
        <v>1812.1</v>
      </c>
      <c r="D33">
        <v>0</v>
      </c>
      <c r="E33">
        <v>292476.09999999998</v>
      </c>
      <c r="F33">
        <v>362014.8</v>
      </c>
      <c r="G33">
        <v>366880.8</v>
      </c>
      <c r="H33">
        <v>178758.6</v>
      </c>
    </row>
    <row r="34" spans="1:8" x14ac:dyDescent="0.2">
      <c r="A34" t="s">
        <v>46</v>
      </c>
      <c r="B34">
        <v>9</v>
      </c>
      <c r="C34">
        <v>4</v>
      </c>
      <c r="D34">
        <v>0</v>
      </c>
      <c r="E34">
        <v>0</v>
      </c>
      <c r="F34">
        <v>8</v>
      </c>
      <c r="G34">
        <v>10</v>
      </c>
      <c r="H34">
        <v>0</v>
      </c>
    </row>
    <row r="35" spans="1:8" x14ac:dyDescent="0.2">
      <c r="A35" t="s">
        <v>47</v>
      </c>
      <c r="B35">
        <v>156423.1</v>
      </c>
      <c r="C35">
        <v>20843.5</v>
      </c>
      <c r="D35">
        <v>0</v>
      </c>
      <c r="E35">
        <v>0</v>
      </c>
      <c r="F35">
        <v>115024</v>
      </c>
      <c r="G35">
        <v>21611.9</v>
      </c>
      <c r="H35">
        <v>0</v>
      </c>
    </row>
    <row r="36" spans="1:8" x14ac:dyDescent="0.2">
      <c r="A36" t="s">
        <v>48</v>
      </c>
      <c r="B36">
        <v>0</v>
      </c>
      <c r="C36">
        <v>0</v>
      </c>
      <c r="D36">
        <v>0</v>
      </c>
      <c r="E36">
        <v>0</v>
      </c>
      <c r="F36">
        <v>16</v>
      </c>
      <c r="G36">
        <v>16</v>
      </c>
      <c r="H36">
        <v>3</v>
      </c>
    </row>
    <row r="37" spans="1:8" x14ac:dyDescent="0.2">
      <c r="A37" t="s">
        <v>49</v>
      </c>
      <c r="B37">
        <v>0</v>
      </c>
      <c r="C37">
        <v>0</v>
      </c>
      <c r="D37">
        <v>0</v>
      </c>
      <c r="E37">
        <v>0</v>
      </c>
      <c r="F37">
        <v>3987325</v>
      </c>
      <c r="G37">
        <v>233446.9</v>
      </c>
      <c r="H37">
        <v>7406</v>
      </c>
    </row>
    <row r="38" spans="1:8" x14ac:dyDescent="0.2">
      <c r="A38" s="4"/>
    </row>
    <row r="39" spans="1:8" x14ac:dyDescent="0.2">
      <c r="A39" t="s">
        <v>50</v>
      </c>
      <c r="B39">
        <v>0</v>
      </c>
      <c r="C39">
        <v>93</v>
      </c>
      <c r="D39">
        <v>0</v>
      </c>
      <c r="E39">
        <v>1798</v>
      </c>
      <c r="F39">
        <v>86</v>
      </c>
      <c r="G39">
        <v>118</v>
      </c>
      <c r="H39">
        <v>132</v>
      </c>
    </row>
    <row r="40" spans="1:8" x14ac:dyDescent="0.2">
      <c r="A40" t="s">
        <v>51</v>
      </c>
      <c r="B40">
        <v>0</v>
      </c>
      <c r="C40">
        <v>52157.9</v>
      </c>
      <c r="D40">
        <v>0</v>
      </c>
      <c r="E40">
        <v>9660.5</v>
      </c>
      <c r="F40">
        <v>83565.8</v>
      </c>
      <c r="G40">
        <v>50950.3</v>
      </c>
      <c r="H40">
        <v>28892.7</v>
      </c>
    </row>
    <row r="41" spans="1:8" x14ac:dyDescent="0.2">
      <c r="A41" s="4" t="s">
        <v>52</v>
      </c>
    </row>
    <row r="42" spans="1:8" x14ac:dyDescent="0.2">
      <c r="A42" t="s">
        <v>53</v>
      </c>
      <c r="B42">
        <v>16332</v>
      </c>
      <c r="C42">
        <v>12320</v>
      </c>
      <c r="D42">
        <v>15110</v>
      </c>
      <c r="E42">
        <v>12320</v>
      </c>
      <c r="F42">
        <v>16076</v>
      </c>
      <c r="G42">
        <v>16076</v>
      </c>
      <c r="H42">
        <v>12473</v>
      </c>
    </row>
    <row r="43" spans="1:8" x14ac:dyDescent="0.2">
      <c r="A43" t="s">
        <v>54</v>
      </c>
      <c r="B43">
        <v>26944</v>
      </c>
      <c r="C43">
        <v>19808</v>
      </c>
      <c r="D43">
        <v>16528</v>
      </c>
      <c r="E43">
        <v>13904</v>
      </c>
      <c r="F43">
        <v>16240</v>
      </c>
      <c r="G43">
        <v>16240</v>
      </c>
      <c r="H43">
        <v>13800</v>
      </c>
    </row>
    <row r="44" spans="1:8" x14ac:dyDescent="0.2">
      <c r="A44" t="s">
        <v>55</v>
      </c>
      <c r="B44">
        <v>57344</v>
      </c>
      <c r="C44">
        <v>114688</v>
      </c>
      <c r="D44">
        <v>61440</v>
      </c>
      <c r="E44">
        <v>61440</v>
      </c>
      <c r="F44">
        <v>20480</v>
      </c>
      <c r="G44">
        <v>20480</v>
      </c>
      <c r="H44">
        <v>69632</v>
      </c>
    </row>
    <row r="45" spans="1:8" x14ac:dyDescent="0.2">
      <c r="A45" t="s">
        <v>56</v>
      </c>
      <c r="B45">
        <v>151754</v>
      </c>
      <c r="C45">
        <v>147670</v>
      </c>
      <c r="D45">
        <v>151548</v>
      </c>
      <c r="E45">
        <v>147731</v>
      </c>
      <c r="F45">
        <v>151498</v>
      </c>
      <c r="G45">
        <v>151498</v>
      </c>
      <c r="H45">
        <v>151295</v>
      </c>
    </row>
    <row r="46" spans="1:8" x14ac:dyDescent="0.2">
      <c r="A46" t="s">
        <v>57</v>
      </c>
      <c r="B46">
        <v>162112</v>
      </c>
      <c r="C46">
        <v>155552</v>
      </c>
      <c r="D46">
        <v>152944</v>
      </c>
      <c r="E46">
        <v>149648</v>
      </c>
      <c r="F46">
        <v>151920</v>
      </c>
      <c r="G46">
        <v>151920</v>
      </c>
      <c r="H46">
        <v>154664</v>
      </c>
    </row>
    <row r="47" spans="1:8" x14ac:dyDescent="0.2">
      <c r="A47" t="s">
        <v>58</v>
      </c>
      <c r="B47">
        <v>315392</v>
      </c>
      <c r="C47">
        <v>294912</v>
      </c>
      <c r="D47">
        <v>204800</v>
      </c>
      <c r="E47">
        <v>266240</v>
      </c>
      <c r="F47">
        <v>221184</v>
      </c>
      <c r="G47">
        <v>221184</v>
      </c>
      <c r="H47">
        <v>233472</v>
      </c>
    </row>
    <row r="48" spans="1:8" x14ac:dyDescent="0.2">
      <c r="A48" s="4" t="s">
        <v>59</v>
      </c>
    </row>
    <row r="49" spans="1:1" x14ac:dyDescent="0.2">
      <c r="A49" t="s">
        <v>60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44" sqref="I44"/>
    </sheetView>
  </sheetViews>
  <sheetFormatPr baseColWidth="10" defaultRowHeight="16" x14ac:dyDescent="0.2"/>
  <cols>
    <col min="1" max="1" width="39.33203125" customWidth="1"/>
    <col min="2" max="5" width="11.1640625" bestFit="1" customWidth="1"/>
    <col min="6" max="7" width="12.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70</v>
      </c>
      <c r="B2">
        <v>0</v>
      </c>
      <c r="C2">
        <v>0</v>
      </c>
      <c r="D2">
        <v>8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71</v>
      </c>
      <c r="B3">
        <v>0</v>
      </c>
      <c r="C3">
        <v>0</v>
      </c>
      <c r="D3">
        <v>640016384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28</v>
      </c>
      <c r="B4">
        <v>32</v>
      </c>
      <c r="C4">
        <v>138</v>
      </c>
      <c r="D4">
        <v>0</v>
      </c>
      <c r="E4">
        <v>41</v>
      </c>
      <c r="F4">
        <v>20</v>
      </c>
      <c r="G4">
        <v>20</v>
      </c>
      <c r="H4">
        <v>25</v>
      </c>
    </row>
    <row r="5" spans="1:8" x14ac:dyDescent="0.2">
      <c r="A5" t="s">
        <v>29</v>
      </c>
      <c r="B5">
        <v>1156191048</v>
      </c>
      <c r="C5">
        <v>1759546317</v>
      </c>
      <c r="D5">
        <v>1056329521</v>
      </c>
      <c r="E5">
        <v>1213664505</v>
      </c>
      <c r="F5">
        <v>1193043342</v>
      </c>
      <c r="G5">
        <v>1145341573</v>
      </c>
      <c r="H5">
        <v>788365882</v>
      </c>
    </row>
    <row r="6" spans="1:8" x14ac:dyDescent="0.2">
      <c r="A6" t="s">
        <v>30</v>
      </c>
      <c r="B6">
        <v>1826461</v>
      </c>
      <c r="C6">
        <v>157957</v>
      </c>
      <c r="D6">
        <v>42735</v>
      </c>
      <c r="E6">
        <v>1294225</v>
      </c>
      <c r="F6">
        <v>11911</v>
      </c>
      <c r="G6">
        <v>11726</v>
      </c>
      <c r="H6">
        <v>306210026</v>
      </c>
    </row>
    <row r="7" spans="1:8" x14ac:dyDescent="0.2">
      <c r="A7" t="s">
        <v>31</v>
      </c>
      <c r="B7">
        <v>601804348</v>
      </c>
      <c r="C7">
        <v>1345806573</v>
      </c>
      <c r="D7">
        <v>582555258</v>
      </c>
      <c r="E7">
        <v>594390185</v>
      </c>
      <c r="F7">
        <v>640138439</v>
      </c>
      <c r="G7">
        <v>619843861</v>
      </c>
      <c r="H7">
        <v>619933203</v>
      </c>
    </row>
    <row r="8" spans="1:8" x14ac:dyDescent="0.2">
      <c r="A8" s="4" t="s">
        <v>37</v>
      </c>
    </row>
    <row r="9" spans="1:8" x14ac:dyDescent="0.2">
      <c r="A9" t="s">
        <v>38</v>
      </c>
      <c r="B9">
        <v>21021655.399999999</v>
      </c>
      <c r="C9">
        <v>45116572.200000003</v>
      </c>
      <c r="D9">
        <v>27085372.300000001</v>
      </c>
      <c r="E9">
        <v>31119602.699999999</v>
      </c>
      <c r="F9">
        <v>29826083.600000001</v>
      </c>
      <c r="G9">
        <v>28633539.300000001</v>
      </c>
      <c r="H9">
        <v>20214509.800000001</v>
      </c>
    </row>
    <row r="10" spans="1:8" x14ac:dyDescent="0.2">
      <c r="A10" t="s">
        <v>32</v>
      </c>
      <c r="B10">
        <v>1.3</v>
      </c>
      <c r="C10">
        <v>8.1999999999999993</v>
      </c>
      <c r="D10">
        <v>0.8</v>
      </c>
      <c r="E10">
        <v>3.1</v>
      </c>
      <c r="F10">
        <v>1.8</v>
      </c>
      <c r="G10">
        <v>1.3</v>
      </c>
      <c r="H10">
        <v>0.9</v>
      </c>
    </row>
    <row r="11" spans="1:8" x14ac:dyDescent="0.2">
      <c r="A11" t="s">
        <v>33</v>
      </c>
      <c r="B11">
        <v>14.1</v>
      </c>
      <c r="C11">
        <v>20.399999999999999</v>
      </c>
      <c r="D11">
        <v>18.2</v>
      </c>
      <c r="E11">
        <v>55.5</v>
      </c>
      <c r="F11">
        <v>35.700000000000003</v>
      </c>
      <c r="G11">
        <v>20.100000000000001</v>
      </c>
      <c r="H11">
        <v>13.9</v>
      </c>
    </row>
    <row r="12" spans="1:8" x14ac:dyDescent="0.2">
      <c r="A12" t="s">
        <v>34</v>
      </c>
      <c r="B12">
        <v>6.9</v>
      </c>
      <c r="C12">
        <v>26.5</v>
      </c>
      <c r="D12">
        <v>3.4</v>
      </c>
      <c r="E12">
        <v>14.9</v>
      </c>
      <c r="F12">
        <v>33.1</v>
      </c>
      <c r="G12">
        <v>17.2</v>
      </c>
      <c r="H12">
        <v>2.7</v>
      </c>
    </row>
    <row r="13" spans="1:8" x14ac:dyDescent="0.2">
      <c r="A13" t="s">
        <v>35</v>
      </c>
      <c r="B13">
        <v>19.5</v>
      </c>
      <c r="C13">
        <v>53.6</v>
      </c>
      <c r="D13">
        <v>52.6</v>
      </c>
      <c r="E13">
        <v>123.5</v>
      </c>
      <c r="F13">
        <v>115.8</v>
      </c>
      <c r="G13">
        <v>105.7</v>
      </c>
      <c r="H13">
        <v>18.3</v>
      </c>
    </row>
    <row r="14" spans="1:8" x14ac:dyDescent="0.2">
      <c r="A14" t="s">
        <v>36</v>
      </c>
      <c r="B14">
        <v>167.5</v>
      </c>
      <c r="C14">
        <v>199.3</v>
      </c>
      <c r="D14">
        <v>168.2</v>
      </c>
      <c r="E14">
        <v>219.3</v>
      </c>
      <c r="F14">
        <v>163.30000000000001</v>
      </c>
      <c r="G14">
        <v>193.2</v>
      </c>
      <c r="H14">
        <v>129.1</v>
      </c>
    </row>
    <row r="15" spans="1:8" x14ac:dyDescent="0.2">
      <c r="A15" s="4" t="s">
        <v>39</v>
      </c>
    </row>
    <row r="16" spans="1:8" x14ac:dyDescent="0.2">
      <c r="A16" t="s">
        <v>38</v>
      </c>
      <c r="B16">
        <v>913230.5</v>
      </c>
      <c r="C16">
        <v>78978.5</v>
      </c>
      <c r="D16">
        <v>21367.5</v>
      </c>
      <c r="E16">
        <v>647112.5</v>
      </c>
      <c r="F16">
        <v>11911</v>
      </c>
      <c r="G16">
        <v>11726</v>
      </c>
      <c r="H16" s="7">
        <v>153105013</v>
      </c>
    </row>
    <row r="17" spans="1:8" x14ac:dyDescent="0.2">
      <c r="A17" t="s">
        <v>32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3.5</v>
      </c>
    </row>
    <row r="18" spans="1:8" x14ac:dyDescent="0.2">
      <c r="A18" t="s">
        <v>33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7">
        <v>17.5</v>
      </c>
    </row>
    <row r="19" spans="1:8" x14ac:dyDescent="0.2">
      <c r="A19" t="s">
        <v>34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1.5</v>
      </c>
    </row>
    <row r="20" spans="1:8" x14ac:dyDescent="0.2">
      <c r="A20" t="s">
        <v>35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7">
        <v>155.5</v>
      </c>
    </row>
    <row r="21" spans="1:8" x14ac:dyDescent="0.2">
      <c r="A21" t="s">
        <v>36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7">
        <v>143.5</v>
      </c>
    </row>
    <row r="22" spans="1:8" x14ac:dyDescent="0.2">
      <c r="A22" s="4" t="s">
        <v>40</v>
      </c>
      <c r="H22" s="7"/>
    </row>
    <row r="23" spans="1:8" x14ac:dyDescent="0.2">
      <c r="A23" t="s">
        <v>38</v>
      </c>
      <c r="B23">
        <v>33373486.5</v>
      </c>
      <c r="C23">
        <v>74767031.799999997</v>
      </c>
      <c r="D23">
        <v>32364181</v>
      </c>
      <c r="E23">
        <v>33021676.899999999</v>
      </c>
      <c r="F23">
        <v>35563246.600000001</v>
      </c>
      <c r="G23">
        <v>34435770.100000001</v>
      </c>
      <c r="H23" s="7">
        <v>34440733.5</v>
      </c>
    </row>
    <row r="24" spans="1:8" x14ac:dyDescent="0.2">
      <c r="A24" t="s">
        <v>32</v>
      </c>
      <c r="B24" s="7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7">
        <v>0</v>
      </c>
    </row>
    <row r="25" spans="1:8" x14ac:dyDescent="0.2">
      <c r="A25" t="s">
        <v>33</v>
      </c>
      <c r="B25" s="7">
        <v>11.1</v>
      </c>
      <c r="C25">
        <v>2132.9</v>
      </c>
      <c r="D25">
        <v>9.6999999999999993</v>
      </c>
      <c r="E25">
        <v>1.8</v>
      </c>
      <c r="F25">
        <v>10</v>
      </c>
      <c r="G25">
        <v>8.3000000000000007</v>
      </c>
      <c r="H25" s="7">
        <v>9.5</v>
      </c>
    </row>
    <row r="26" spans="1:8" x14ac:dyDescent="0.2">
      <c r="A26" t="s">
        <v>34</v>
      </c>
      <c r="B26" s="7">
        <v>1.3</v>
      </c>
      <c r="C26">
        <v>1</v>
      </c>
      <c r="D26">
        <v>1.6</v>
      </c>
      <c r="E26">
        <v>0.1</v>
      </c>
      <c r="F26">
        <v>0.2</v>
      </c>
      <c r="G26">
        <v>1.8</v>
      </c>
      <c r="H26" s="7">
        <v>1.5</v>
      </c>
    </row>
    <row r="27" spans="1:8" x14ac:dyDescent="0.2">
      <c r="A27" t="s">
        <v>35</v>
      </c>
      <c r="B27" s="7">
        <v>898.7</v>
      </c>
      <c r="C27">
        <v>1792.8</v>
      </c>
      <c r="D27">
        <v>551.9</v>
      </c>
      <c r="E27">
        <v>342.8</v>
      </c>
      <c r="F27">
        <v>560</v>
      </c>
      <c r="G27">
        <v>1813.7</v>
      </c>
      <c r="H27" s="7">
        <v>1733.8</v>
      </c>
    </row>
    <row r="28" spans="1:8" x14ac:dyDescent="0.2">
      <c r="A28" t="s">
        <v>36</v>
      </c>
      <c r="B28" s="7">
        <v>51.2</v>
      </c>
      <c r="C28">
        <v>34.4</v>
      </c>
      <c r="D28">
        <v>0</v>
      </c>
      <c r="E28">
        <v>0</v>
      </c>
      <c r="F28">
        <v>66.7</v>
      </c>
      <c r="G28">
        <v>0</v>
      </c>
      <c r="H28" s="7">
        <v>0</v>
      </c>
    </row>
    <row r="29" spans="1:8" x14ac:dyDescent="0.2">
      <c r="A29" s="4"/>
    </row>
    <row r="30" spans="1:8" x14ac:dyDescent="0.2">
      <c r="A30" t="s">
        <v>41</v>
      </c>
      <c r="B30" s="7">
        <v>0</v>
      </c>
      <c r="C30">
        <v>4</v>
      </c>
      <c r="D30">
        <v>0</v>
      </c>
      <c r="E30">
        <v>108</v>
      </c>
      <c r="F30">
        <v>18</v>
      </c>
      <c r="G30">
        <v>19</v>
      </c>
      <c r="H30" s="7">
        <v>2</v>
      </c>
    </row>
    <row r="31" spans="1:8" x14ac:dyDescent="0.2">
      <c r="A31" t="s">
        <v>42</v>
      </c>
      <c r="B31" s="7">
        <v>0</v>
      </c>
      <c r="C31">
        <v>192</v>
      </c>
      <c r="D31">
        <v>0</v>
      </c>
      <c r="E31">
        <v>510</v>
      </c>
      <c r="F31">
        <v>73</v>
      </c>
      <c r="G31">
        <v>89</v>
      </c>
      <c r="H31" s="7">
        <v>84</v>
      </c>
    </row>
    <row r="32" spans="1:8" x14ac:dyDescent="0.2">
      <c r="A32" t="s">
        <v>43</v>
      </c>
      <c r="B32" s="7">
        <v>0</v>
      </c>
      <c r="C32">
        <v>285.3</v>
      </c>
      <c r="D32">
        <v>0</v>
      </c>
      <c r="E32">
        <v>263952.8</v>
      </c>
      <c r="F32">
        <v>365.7</v>
      </c>
      <c r="G32">
        <v>872.2</v>
      </c>
      <c r="H32" s="7">
        <v>676.6</v>
      </c>
    </row>
    <row r="33" spans="1:8" x14ac:dyDescent="0.2">
      <c r="A33" s="4"/>
    </row>
    <row r="34" spans="1:8" x14ac:dyDescent="0.2">
      <c r="A34" t="s">
        <v>72</v>
      </c>
      <c r="B34" s="7">
        <v>0</v>
      </c>
      <c r="C34">
        <v>0</v>
      </c>
      <c r="D34">
        <v>8</v>
      </c>
      <c r="E34">
        <v>0</v>
      </c>
      <c r="F34">
        <v>0</v>
      </c>
      <c r="G34">
        <v>0</v>
      </c>
      <c r="H34" s="7">
        <v>0</v>
      </c>
    </row>
    <row r="35" spans="1:8" x14ac:dyDescent="0.2">
      <c r="A35" t="s">
        <v>73</v>
      </c>
      <c r="B35" s="7">
        <v>0</v>
      </c>
      <c r="C35">
        <v>0</v>
      </c>
      <c r="D35">
        <v>5123.2</v>
      </c>
      <c r="E35">
        <v>0</v>
      </c>
      <c r="F35">
        <v>0</v>
      </c>
      <c r="G35">
        <v>0</v>
      </c>
      <c r="H35" s="7">
        <v>0</v>
      </c>
    </row>
    <row r="36" spans="1:8" x14ac:dyDescent="0.2">
      <c r="A36" t="s">
        <v>44</v>
      </c>
      <c r="B36" s="7">
        <v>32</v>
      </c>
      <c r="C36">
        <v>138</v>
      </c>
      <c r="D36">
        <v>0</v>
      </c>
      <c r="E36">
        <v>41</v>
      </c>
      <c r="F36">
        <v>20</v>
      </c>
      <c r="G36">
        <v>20</v>
      </c>
      <c r="H36" s="7">
        <v>25</v>
      </c>
    </row>
    <row r="37" spans="1:8" x14ac:dyDescent="0.2">
      <c r="A37" t="s">
        <v>45</v>
      </c>
      <c r="B37">
        <v>489500.2</v>
      </c>
      <c r="C37">
        <v>3651.1</v>
      </c>
      <c r="D37">
        <v>0</v>
      </c>
      <c r="E37">
        <v>1167314.7</v>
      </c>
      <c r="F37">
        <v>458478.2</v>
      </c>
      <c r="G37">
        <v>260263.4</v>
      </c>
      <c r="H37" s="7">
        <v>83508.3</v>
      </c>
    </row>
    <row r="38" spans="1:8" x14ac:dyDescent="0.2">
      <c r="A38" t="s">
        <v>46</v>
      </c>
      <c r="B38" s="7">
        <v>22</v>
      </c>
      <c r="C38">
        <v>4</v>
      </c>
      <c r="D38">
        <v>0</v>
      </c>
      <c r="E38">
        <v>0</v>
      </c>
      <c r="F38">
        <v>22</v>
      </c>
      <c r="G38">
        <v>11</v>
      </c>
      <c r="H38" s="7">
        <v>2</v>
      </c>
    </row>
    <row r="39" spans="1:8" x14ac:dyDescent="0.2">
      <c r="A39" t="s">
        <v>47</v>
      </c>
      <c r="B39">
        <v>100003.8</v>
      </c>
      <c r="C39">
        <v>709975.2</v>
      </c>
      <c r="D39">
        <v>0</v>
      </c>
      <c r="E39">
        <v>0</v>
      </c>
      <c r="F39">
        <v>326070.8</v>
      </c>
      <c r="G39">
        <v>1229071.5</v>
      </c>
      <c r="H39">
        <v>1941881.5</v>
      </c>
    </row>
    <row r="40" spans="1:8" x14ac:dyDescent="0.2">
      <c r="A40" t="s">
        <v>48</v>
      </c>
      <c r="B40" s="7">
        <v>0</v>
      </c>
      <c r="C40">
        <v>0</v>
      </c>
      <c r="D40">
        <v>0</v>
      </c>
      <c r="E40">
        <v>0</v>
      </c>
      <c r="F40">
        <v>16</v>
      </c>
      <c r="G40">
        <v>16</v>
      </c>
      <c r="H40" s="7">
        <v>3</v>
      </c>
    </row>
    <row r="41" spans="1:8" x14ac:dyDescent="0.2">
      <c r="A41" t="s">
        <v>49</v>
      </c>
      <c r="B41">
        <v>0</v>
      </c>
      <c r="C41">
        <v>0</v>
      </c>
      <c r="D41">
        <v>0</v>
      </c>
      <c r="E41">
        <v>0</v>
      </c>
      <c r="F41">
        <v>1773761.1</v>
      </c>
      <c r="G41">
        <v>1254315.1000000001</v>
      </c>
      <c r="H41" s="7">
        <v>7161.3</v>
      </c>
    </row>
    <row r="42" spans="1:8" x14ac:dyDescent="0.2">
      <c r="A42" s="4"/>
    </row>
    <row r="43" spans="1:8" x14ac:dyDescent="0.2">
      <c r="A43" t="s">
        <v>50</v>
      </c>
      <c r="B43">
        <v>0</v>
      </c>
      <c r="C43">
        <v>59</v>
      </c>
      <c r="D43">
        <v>0</v>
      </c>
      <c r="E43">
        <v>490</v>
      </c>
      <c r="F43">
        <v>57</v>
      </c>
      <c r="G43">
        <v>89</v>
      </c>
      <c r="H43" s="7">
        <v>77</v>
      </c>
    </row>
    <row r="44" spans="1:8" x14ac:dyDescent="0.2">
      <c r="A44" t="s">
        <v>51</v>
      </c>
      <c r="B44">
        <v>0</v>
      </c>
      <c r="C44">
        <v>23180199.800000001</v>
      </c>
      <c r="D44">
        <v>0</v>
      </c>
      <c r="E44">
        <v>46712.7</v>
      </c>
      <c r="F44">
        <v>5778.2</v>
      </c>
      <c r="G44">
        <v>4595.2</v>
      </c>
      <c r="H44">
        <v>390009.7</v>
      </c>
    </row>
    <row r="45" spans="1:8" x14ac:dyDescent="0.2">
      <c r="A45" t="s">
        <v>69</v>
      </c>
      <c r="B45">
        <v>0</v>
      </c>
      <c r="C45">
        <v>1</v>
      </c>
      <c r="D45">
        <v>0</v>
      </c>
      <c r="E45">
        <v>14</v>
      </c>
      <c r="F45">
        <v>1</v>
      </c>
      <c r="G45">
        <v>1</v>
      </c>
      <c r="H45" s="7">
        <v>1</v>
      </c>
    </row>
    <row r="46" spans="1:8" x14ac:dyDescent="0.2">
      <c r="A46" s="4" t="s">
        <v>52</v>
      </c>
    </row>
    <row r="47" spans="1:8" x14ac:dyDescent="0.2">
      <c r="A47" t="s">
        <v>53</v>
      </c>
      <c r="B47">
        <v>640010792</v>
      </c>
      <c r="C47">
        <v>640010472</v>
      </c>
      <c r="D47">
        <v>640008768</v>
      </c>
      <c r="E47">
        <v>640008768</v>
      </c>
      <c r="F47">
        <v>640010536</v>
      </c>
      <c r="G47">
        <v>640010536</v>
      </c>
      <c r="H47">
        <v>640007400</v>
      </c>
    </row>
    <row r="48" spans="1:8" x14ac:dyDescent="0.2">
      <c r="A48" t="s">
        <v>54</v>
      </c>
      <c r="B48">
        <v>640012288</v>
      </c>
      <c r="C48">
        <v>640011776</v>
      </c>
      <c r="D48">
        <v>640008768</v>
      </c>
      <c r="E48">
        <v>640008768</v>
      </c>
      <c r="F48">
        <v>640018200</v>
      </c>
      <c r="G48">
        <v>640018200</v>
      </c>
      <c r="H48">
        <v>640008704</v>
      </c>
    </row>
    <row r="49" spans="1:8" x14ac:dyDescent="0.2">
      <c r="A49" t="s">
        <v>55</v>
      </c>
      <c r="B49">
        <v>640040960</v>
      </c>
      <c r="C49">
        <v>640069632</v>
      </c>
      <c r="D49">
        <v>640028672</v>
      </c>
      <c r="E49">
        <v>640036864</v>
      </c>
      <c r="F49">
        <v>640024576</v>
      </c>
      <c r="G49">
        <v>640024576</v>
      </c>
      <c r="H49">
        <v>640040960</v>
      </c>
    </row>
    <row r="50" spans="1:8" x14ac:dyDescent="0.2">
      <c r="A50" t="s">
        <v>56</v>
      </c>
      <c r="B50">
        <v>640011048</v>
      </c>
      <c r="C50">
        <v>640010984</v>
      </c>
      <c r="D50">
        <v>640009760</v>
      </c>
      <c r="E50">
        <v>640010240</v>
      </c>
      <c r="F50">
        <v>640011048</v>
      </c>
      <c r="G50">
        <v>640011048</v>
      </c>
      <c r="H50">
        <v>640007912</v>
      </c>
    </row>
    <row r="51" spans="1:8" x14ac:dyDescent="0.2">
      <c r="A51" t="s">
        <v>57</v>
      </c>
      <c r="B51">
        <v>640012288</v>
      </c>
      <c r="C51">
        <v>640012288</v>
      </c>
      <c r="D51">
        <v>640009760</v>
      </c>
      <c r="E51">
        <v>640010240</v>
      </c>
      <c r="F51">
        <v>640018840</v>
      </c>
      <c r="G51">
        <v>640018840</v>
      </c>
      <c r="H51">
        <v>640009216</v>
      </c>
    </row>
    <row r="52" spans="1:8" x14ac:dyDescent="0.2">
      <c r="A52" t="s">
        <v>58</v>
      </c>
      <c r="B52">
        <v>640102400</v>
      </c>
      <c r="C52">
        <v>640118784</v>
      </c>
      <c r="D52">
        <v>640032768</v>
      </c>
      <c r="E52">
        <v>640102400</v>
      </c>
      <c r="F52">
        <v>640090112</v>
      </c>
      <c r="G52">
        <v>640090112</v>
      </c>
      <c r="H52">
        <v>640065536</v>
      </c>
    </row>
    <row r="53" spans="1:8" x14ac:dyDescent="0.2">
      <c r="A53" s="4" t="s">
        <v>59</v>
      </c>
    </row>
    <row r="54" spans="1:8" x14ac:dyDescent="0.2">
      <c r="A54" t="s">
        <v>62</v>
      </c>
      <c r="B54">
        <v>22609</v>
      </c>
      <c r="C54">
        <v>23639</v>
      </c>
      <c r="D54">
        <v>24306</v>
      </c>
      <c r="E54">
        <v>23211</v>
      </c>
      <c r="F54">
        <v>23249</v>
      </c>
      <c r="G54">
        <v>22235</v>
      </c>
      <c r="H54">
        <v>24050</v>
      </c>
    </row>
    <row r="55" spans="1:8" x14ac:dyDescent="0.2">
      <c r="A55" t="s">
        <v>63</v>
      </c>
      <c r="B55">
        <v>1384752</v>
      </c>
      <c r="C55">
        <v>1511744</v>
      </c>
      <c r="D55">
        <v>1554432</v>
      </c>
      <c r="E55">
        <v>1484992</v>
      </c>
      <c r="F55">
        <v>1465528</v>
      </c>
      <c r="G55">
        <v>1401264</v>
      </c>
      <c r="H55">
        <v>1537536</v>
      </c>
    </row>
    <row r="56" spans="1:8" x14ac:dyDescent="0.2">
      <c r="A56" t="s">
        <v>64</v>
      </c>
      <c r="B56">
        <v>85655536</v>
      </c>
      <c r="C56">
        <v>89931424</v>
      </c>
      <c r="D56">
        <v>91897952</v>
      </c>
      <c r="E56">
        <v>87927944</v>
      </c>
      <c r="F56">
        <v>92740912</v>
      </c>
      <c r="G56">
        <v>88589184</v>
      </c>
      <c r="H56">
        <v>91498592</v>
      </c>
    </row>
    <row r="57" spans="1:8" x14ac:dyDescent="0.2">
      <c r="A57" t="s">
        <v>65</v>
      </c>
      <c r="B57">
        <v>13166</v>
      </c>
      <c r="C57">
        <v>13605</v>
      </c>
      <c r="D57">
        <v>14317</v>
      </c>
      <c r="E57">
        <v>13223</v>
      </c>
      <c r="F57">
        <v>13369</v>
      </c>
      <c r="G57">
        <v>12859</v>
      </c>
      <c r="H57">
        <v>14077</v>
      </c>
    </row>
    <row r="58" spans="1:8" x14ac:dyDescent="0.2">
      <c r="A58" t="s">
        <v>66</v>
      </c>
      <c r="B58" s="5">
        <v>8.6459999999999992E-3</v>
      </c>
      <c r="C58" s="5">
        <v>8.6680000000000004E-3</v>
      </c>
      <c r="D58" s="5">
        <v>8.6599999999999993E-3</v>
      </c>
      <c r="E58" s="5">
        <v>8.6870000000000003E-3</v>
      </c>
      <c r="F58" s="5">
        <v>8.626E-3</v>
      </c>
      <c r="G58" s="5">
        <v>8.5050000000000004E-3</v>
      </c>
      <c r="H58" s="5">
        <v>8.6940000000000003E-3</v>
      </c>
    </row>
    <row r="59" spans="1:8" x14ac:dyDescent="0.2">
      <c r="A59" t="s">
        <v>67</v>
      </c>
      <c r="B59" s="5">
        <v>0.95699999999999996</v>
      </c>
      <c r="C59" s="5">
        <v>0.99924000000000002</v>
      </c>
      <c r="D59" s="5">
        <v>0.99926000000000004</v>
      </c>
      <c r="E59" s="5">
        <v>0.99965999999999999</v>
      </c>
      <c r="F59" s="5">
        <v>0.98494000000000004</v>
      </c>
      <c r="G59" s="5">
        <v>0.98470000000000002</v>
      </c>
      <c r="H59" s="5">
        <v>0.99892000000000003</v>
      </c>
    </row>
    <row r="60" spans="1:8" x14ac:dyDescent="0.2">
      <c r="A60" t="s">
        <v>68</v>
      </c>
      <c r="B60" s="5">
        <v>0.92493999999999998</v>
      </c>
      <c r="C60" s="5">
        <v>0.92879999999999996</v>
      </c>
      <c r="D60" s="5">
        <v>0.92306999999999995</v>
      </c>
      <c r="E60" s="5">
        <v>0.92484999999999995</v>
      </c>
      <c r="F60" s="5">
        <v>0.97387999999999997</v>
      </c>
      <c r="G60" s="5">
        <v>0.97270999999999996</v>
      </c>
      <c r="H60" s="5">
        <v>0.92884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2" sqref="B2"/>
    </sheetView>
  </sheetViews>
  <sheetFormatPr baseColWidth="10" defaultRowHeight="16" x14ac:dyDescent="0.2"/>
  <cols>
    <col min="1" max="1" width="39.33203125" customWidth="1"/>
    <col min="2" max="5" width="11.1640625" bestFit="1" customWidth="1"/>
    <col min="6" max="7" width="12.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70</v>
      </c>
    </row>
    <row r="3" spans="1:8" x14ac:dyDescent="0.2">
      <c r="A3" t="s">
        <v>71</v>
      </c>
    </row>
    <row r="4" spans="1:8" x14ac:dyDescent="0.2">
      <c r="A4" t="s">
        <v>28</v>
      </c>
    </row>
    <row r="5" spans="1:8" x14ac:dyDescent="0.2">
      <c r="A5" t="s">
        <v>29</v>
      </c>
    </row>
    <row r="6" spans="1:8" x14ac:dyDescent="0.2">
      <c r="A6" t="s">
        <v>30</v>
      </c>
    </row>
    <row r="7" spans="1:8" x14ac:dyDescent="0.2">
      <c r="A7" t="s">
        <v>31</v>
      </c>
    </row>
    <row r="8" spans="1:8" x14ac:dyDescent="0.2">
      <c r="A8" s="4" t="s">
        <v>37</v>
      </c>
    </row>
    <row r="9" spans="1:8" x14ac:dyDescent="0.2">
      <c r="A9" t="s">
        <v>38</v>
      </c>
    </row>
    <row r="10" spans="1:8" x14ac:dyDescent="0.2">
      <c r="A10" t="s">
        <v>32</v>
      </c>
    </row>
    <row r="11" spans="1:8" x14ac:dyDescent="0.2">
      <c r="A11" t="s">
        <v>33</v>
      </c>
    </row>
    <row r="12" spans="1:8" x14ac:dyDescent="0.2">
      <c r="A12" t="s">
        <v>34</v>
      </c>
    </row>
    <row r="13" spans="1:8" x14ac:dyDescent="0.2">
      <c r="A13" t="s">
        <v>35</v>
      </c>
    </row>
    <row r="14" spans="1:8" x14ac:dyDescent="0.2">
      <c r="A14" t="s">
        <v>36</v>
      </c>
    </row>
    <row r="15" spans="1:8" x14ac:dyDescent="0.2">
      <c r="A15" s="4" t="s">
        <v>39</v>
      </c>
    </row>
    <row r="16" spans="1:8" x14ac:dyDescent="0.2">
      <c r="A16" t="s">
        <v>38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s="4" t="s">
        <v>40</v>
      </c>
    </row>
    <row r="23" spans="1:1" x14ac:dyDescent="0.2">
      <c r="A23" t="s">
        <v>38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s="4"/>
    </row>
    <row r="30" spans="1:1" x14ac:dyDescent="0.2">
      <c r="A30" t="s">
        <v>41</v>
      </c>
    </row>
    <row r="31" spans="1:1" x14ac:dyDescent="0.2">
      <c r="A31" t="s">
        <v>42</v>
      </c>
    </row>
    <row r="32" spans="1:1" x14ac:dyDescent="0.2">
      <c r="A32" t="s">
        <v>43</v>
      </c>
    </row>
    <row r="33" spans="1:1" x14ac:dyDescent="0.2">
      <c r="A33" s="4"/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s="4"/>
    </row>
    <row r="43" spans="1:1" x14ac:dyDescent="0.2">
      <c r="A43" t="s">
        <v>50</v>
      </c>
    </row>
    <row r="44" spans="1:1" x14ac:dyDescent="0.2">
      <c r="A44" t="s">
        <v>51</v>
      </c>
    </row>
    <row r="45" spans="1:1" x14ac:dyDescent="0.2">
      <c r="A45" t="s">
        <v>69</v>
      </c>
    </row>
    <row r="46" spans="1:1" x14ac:dyDescent="0.2">
      <c r="A46" s="4" t="s">
        <v>52</v>
      </c>
    </row>
    <row r="47" spans="1:1" x14ac:dyDescent="0.2">
      <c r="A47" t="s">
        <v>53</v>
      </c>
    </row>
    <row r="48" spans="1:1" x14ac:dyDescent="0.2">
      <c r="A48" t="s">
        <v>54</v>
      </c>
    </row>
    <row r="49" spans="1:1" x14ac:dyDescent="0.2">
      <c r="A49" t="s">
        <v>55</v>
      </c>
    </row>
    <row r="50" spans="1:1" x14ac:dyDescent="0.2">
      <c r="A50" t="s">
        <v>56</v>
      </c>
    </row>
    <row r="51" spans="1:1" x14ac:dyDescent="0.2">
      <c r="A51" t="s">
        <v>57</v>
      </c>
    </row>
    <row r="52" spans="1:1" x14ac:dyDescent="0.2">
      <c r="A52" t="s">
        <v>58</v>
      </c>
    </row>
    <row r="53" spans="1:1" x14ac:dyDescent="0.2">
      <c r="A53" s="4" t="s">
        <v>59</v>
      </c>
    </row>
    <row r="54" spans="1:1" x14ac:dyDescent="0.2">
      <c r="A54" t="s">
        <v>62</v>
      </c>
    </row>
    <row r="55" spans="1:1" x14ac:dyDescent="0.2">
      <c r="A55" t="s">
        <v>63</v>
      </c>
    </row>
    <row r="56" spans="1:1" x14ac:dyDescent="0.2">
      <c r="A56" t="s">
        <v>64</v>
      </c>
    </row>
    <row r="57" spans="1:1" x14ac:dyDescent="0.2">
      <c r="A57" t="s">
        <v>65</v>
      </c>
    </row>
    <row r="58" spans="1:1" x14ac:dyDescent="0.2">
      <c r="A58" t="s">
        <v>66</v>
      </c>
    </row>
    <row r="59" spans="1:1" x14ac:dyDescent="0.2">
      <c r="A59" t="s">
        <v>67</v>
      </c>
    </row>
    <row r="60" spans="1:1" x14ac:dyDescent="0.2">
      <c r="A60" t="s">
        <v>68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Q2" sqref="Q2:Q17"/>
    </sheetView>
  </sheetViews>
  <sheetFormatPr baseColWidth="10" defaultRowHeight="16" x14ac:dyDescent="0.2"/>
  <cols>
    <col min="1" max="1" width="12.5" bestFit="1" customWidth="1"/>
    <col min="2" max="2" width="10.5" bestFit="1" customWidth="1"/>
    <col min="3" max="4" width="7.6640625" bestFit="1" customWidth="1"/>
    <col min="5" max="5" width="7.1640625" bestFit="1" customWidth="1"/>
    <col min="6" max="6" width="8.1640625" bestFit="1" customWidth="1"/>
    <col min="7" max="8" width="10.5" bestFit="1" customWidth="1"/>
    <col min="9" max="9" width="8.1640625" bestFit="1" customWidth="1"/>
    <col min="10" max="11" width="10.5" bestFit="1" customWidth="1"/>
    <col min="12" max="14" width="8.1640625" bestFit="1" customWidth="1"/>
    <col min="15" max="16" width="10.5" bestFit="1" customWidth="1"/>
    <col min="17" max="17" width="8.1640625" bestFit="1" customWidth="1"/>
    <col min="18" max="18" width="9.1640625" bestFit="1" customWidth="1"/>
  </cols>
  <sheetData>
    <row r="1" spans="1:17" x14ac:dyDescent="0.2">
      <c r="A1" t="s">
        <v>76</v>
      </c>
      <c r="B1" t="s">
        <v>74</v>
      </c>
      <c r="C1" t="s">
        <v>1</v>
      </c>
      <c r="D1" t="s">
        <v>2</v>
      </c>
      <c r="E1" t="s">
        <v>4</v>
      </c>
      <c r="F1" t="s">
        <v>61</v>
      </c>
      <c r="G1" t="s">
        <v>75</v>
      </c>
      <c r="H1" t="s">
        <v>5</v>
      </c>
      <c r="I1" t="s">
        <v>3</v>
      </c>
      <c r="J1" t="s">
        <v>74</v>
      </c>
      <c r="K1" t="s">
        <v>1</v>
      </c>
      <c r="L1" t="s">
        <v>2</v>
      </c>
      <c r="M1" t="s">
        <v>4</v>
      </c>
      <c r="N1" t="s">
        <v>61</v>
      </c>
      <c r="O1" t="s">
        <v>75</v>
      </c>
      <c r="P1" t="s">
        <v>5</v>
      </c>
      <c r="Q1" t="s">
        <v>3</v>
      </c>
    </row>
    <row r="2" spans="1:17" x14ac:dyDescent="0.2">
      <c r="A2" t="s">
        <v>8</v>
      </c>
    </row>
    <row r="3" spans="1:17" x14ac:dyDescent="0.2">
      <c r="A3" t="s">
        <v>11</v>
      </c>
    </row>
    <row r="4" spans="1:17" x14ac:dyDescent="0.2">
      <c r="A4" t="s">
        <v>12</v>
      </c>
    </row>
    <row r="5" spans="1:17" x14ac:dyDescent="0.2">
      <c r="A5" t="s">
        <v>13</v>
      </c>
    </row>
    <row r="6" spans="1:17" x14ac:dyDescent="0.2">
      <c r="A6" t="s">
        <v>21</v>
      </c>
    </row>
    <row r="7" spans="1:17" x14ac:dyDescent="0.2">
      <c r="A7" t="s">
        <v>14</v>
      </c>
    </row>
    <row r="8" spans="1:17" x14ac:dyDescent="0.2">
      <c r="A8" t="s">
        <v>15</v>
      </c>
    </row>
    <row r="9" spans="1:17" x14ac:dyDescent="0.2">
      <c r="A9" t="s">
        <v>20</v>
      </c>
    </row>
    <row r="10" spans="1:17" x14ac:dyDescent="0.2">
      <c r="A10" t="s">
        <v>16</v>
      </c>
    </row>
    <row r="11" spans="1:17" x14ac:dyDescent="0.2">
      <c r="A11" t="s">
        <v>9</v>
      </c>
    </row>
    <row r="12" spans="1:17" x14ac:dyDescent="0.2">
      <c r="A12" t="s">
        <v>10</v>
      </c>
    </row>
    <row r="13" spans="1:17" x14ac:dyDescent="0.2">
      <c r="A13" t="s">
        <v>23</v>
      </c>
    </row>
    <row r="14" spans="1:17" x14ac:dyDescent="0.2">
      <c r="A14" t="s">
        <v>17</v>
      </c>
    </row>
    <row r="15" spans="1:17" x14ac:dyDescent="0.2">
      <c r="A15" t="s">
        <v>18</v>
      </c>
    </row>
    <row r="16" spans="1:17" x14ac:dyDescent="0.2">
      <c r="A16" t="s">
        <v>22</v>
      </c>
    </row>
    <row r="17" spans="1:1" x14ac:dyDescent="0.2">
      <c r="A17" t="s">
        <v>19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mmprof</vt:lpstr>
      <vt:lpstr>aget</vt:lpstr>
      <vt:lpstr>blackscholes</vt:lpstr>
      <vt:lpstr>bodytrack</vt:lpstr>
      <vt:lpstr>Sheet8</vt:lpstr>
    </vt:vector>
  </TitlesOfParts>
  <Company>UTSASRG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Silvestro</dc:creator>
  <cp:lastModifiedBy>Microsoft Office User</cp:lastModifiedBy>
  <dcterms:created xsi:type="dcterms:W3CDTF">2019-03-22T14:58:24Z</dcterms:created>
  <dcterms:modified xsi:type="dcterms:W3CDTF">2019-07-08T18:07:46Z</dcterms:modified>
</cp:coreProperties>
</file>