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epartments\Research\Annual Report Charts\UGA Student Aid Analyses\2018-19\Done\"/>
    </mc:Choice>
  </mc:AlternateContent>
  <bookViews>
    <workbookView xWindow="0" yWindow="0" windowWidth="28800" windowHeight="11775"/>
  </bookViews>
  <sheets>
    <sheet name="Resident Ugrads" sheetId="1" r:id="rId1"/>
    <sheet name="Non-resident Ugrads" sheetId="2" r:id="rId2"/>
    <sheet name="Combined (Res &amp; non-Res) Ugrads" sheetId="3" r:id="rId3"/>
  </sheets>
  <definedNames>
    <definedName name="_xlnm.Print_Area" localSheetId="2">'Combined (Res &amp; non-Res) Ugrads'!$A$1:$G$27</definedName>
    <definedName name="_xlnm.Print_Area" localSheetId="1">'Non-resident Ugrads'!$A$1:$G$28</definedName>
    <definedName name="_xlnm.Print_Area" localSheetId="0">'Resident Ugrads'!$A$1:$G$27</definedName>
  </definedNames>
  <calcPr calcId="162913"/>
</workbook>
</file>

<file path=xl/calcChain.xml><?xml version="1.0" encoding="utf-8"?>
<calcChain xmlns="http://schemas.openxmlformats.org/spreadsheetml/2006/main">
  <c r="B8" i="1" l="1"/>
  <c r="B8" i="2" l="1"/>
  <c r="C8" i="2"/>
  <c r="D8" i="2"/>
  <c r="E8" i="2"/>
  <c r="F8" i="2"/>
  <c r="G8" i="2"/>
  <c r="C8" i="1"/>
  <c r="D8" i="1"/>
  <c r="E8" i="1"/>
  <c r="F8" i="1"/>
  <c r="G8" i="1"/>
  <c r="A27" i="3" l="1"/>
  <c r="A28" i="2"/>
  <c r="A41" i="3" l="1"/>
  <c r="A40" i="3"/>
  <c r="B40" i="2"/>
  <c r="B40" i="3" s="1"/>
  <c r="B41" i="2"/>
  <c r="B41" i="3" s="1"/>
  <c r="A41" i="2"/>
  <c r="A40" i="2"/>
  <c r="A2" i="3"/>
  <c r="A1" i="3"/>
  <c r="G6" i="3"/>
  <c r="F6" i="3"/>
  <c r="D6" i="3"/>
  <c r="C6" i="3"/>
  <c r="B6" i="3"/>
  <c r="A6" i="3"/>
  <c r="A2" i="2"/>
  <c r="A1" i="2"/>
  <c r="E6" i="3" l="1"/>
  <c r="K8" i="3" s="1"/>
  <c r="K7" i="3"/>
  <c r="K6" i="3"/>
  <c r="M8" i="2"/>
  <c r="M7" i="2"/>
  <c r="M6" i="2"/>
  <c r="N6" i="1"/>
  <c r="N5" i="1"/>
  <c r="N7" i="1"/>
  <c r="C8" i="3" l="1"/>
  <c r="D8" i="3"/>
  <c r="E8" i="3"/>
  <c r="F8" i="3"/>
  <c r="G8" i="3"/>
  <c r="B8" i="3"/>
</calcChain>
</file>

<file path=xl/sharedStrings.xml><?xml version="1.0" encoding="utf-8"?>
<sst xmlns="http://schemas.openxmlformats.org/spreadsheetml/2006/main" count="56" uniqueCount="29">
  <si>
    <t>Total Cost of Education</t>
  </si>
  <si>
    <t>Total Parental Contribution</t>
  </si>
  <si>
    <t>Total Student Contribution</t>
  </si>
  <si>
    <t>Total Financial Need</t>
  </si>
  <si>
    <t>Total Financial Aid GAP</t>
  </si>
  <si>
    <t>Average Cost of Education</t>
  </si>
  <si>
    <t>Average Parental Contribution</t>
  </si>
  <si>
    <t>Average Student Contribution</t>
  </si>
  <si>
    <t>Average Financial Need</t>
  </si>
  <si>
    <t>Average Financial Aid GAP</t>
  </si>
  <si>
    <t>University of Georgia</t>
  </si>
  <si>
    <t>Total Gift Aid</t>
  </si>
  <si>
    <t>Average Gift Aid</t>
  </si>
  <si>
    <t>All Undergraduates with Complete FAFSAs and Need</t>
  </si>
  <si>
    <t>Resident Undergraduates with Complete FAFSAs and Need</t>
  </si>
  <si>
    <t>TPC</t>
  </si>
  <si>
    <t>TSC</t>
  </si>
  <si>
    <t>TFN</t>
  </si>
  <si>
    <t>TPC=</t>
  </si>
  <si>
    <t>TSC=</t>
  </si>
  <si>
    <t>TFN=</t>
  </si>
  <si>
    <t>Non-Resident Undergraduates with Complete FAFSAs and Need</t>
  </si>
  <si>
    <t>Start</t>
  </si>
  <si>
    <t>Finish</t>
  </si>
  <si>
    <r>
      <t xml:space="preserve">Number of </t>
    </r>
    <r>
      <rPr>
        <b/>
        <sz val="11"/>
        <color rgb="FFC00000"/>
        <rFont val="Calibri"/>
        <family val="2"/>
        <scheme val="minor"/>
      </rPr>
      <t>ALL</t>
    </r>
    <r>
      <rPr>
        <b/>
        <sz val="11"/>
        <color theme="1"/>
        <rFont val="Calibri"/>
        <family val="2"/>
        <scheme val="minor"/>
      </rPr>
      <t xml:space="preserve"> Undergraduate Students w/ Complete FAFSAs &amp; Need</t>
    </r>
  </si>
  <si>
    <r>
      <t xml:space="preserve">Number of </t>
    </r>
    <r>
      <rPr>
        <b/>
        <sz val="11"/>
        <color rgb="FFC00000"/>
        <rFont val="Calibri"/>
        <family val="2"/>
        <scheme val="minor"/>
      </rPr>
      <t>NONRESIDENT</t>
    </r>
    <r>
      <rPr>
        <b/>
        <sz val="11"/>
        <color theme="1"/>
        <rFont val="Calibri"/>
        <family val="2"/>
        <scheme val="minor"/>
      </rPr>
      <t xml:space="preserve"> Undergraduate Students w/ Complete FAFSAs &amp; Need</t>
    </r>
  </si>
  <si>
    <r>
      <t xml:space="preserve">Number of </t>
    </r>
    <r>
      <rPr>
        <b/>
        <sz val="11"/>
        <color rgb="FFC00000"/>
        <rFont val="Calibri"/>
        <family val="2"/>
        <scheme val="minor"/>
      </rPr>
      <t>RESIDENT</t>
    </r>
    <r>
      <rPr>
        <b/>
        <sz val="11"/>
        <color theme="1"/>
        <rFont val="Calibri"/>
        <family val="2"/>
        <scheme val="minor"/>
      </rPr>
      <t xml:space="preserve"> Undergraduate Students w/ Complete FAFSAs &amp; Need</t>
    </r>
  </si>
  <si>
    <t>2018-19 Gap Analysis</t>
  </si>
  <si>
    <t>Source: Office of Student Financial Aid. Data as of November 25, 2019 per Gap Analysis Report. Based on students enrolled fall and spring semesters.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</si>
</sst>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%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3" fontId="0" fillId="2" borderId="8" xfId="0" applyNumberFormat="1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Continuous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0" applyNumberFormat="1"/>
    <xf numFmtId="164" fontId="0" fillId="3" borderId="13" xfId="0" applyNumberFormat="1" applyFill="1" applyBorder="1" applyAlignment="1">
      <alignment horizontal="center" vertical="center" wrapText="1"/>
    </xf>
    <xf numFmtId="164" fontId="0" fillId="3" borderId="14" xfId="0" applyNumberFormat="1" applyFill="1" applyBorder="1" applyAlignment="1">
      <alignment horizontal="center" vertical="center" wrapText="1"/>
    </xf>
    <xf numFmtId="3" fontId="0" fillId="2" borderId="13" xfId="0" applyNumberFormat="1" applyFill="1" applyBorder="1" applyAlignment="1">
      <alignment horizontal="center" vertical="center" wrapText="1"/>
    </xf>
    <xf numFmtId="3" fontId="0" fillId="2" borderId="15" xfId="0" applyNumberFormat="1" applyFill="1" applyBorder="1" applyAlignment="1">
      <alignment horizontal="center" vertical="center" wrapText="1"/>
    </xf>
    <xf numFmtId="166" fontId="0" fillId="0" borderId="0" xfId="0" applyNumberFormat="1"/>
    <xf numFmtId="164" fontId="0" fillId="3" borderId="16" xfId="0" applyNumberFormat="1" applyFill="1" applyBorder="1" applyAlignment="1">
      <alignment horizontal="center" vertical="center" wrapText="1"/>
    </xf>
    <xf numFmtId="164" fontId="0" fillId="3" borderId="17" xfId="0" applyNumberFormat="1" applyFill="1" applyBorder="1" applyAlignment="1">
      <alignment horizontal="center" vertical="center" wrapText="1"/>
    </xf>
    <xf numFmtId="164" fontId="0" fillId="3" borderId="18" xfId="0" applyNumberForma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7"/>
          <c:dPt>
            <c:idx val="0"/>
            <c:bubble3D val="0"/>
            <c:explosion val="20"/>
            <c:extLst>
              <c:ext xmlns:c16="http://schemas.microsoft.com/office/drawing/2014/chart" uri="{C3380CC4-5D6E-409C-BE32-E72D297353CC}">
                <c16:uniqueId val="{00000000-7528-449B-A034-E13DBF7FCD5C}"/>
              </c:ext>
            </c:extLst>
          </c:dPt>
          <c:dPt>
            <c:idx val="2"/>
            <c:bubble3D val="0"/>
            <c:explosion val="16"/>
            <c:extLst>
              <c:ext xmlns:c16="http://schemas.microsoft.com/office/drawing/2014/chart" uri="{C3380CC4-5D6E-409C-BE32-E72D297353CC}">
                <c16:uniqueId val="{00000001-7528-449B-A034-E13DBF7FCD5C}"/>
              </c:ext>
            </c:extLst>
          </c:dPt>
          <c:dLbls>
            <c:dLbl>
              <c:idx val="0"/>
              <c:layout>
                <c:manualLayout>
                  <c:x val="3.2158630773562943E-2"/>
                  <c:y val="-1.898364785026059E-2"/>
                </c:manualLayout>
              </c:layout>
              <c:tx>
                <c:rich>
                  <a:bodyPr/>
                  <a:lstStyle/>
                  <a:p>
                    <a:fld id="{239B677F-579D-4EEB-9754-2E7E1E0E2BD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FCAF718-4C32-496C-A6A3-4AFA8FD285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528-449B-A034-E13DBF7FCD5C}"/>
                </c:ext>
              </c:extLst>
            </c:dLbl>
            <c:dLbl>
              <c:idx val="1"/>
              <c:layout>
                <c:manualLayout>
                  <c:x val="3.7752874659125968E-2"/>
                  <c:y val="-6.12849423784573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5BB-4F4D-B509-AE55BC997BE5}"/>
                </c:ext>
              </c:extLst>
            </c:dLbl>
            <c:dLbl>
              <c:idx val="2"/>
              <c:layout>
                <c:manualLayout>
                  <c:x val="0.2286248857447036"/>
                  <c:y val="-0.241909423220667"/>
                </c:manualLayout>
              </c:layout>
              <c:tx>
                <c:rich>
                  <a:bodyPr/>
                  <a:lstStyle/>
                  <a:p>
                    <a:fld id="{CCD8AC91-0726-42C4-987B-A2CC022631D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70%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528-449B-A034-E13DBF7FCD5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'Resident Ugrads'!$C$5:$E$5</c:f>
              <c:strCache>
                <c:ptCount val="3"/>
                <c:pt idx="0">
                  <c:v>Total Parental Contribution</c:v>
                </c:pt>
                <c:pt idx="1">
                  <c:v>Total Student Contribution</c:v>
                </c:pt>
                <c:pt idx="2">
                  <c:v>Total Financial Need</c:v>
                </c:pt>
              </c:strCache>
            </c:strRef>
          </c:cat>
          <c:val>
            <c:numRef>
              <c:f>'Resident Ugrads'!$C$6:$E$6</c:f>
              <c:numCache>
                <c:formatCode>"$"#,##0</c:formatCode>
                <c:ptCount val="3"/>
                <c:pt idx="0">
                  <c:v>80867094</c:v>
                </c:pt>
                <c:pt idx="1">
                  <c:v>4434465</c:v>
                </c:pt>
                <c:pt idx="2">
                  <c:v>196664056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28-449B-A034-E13DBF7FCD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17"/>
          <c:dPt>
            <c:idx val="2"/>
            <c:bubble3D val="0"/>
            <c:explosion val="5"/>
            <c:extLst>
              <c:ext xmlns:c16="http://schemas.microsoft.com/office/drawing/2014/chart" uri="{C3380CC4-5D6E-409C-BE32-E72D297353CC}">
                <c16:uniqueId val="{00000000-4586-427F-A17B-8E0EBF2DFE72}"/>
              </c:ext>
            </c:extLst>
          </c:dPt>
          <c:dLbls>
            <c:dLbl>
              <c:idx val="0"/>
              <c:layout>
                <c:manualLayout>
                  <c:x val="2.7696190343071022E-2"/>
                  <c:y val="-3.51622193059200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586-427F-A17B-8E0EBF2DFE72}"/>
                </c:ext>
              </c:extLst>
            </c:dLbl>
            <c:dLbl>
              <c:idx val="1"/>
              <c:layout>
                <c:manualLayout>
                  <c:x val="1.4329699172218857E-2"/>
                  <c:y val="6.94429862933799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586-427F-A17B-8E0EBF2DFE72}"/>
                </c:ext>
              </c:extLst>
            </c:dLbl>
            <c:dLbl>
              <c:idx val="2"/>
              <c:layout>
                <c:manualLayout>
                  <c:x val="0.26070322570625415"/>
                  <c:y val="-0.187628317293671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586-427F-A17B-8E0EBF2DFE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'Non-resident Ugrads'!$C$5:$E$5</c:f>
              <c:strCache>
                <c:ptCount val="3"/>
                <c:pt idx="0">
                  <c:v>Total Parental Contribution</c:v>
                </c:pt>
                <c:pt idx="1">
                  <c:v>Total Student Contribution</c:v>
                </c:pt>
                <c:pt idx="2">
                  <c:v>Total Financial Need</c:v>
                </c:pt>
              </c:strCache>
            </c:strRef>
          </c:cat>
          <c:val>
            <c:numRef>
              <c:f>'Non-resident Ugrads'!$C$6:$E$6</c:f>
              <c:numCache>
                <c:formatCode>"$"#,##0</c:formatCode>
                <c:ptCount val="3"/>
                <c:pt idx="0">
                  <c:v>10289703</c:v>
                </c:pt>
                <c:pt idx="1">
                  <c:v>476359</c:v>
                </c:pt>
                <c:pt idx="2">
                  <c:v>18976071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6-427F-A17B-8E0EBF2DFE7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2983401827246836E-2"/>
          <c:y val="0.17389943505123875"/>
          <c:w val="0.88412890220405616"/>
          <c:h val="0.70365724633258053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4"/>
            <c:extLst>
              <c:ext xmlns:c16="http://schemas.microsoft.com/office/drawing/2014/chart" uri="{C3380CC4-5D6E-409C-BE32-E72D297353CC}">
                <c16:uniqueId val="{00000000-3F98-4A0D-AFEE-67BED027846E}"/>
              </c:ext>
            </c:extLst>
          </c:dPt>
          <c:dPt>
            <c:idx val="1"/>
            <c:bubble3D val="0"/>
            <c:explosion val="14"/>
            <c:extLst>
              <c:ext xmlns:c16="http://schemas.microsoft.com/office/drawing/2014/chart" uri="{C3380CC4-5D6E-409C-BE32-E72D297353CC}">
                <c16:uniqueId val="{00000001-3F98-4A0D-AFEE-67BED027846E}"/>
              </c:ext>
            </c:extLst>
          </c:dPt>
          <c:dPt>
            <c:idx val="2"/>
            <c:bubble3D val="0"/>
            <c:explosion val="10"/>
            <c:extLst>
              <c:ext xmlns:c16="http://schemas.microsoft.com/office/drawing/2014/chart" uri="{C3380CC4-5D6E-409C-BE32-E72D297353CC}">
                <c16:uniqueId val="{00000002-3F98-4A0D-AFEE-67BED027846E}"/>
              </c:ext>
            </c:extLst>
          </c:dPt>
          <c:dLbls>
            <c:dLbl>
              <c:idx val="0"/>
              <c:layout>
                <c:manualLayout>
                  <c:x val="7.8082690158779652E-2"/>
                  <c:y val="4.32613074528474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F98-4A0D-AFEE-67BED027846E}"/>
                </c:ext>
              </c:extLst>
            </c:dLbl>
            <c:dLbl>
              <c:idx val="1"/>
              <c:layout>
                <c:manualLayout>
                  <c:x val="3.1026354476951377E-2"/>
                  <c:y val="-3.92613144200647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F98-4A0D-AFEE-67BED027846E}"/>
                </c:ext>
              </c:extLst>
            </c:dLbl>
            <c:dLbl>
              <c:idx val="2"/>
              <c:layout>
                <c:manualLayout>
                  <c:x val="0.3010584073030475"/>
                  <c:y val="-0.226804207613583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F98-4A0D-AFEE-67BED027846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'Combined (Res &amp; non-Res) Ugrads'!$C$5:$E$5</c:f>
              <c:strCache>
                <c:ptCount val="3"/>
                <c:pt idx="0">
                  <c:v>Total Parental Contribution</c:v>
                </c:pt>
                <c:pt idx="1">
                  <c:v>Total Student Contribution</c:v>
                </c:pt>
                <c:pt idx="2">
                  <c:v>Total Financial Need</c:v>
                </c:pt>
              </c:strCache>
            </c:strRef>
          </c:cat>
          <c:val>
            <c:numRef>
              <c:f>'Combined (Res &amp; non-Res) Ugrads'!$C$6:$E$6</c:f>
              <c:numCache>
                <c:formatCode>#,##0</c:formatCode>
                <c:ptCount val="3"/>
                <c:pt idx="0">
                  <c:v>91156797</c:v>
                </c:pt>
                <c:pt idx="1">
                  <c:v>4910824</c:v>
                </c:pt>
                <c:pt idx="2" formatCode="&quot;$&quot;#,##0">
                  <c:v>225439863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8-4A0D-AFEE-67BED027846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9</xdr:row>
      <xdr:rowOff>152400</xdr:rowOff>
    </xdr:from>
    <xdr:to>
      <xdr:col>6</xdr:col>
      <xdr:colOff>575310</xdr:colOff>
      <xdr:row>25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10</xdr:row>
      <xdr:rowOff>140970</xdr:rowOff>
    </xdr:from>
    <xdr:to>
      <xdr:col>6</xdr:col>
      <xdr:colOff>361950</xdr:colOff>
      <xdr:row>25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8</xdr:row>
      <xdr:rowOff>68580</xdr:rowOff>
    </xdr:from>
    <xdr:to>
      <xdr:col>6</xdr:col>
      <xdr:colOff>76200</xdr:colOff>
      <xdr:row>24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tabSelected="1" workbookViewId="0">
      <selection sqref="A1:G1"/>
    </sheetView>
  </sheetViews>
  <sheetFormatPr defaultRowHeight="15" x14ac:dyDescent="0.25"/>
  <cols>
    <col min="1" max="1" width="25" customWidth="1"/>
    <col min="2" max="6" width="15" customWidth="1"/>
    <col min="7" max="7" width="14.85546875" customWidth="1"/>
    <col min="8" max="8" width="12.5703125" customWidth="1"/>
    <col min="14" max="14" width="9.140625" style="22"/>
  </cols>
  <sheetData>
    <row r="1" spans="1:14" ht="23.25" x14ac:dyDescent="0.35">
      <c r="A1" s="37" t="s">
        <v>10</v>
      </c>
      <c r="B1" s="38"/>
      <c r="C1" s="39"/>
      <c r="D1" s="39"/>
      <c r="E1" s="39"/>
      <c r="F1" s="39"/>
      <c r="G1" s="39"/>
    </row>
    <row r="2" spans="1:14" ht="23.25" x14ac:dyDescent="0.35">
      <c r="A2" s="37" t="s">
        <v>27</v>
      </c>
      <c r="B2" s="38"/>
      <c r="C2" s="39"/>
      <c r="D2" s="39"/>
      <c r="E2" s="39"/>
      <c r="F2" s="39"/>
      <c r="G2" s="39"/>
    </row>
    <row r="3" spans="1:14" ht="23.25" x14ac:dyDescent="0.35">
      <c r="A3" s="37" t="s">
        <v>14</v>
      </c>
      <c r="B3" s="38"/>
      <c r="C3" s="39"/>
      <c r="D3" s="39"/>
      <c r="E3" s="39"/>
      <c r="F3" s="39"/>
      <c r="G3" s="39"/>
    </row>
    <row r="4" spans="1:14" ht="15.75" thickBot="1" x14ac:dyDescent="0.3"/>
    <row r="5" spans="1:14" ht="60.75" thickBot="1" x14ac:dyDescent="0.3">
      <c r="A5" s="12" t="s">
        <v>26</v>
      </c>
      <c r="B5" s="13" t="s">
        <v>0</v>
      </c>
      <c r="C5" s="13" t="s">
        <v>1</v>
      </c>
      <c r="D5" s="13" t="s">
        <v>2</v>
      </c>
      <c r="E5" s="13" t="s">
        <v>3</v>
      </c>
      <c r="F5" s="13" t="s">
        <v>11</v>
      </c>
      <c r="G5" s="34" t="s">
        <v>4</v>
      </c>
      <c r="M5" t="s">
        <v>15</v>
      </c>
      <c r="N5" s="25">
        <f>C6/B6</f>
        <v>0.28682000392113738</v>
      </c>
    </row>
    <row r="6" spans="1:14" ht="15.75" thickBot="1" x14ac:dyDescent="0.3">
      <c r="A6" s="4">
        <v>11154</v>
      </c>
      <c r="B6" s="5">
        <v>281943703</v>
      </c>
      <c r="C6" s="6">
        <v>80867094</v>
      </c>
      <c r="D6" s="6">
        <v>4434465</v>
      </c>
      <c r="E6" s="6">
        <v>196664056</v>
      </c>
      <c r="F6" s="6">
        <v>113548830.84</v>
      </c>
      <c r="G6" s="7">
        <v>91982763.140000001</v>
      </c>
      <c r="M6" t="s">
        <v>16</v>
      </c>
      <c r="N6" s="25">
        <f>D6/B6</f>
        <v>1.5728193085411808E-2</v>
      </c>
    </row>
    <row r="7" spans="1:14" ht="45.75" thickBot="1" x14ac:dyDescent="0.3">
      <c r="A7" s="2"/>
      <c r="B7" s="36" t="s">
        <v>5</v>
      </c>
      <c r="C7" s="10" t="s">
        <v>6</v>
      </c>
      <c r="D7" s="11" t="s">
        <v>7</v>
      </c>
      <c r="E7" s="11" t="s">
        <v>8</v>
      </c>
      <c r="F7" s="11" t="s">
        <v>12</v>
      </c>
      <c r="G7" s="35" t="s">
        <v>9</v>
      </c>
      <c r="M7" t="s">
        <v>17</v>
      </c>
      <c r="N7" s="25">
        <f>E6/B6</f>
        <v>0.69752952063625273</v>
      </c>
    </row>
    <row r="8" spans="1:14" ht="15.75" thickBot="1" x14ac:dyDescent="0.3">
      <c r="A8" s="2"/>
      <c r="B8" s="8">
        <f>B6/$A6</f>
        <v>25277.362650170344</v>
      </c>
      <c r="C8" s="26">
        <f t="shared" ref="C8:D8" si="0">C6/$A6</f>
        <v>7250.0532544378702</v>
      </c>
      <c r="D8" s="32">
        <f t="shared" si="0"/>
        <v>397.56724045185581</v>
      </c>
      <c r="E8" s="26">
        <f>E6/$A6</f>
        <v>17631.706652322038</v>
      </c>
      <c r="F8" s="33">
        <f>F6/$A6</f>
        <v>10180.099591178054</v>
      </c>
      <c r="G8" s="31">
        <f>G6/$A6</f>
        <v>8246.6167419759731</v>
      </c>
      <c r="H8" s="30"/>
    </row>
    <row r="27" spans="1:1" x14ac:dyDescent="0.25">
      <c r="A27" s="1" t="s">
        <v>28</v>
      </c>
    </row>
    <row r="40" spans="1:2" x14ac:dyDescent="0.25">
      <c r="A40" s="23" t="s">
        <v>22</v>
      </c>
      <c r="B40" s="24">
        <v>43397</v>
      </c>
    </row>
    <row r="41" spans="1:2" x14ac:dyDescent="0.25">
      <c r="A41" s="23" t="s">
        <v>23</v>
      </c>
      <c r="B41" s="24">
        <v>43397</v>
      </c>
    </row>
  </sheetData>
  <mergeCells count="3">
    <mergeCell ref="A1:G1"/>
    <mergeCell ref="A2:G2"/>
    <mergeCell ref="A3:G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showGridLines="0" workbookViewId="0">
      <selection activeCell="G7" sqref="G7"/>
    </sheetView>
  </sheetViews>
  <sheetFormatPr defaultRowHeight="15" x14ac:dyDescent="0.25"/>
  <cols>
    <col min="1" max="1" width="25" customWidth="1"/>
    <col min="2" max="7" width="15" customWidth="1"/>
    <col min="8" max="8" width="8.7109375" customWidth="1"/>
    <col min="9" max="9" width="10.28515625" customWidth="1"/>
    <col min="10" max="10" width="9" customWidth="1"/>
    <col min="11" max="11" width="5.85546875" customWidth="1"/>
    <col min="12" max="12" width="7" customWidth="1"/>
    <col min="13" max="13" width="7.7109375" style="22" customWidth="1"/>
    <col min="14" max="14" width="6" customWidth="1"/>
    <col min="15" max="15" width="9" customWidth="1"/>
    <col min="16" max="16" width="7.5703125" customWidth="1"/>
    <col min="17" max="17" width="7.28515625" customWidth="1"/>
    <col min="18" max="19" width="7.7109375" customWidth="1"/>
    <col min="20" max="20" width="6.7109375" customWidth="1"/>
    <col min="21" max="21" width="9" customWidth="1"/>
    <col min="22" max="22" width="7.85546875" customWidth="1"/>
    <col min="23" max="23" width="7" customWidth="1"/>
    <col min="24" max="24" width="5.28515625" customWidth="1"/>
    <col min="25" max="25" width="5.85546875" customWidth="1"/>
    <col min="26" max="26" width="7.85546875" customWidth="1"/>
    <col min="27" max="27" width="8.140625" customWidth="1"/>
    <col min="28" max="30" width="12.85546875" customWidth="1"/>
    <col min="31" max="31" width="4.42578125" customWidth="1"/>
    <col min="32" max="32" width="7" customWidth="1"/>
    <col min="33" max="33" width="7.42578125" customWidth="1"/>
    <col min="34" max="34" width="3.140625" customWidth="1"/>
    <col min="35" max="35" width="5.85546875" customWidth="1"/>
  </cols>
  <sheetData>
    <row r="1" spans="1:13" ht="23.25" x14ac:dyDescent="0.35">
      <c r="A1" s="37" t="str">
        <f>'Resident Ugrads'!A1:G1</f>
        <v>University of Georgia</v>
      </c>
      <c r="B1" s="38"/>
      <c r="C1" s="38"/>
      <c r="D1" s="38"/>
      <c r="E1" s="38"/>
      <c r="F1" s="38"/>
      <c r="G1" s="38"/>
    </row>
    <row r="2" spans="1:13" ht="23.25" x14ac:dyDescent="0.35">
      <c r="A2" s="37" t="str">
        <f>'Resident Ugrads'!A2:G2</f>
        <v>2018-19 Gap Analysis</v>
      </c>
      <c r="B2" s="38"/>
      <c r="C2" s="38"/>
      <c r="D2" s="38"/>
      <c r="E2" s="38"/>
      <c r="F2" s="38"/>
      <c r="G2" s="38"/>
    </row>
    <row r="3" spans="1:13" ht="23.25" x14ac:dyDescent="0.35">
      <c r="A3" s="37" t="s">
        <v>21</v>
      </c>
      <c r="B3" s="38"/>
      <c r="C3" s="38"/>
      <c r="D3" s="38"/>
      <c r="E3" s="38"/>
      <c r="F3" s="38"/>
      <c r="G3" s="38"/>
    </row>
    <row r="4" spans="1:13" ht="15.75" thickBot="1" x14ac:dyDescent="0.3"/>
    <row r="5" spans="1:13" ht="60.75" thickBot="1" x14ac:dyDescent="0.3">
      <c r="A5" s="15" t="s">
        <v>25</v>
      </c>
      <c r="B5" s="16" t="s">
        <v>0</v>
      </c>
      <c r="C5" s="16" t="s">
        <v>1</v>
      </c>
      <c r="D5" s="16" t="s">
        <v>2</v>
      </c>
      <c r="E5" s="16" t="s">
        <v>3</v>
      </c>
      <c r="F5" s="16" t="s">
        <v>11</v>
      </c>
      <c r="G5" s="17" t="s">
        <v>4</v>
      </c>
    </row>
    <row r="6" spans="1:13" ht="15.75" thickBot="1" x14ac:dyDescent="0.3">
      <c r="A6" s="9">
        <v>665</v>
      </c>
      <c r="B6" s="5">
        <v>29742133</v>
      </c>
      <c r="C6" s="6">
        <v>10289703</v>
      </c>
      <c r="D6" s="6">
        <v>476359</v>
      </c>
      <c r="E6" s="6">
        <v>18976071</v>
      </c>
      <c r="F6" s="6">
        <v>9108985.9499999993</v>
      </c>
      <c r="G6" s="7">
        <v>11082657.050000001</v>
      </c>
      <c r="L6" t="s">
        <v>18</v>
      </c>
      <c r="M6" s="22">
        <f>C6/B6</f>
        <v>0.34596385538320334</v>
      </c>
    </row>
    <row r="7" spans="1:13" ht="45.75" thickBot="1" x14ac:dyDescent="0.3">
      <c r="A7" s="2"/>
      <c r="B7" s="18" t="s">
        <v>5</v>
      </c>
      <c r="C7" s="19" t="s">
        <v>6</v>
      </c>
      <c r="D7" s="20" t="s">
        <v>7</v>
      </c>
      <c r="E7" s="20" t="s">
        <v>8</v>
      </c>
      <c r="F7" s="20" t="s">
        <v>12</v>
      </c>
      <c r="G7" s="21" t="s">
        <v>9</v>
      </c>
      <c r="L7" t="s">
        <v>19</v>
      </c>
      <c r="M7" s="22">
        <f>D6/B6</f>
        <v>1.6016302529478971E-2</v>
      </c>
    </row>
    <row r="8" spans="1:13" ht="15.75" thickBot="1" x14ac:dyDescent="0.3">
      <c r="A8" s="2"/>
      <c r="B8" s="8">
        <f t="shared" ref="B8:F8" si="0">B6/$A6</f>
        <v>44725.012030075188</v>
      </c>
      <c r="C8" s="26">
        <f t="shared" si="0"/>
        <v>15473.237593984963</v>
      </c>
      <c r="D8" s="26">
        <f t="shared" si="0"/>
        <v>716.32932330827066</v>
      </c>
      <c r="E8" s="26">
        <f t="shared" si="0"/>
        <v>28535.445112781956</v>
      </c>
      <c r="F8" s="26">
        <f t="shared" si="0"/>
        <v>13697.723233082706</v>
      </c>
      <c r="G8" s="27">
        <f>G6/$A6</f>
        <v>16665.649699248122</v>
      </c>
      <c r="L8" t="s">
        <v>20</v>
      </c>
      <c r="M8" s="22">
        <f>E6/B6</f>
        <v>0.63801984208731766</v>
      </c>
    </row>
    <row r="9" spans="1:13" ht="16.5" customHeight="1" x14ac:dyDescent="0.25"/>
    <row r="28" spans="1:1" x14ac:dyDescent="0.25">
      <c r="A28" s="1" t="str">
        <f>'Resident Ugrads'!A27</f>
        <v>Source: Office of Student Financial Aid. Data as of November 25, 2019 per Gap Analysis Report. Based on students enrolled fall and spring semesters.</v>
      </c>
    </row>
    <row r="40" spans="1:2" x14ac:dyDescent="0.25">
      <c r="A40" s="23" t="str">
        <f>'Resident Ugrads'!A40</f>
        <v>Start</v>
      </c>
      <c r="B40" s="24">
        <f>'Resident Ugrads'!B40</f>
        <v>43397</v>
      </c>
    </row>
    <row r="41" spans="1:2" x14ac:dyDescent="0.25">
      <c r="A41" s="23" t="str">
        <f>'Resident Ugrads'!A41</f>
        <v>Finish</v>
      </c>
      <c r="B41" s="24">
        <f>'Resident Ugrads'!B41</f>
        <v>43397</v>
      </c>
    </row>
  </sheetData>
  <mergeCells count="3">
    <mergeCell ref="A1:G1"/>
    <mergeCell ref="A2:G2"/>
    <mergeCell ref="A3:G3"/>
  </mergeCells>
  <pageMargins left="0.7" right="0.7" top="0.75" bottom="0.75" header="0.3" footer="0.3"/>
  <pageSetup scale="9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workbookViewId="0">
      <selection activeCell="A27" sqref="A27"/>
    </sheetView>
  </sheetViews>
  <sheetFormatPr defaultRowHeight="15" x14ac:dyDescent="0.25"/>
  <cols>
    <col min="1" max="1" width="25" customWidth="1"/>
    <col min="2" max="7" width="15" customWidth="1"/>
    <col min="8" max="8" width="11.28515625" customWidth="1"/>
    <col min="11" max="11" width="9.140625" style="22"/>
  </cols>
  <sheetData>
    <row r="1" spans="1:11" ht="23.25" x14ac:dyDescent="0.35">
      <c r="A1" s="37" t="str">
        <f>'Non-resident Ugrads'!A1:G1</f>
        <v>University of Georgia</v>
      </c>
      <c r="B1" s="38"/>
      <c r="C1" s="38"/>
      <c r="D1" s="38"/>
      <c r="E1" s="38"/>
      <c r="F1" s="38"/>
      <c r="G1" s="38"/>
    </row>
    <row r="2" spans="1:11" ht="23.25" x14ac:dyDescent="0.35">
      <c r="A2" s="37" t="str">
        <f>'Resident Ugrads'!A2:G2</f>
        <v>2018-19 Gap Analysis</v>
      </c>
      <c r="B2" s="38"/>
      <c r="C2" s="38"/>
      <c r="D2" s="38"/>
      <c r="E2" s="38"/>
      <c r="F2" s="38"/>
      <c r="G2" s="38"/>
    </row>
    <row r="3" spans="1:11" ht="23.25" x14ac:dyDescent="0.35">
      <c r="A3" s="14" t="s">
        <v>13</v>
      </c>
      <c r="B3" s="3"/>
      <c r="C3" s="3"/>
      <c r="D3" s="3"/>
      <c r="E3" s="3"/>
      <c r="F3" s="3"/>
      <c r="G3" s="3"/>
    </row>
    <row r="4" spans="1:11" ht="15.75" thickBot="1" x14ac:dyDescent="0.3"/>
    <row r="5" spans="1:11" ht="60.6" customHeight="1" thickBot="1" x14ac:dyDescent="0.3">
      <c r="A5" s="15" t="s">
        <v>24</v>
      </c>
      <c r="B5" s="16" t="s">
        <v>0</v>
      </c>
      <c r="C5" s="16" t="s">
        <v>1</v>
      </c>
      <c r="D5" s="16" t="s">
        <v>2</v>
      </c>
      <c r="E5" s="16" t="s">
        <v>3</v>
      </c>
      <c r="F5" s="16" t="s">
        <v>11</v>
      </c>
      <c r="G5" s="17" t="s">
        <v>4</v>
      </c>
    </row>
    <row r="6" spans="1:11" ht="15.75" thickBot="1" x14ac:dyDescent="0.3">
      <c r="A6" s="4">
        <f>'Resident Ugrads'!A6+'Non-resident Ugrads'!A6</f>
        <v>11819</v>
      </c>
      <c r="B6" s="28">
        <f>'Resident Ugrads'!B6+'Non-resident Ugrads'!B6</f>
        <v>311685836</v>
      </c>
      <c r="C6" s="28">
        <f>'Resident Ugrads'!C6+'Non-resident Ugrads'!C6</f>
        <v>91156797</v>
      </c>
      <c r="D6" s="29">
        <f>'Resident Ugrads'!D6+'Non-resident Ugrads'!D6</f>
        <v>4910824</v>
      </c>
      <c r="E6" s="6">
        <f>B6-(C6-D6)</f>
        <v>225439863</v>
      </c>
      <c r="F6" s="6">
        <f>'Resident Ugrads'!F6+'Non-resident Ugrads'!F6</f>
        <v>122657816.79000001</v>
      </c>
      <c r="G6" s="7">
        <f>'Resident Ugrads'!G6+'Non-resident Ugrads'!G6</f>
        <v>103065420.19</v>
      </c>
      <c r="J6" t="s">
        <v>18</v>
      </c>
      <c r="K6" s="22">
        <f>C6/B6</f>
        <v>0.29246371336553129</v>
      </c>
    </row>
    <row r="7" spans="1:11" ht="45.75" thickBot="1" x14ac:dyDescent="0.3">
      <c r="A7" s="2"/>
      <c r="B7" s="18" t="s">
        <v>5</v>
      </c>
      <c r="C7" s="19" t="s">
        <v>6</v>
      </c>
      <c r="D7" s="20" t="s">
        <v>7</v>
      </c>
      <c r="E7" s="20" t="s">
        <v>8</v>
      </c>
      <c r="F7" s="20" t="s">
        <v>12</v>
      </c>
      <c r="G7" s="21" t="s">
        <v>9</v>
      </c>
      <c r="J7" t="s">
        <v>19</v>
      </c>
      <c r="K7" s="22">
        <f>D6/B6</f>
        <v>1.5755685478117138E-2</v>
      </c>
    </row>
    <row r="8" spans="1:11" ht="15.75" thickBot="1" x14ac:dyDescent="0.3">
      <c r="A8" s="2"/>
      <c r="B8" s="8">
        <f>B6/$A$6</f>
        <v>26371.591166765378</v>
      </c>
      <c r="C8" s="26">
        <f t="shared" ref="C8:G8" si="0">C6/$A$6</f>
        <v>7712.7334799898472</v>
      </c>
      <c r="D8" s="26">
        <f t="shared" si="0"/>
        <v>415.50249598104745</v>
      </c>
      <c r="E8" s="26">
        <f t="shared" si="0"/>
        <v>19074.36018275658</v>
      </c>
      <c r="F8" s="26">
        <f t="shared" si="0"/>
        <v>10378.019865470853</v>
      </c>
      <c r="G8" s="27">
        <f t="shared" si="0"/>
        <v>8720.3164557069122</v>
      </c>
      <c r="J8" t="s">
        <v>20</v>
      </c>
      <c r="K8" s="22">
        <f>E6/B6</f>
        <v>0.72329197211258578</v>
      </c>
    </row>
    <row r="27" spans="1:1" x14ac:dyDescent="0.25">
      <c r="A27" s="1" t="str">
        <f>'Resident Ugrads'!A27</f>
        <v>Source: Office of Student Financial Aid. Data as of November 25, 2019 per Gap Analysis Report. Based on students enrolled fall and spring semesters.</v>
      </c>
    </row>
    <row r="40" spans="1:2" x14ac:dyDescent="0.25">
      <c r="A40" s="23" t="str">
        <f>'Non-resident Ugrads'!A40</f>
        <v>Start</v>
      </c>
      <c r="B40" s="24">
        <f>'Non-resident Ugrads'!B40</f>
        <v>43397</v>
      </c>
    </row>
    <row r="41" spans="1:2" x14ac:dyDescent="0.25">
      <c r="A41" s="23" t="str">
        <f>'Non-resident Ugrads'!A41</f>
        <v>Finish</v>
      </c>
      <c r="B41" s="24">
        <f>'Non-resident Ugrads'!B41</f>
        <v>43397</v>
      </c>
    </row>
  </sheetData>
  <mergeCells count="2">
    <mergeCell ref="A1:G1"/>
    <mergeCell ref="A2:G2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0A6D0DC-BE58-4601-8234-269BE1EF9A5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Resident Ugrads</vt:lpstr>
      <vt:lpstr>Non-resident Ugrads</vt:lpstr>
      <vt:lpstr>Combined (Res &amp; non-Res) Ugrads</vt:lpstr>
      <vt:lpstr>'Combined (Res &amp; non-Res) Ugrads'!Print_Area</vt:lpstr>
      <vt:lpstr>'Non-resident Ugrads'!Print_Area</vt:lpstr>
      <vt:lpstr>'Resident Ugrads'!Print_Area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2018-11-13T12:59:55Z</cp:lastPrinted>
  <dcterms:created xsi:type="dcterms:W3CDTF">2012-10-15T13:14:35Z</dcterms:created>
  <dcterms:modified xsi:type="dcterms:W3CDTF">2019-11-25T21:09:24Z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0d1fc8d5-6f16-453b-b878-26df9462e4f0</vt:lpwstr>
  </property>
</Properties>
</file>