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3575"/>
  </bookViews>
  <sheets>
    <sheet name="fb-0" sheetId="9" r:id="rId1"/>
    <sheet name="fb-1" sheetId="11" r:id="rId2"/>
    <sheet name="fb-2" sheetId="10" r:id="rId3"/>
  </sheets>
  <definedNames>
    <definedName name="ExternalData_1" localSheetId="0" hidden="1">'fb-0'!$A$1:$I$24</definedName>
    <definedName name="ExternalData_1" localSheetId="1" hidden="1">'fb-1'!$A$1:$J$24</definedName>
  </definedNames>
  <calcPr calcId="162913"/>
</workbook>
</file>

<file path=xl/calcChain.xml><?xml version="1.0" encoding="utf-8"?>
<calcChain xmlns="http://schemas.openxmlformats.org/spreadsheetml/2006/main">
  <c r="G22" i="9" l="1"/>
  <c r="H22" i="9"/>
  <c r="I22" i="9"/>
  <c r="F22" i="9"/>
  <c r="G20" i="9"/>
  <c r="H20" i="9"/>
  <c r="I20" i="9"/>
  <c r="F20" i="9"/>
  <c r="I13" i="9"/>
  <c r="H13" i="9"/>
  <c r="G13" i="9"/>
  <c r="F13" i="9"/>
  <c r="J24" i="1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P15" i="11"/>
  <c r="J15" i="11"/>
  <c r="P14" i="11"/>
  <c r="J14" i="11"/>
  <c r="P13" i="11"/>
  <c r="J13" i="11"/>
  <c r="P12" i="11"/>
  <c r="J12" i="11"/>
  <c r="P11" i="11"/>
  <c r="J11" i="11"/>
  <c r="P10" i="11"/>
  <c r="J10" i="11"/>
  <c r="P9" i="11"/>
  <c r="J9" i="11"/>
  <c r="P8" i="11"/>
  <c r="J8" i="11"/>
  <c r="P7" i="11"/>
  <c r="J7" i="11"/>
  <c r="P6" i="11"/>
  <c r="J6" i="11"/>
  <c r="P5" i="11"/>
  <c r="J5" i="11"/>
  <c r="P4" i="11"/>
  <c r="J4" i="11"/>
  <c r="P3" i="11"/>
  <c r="J3" i="11"/>
  <c r="P2" i="11"/>
  <c r="J2" i="11"/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P23" i="9" l="1"/>
  <c r="P22" i="9"/>
  <c r="P21" i="9"/>
  <c r="P14" i="9"/>
  <c r="P15" i="9"/>
  <c r="P16" i="9"/>
  <c r="P17" i="9"/>
  <c r="P18" i="9"/>
  <c r="P19" i="9"/>
  <c r="P20" i="9"/>
  <c r="P3" i="9"/>
  <c r="P4" i="9"/>
  <c r="P5" i="9"/>
  <c r="P6" i="9"/>
  <c r="P7" i="9"/>
  <c r="P8" i="9"/>
  <c r="P9" i="9"/>
  <c r="P10" i="9"/>
  <c r="P11" i="9"/>
  <c r="P12" i="9"/>
  <c r="P13" i="9"/>
  <c r="P2" i="9"/>
</calcChain>
</file>

<file path=xl/connections.xml><?xml version="1.0" encoding="utf-8"?>
<connections xmlns="http://schemas.openxmlformats.org/spreadsheetml/2006/main">
  <connection id="1" keepAlive="1" name="Query - Factbook" description="Connection to the 'Factbook' query in the workbook." type="5" refreshedVersion="6" background="1" saveData="1">
    <dbPr connection="Provider=Microsoft.Mashup.OleDb.1;Data Source=$Workbook$;Location=Factbook;Extended Properties=&quot;&quot;" command="SELECT * FROM [Factbook]"/>
  </connection>
  <connection id="2" keepAlive="1" name="Query - Factbook (2)" description="Connection to the 'Factbook (2)' query in the workbook." type="5" refreshedVersion="6" background="1" saveData="1">
    <dbPr connection="Provider=Microsoft.Mashup.OleDb.1;Data Source=$Workbook$;Location=&quot;Factbook (2)&quot;;Extended Properties=&quot;&quot;" command="SELECT * FROM [Factbook (2)]"/>
  </connection>
</connections>
</file>

<file path=xl/sharedStrings.xml><?xml version="1.0" encoding="utf-8"?>
<sst xmlns="http://schemas.openxmlformats.org/spreadsheetml/2006/main" count="284" uniqueCount="43">
  <si>
    <t>Loans</t>
  </si>
  <si>
    <t>Federal Perkins Loan</t>
  </si>
  <si>
    <t>Athletic Scholarships</t>
  </si>
  <si>
    <t>HOPE Scholarships</t>
  </si>
  <si>
    <t>Federal Pell Grants</t>
  </si>
  <si>
    <t>Year</t>
  </si>
  <si>
    <t>Source</t>
  </si>
  <si>
    <t>SubSource</t>
  </si>
  <si>
    <t>Student Aid Programs</t>
  </si>
  <si>
    <t>UG Number of Awards</t>
  </si>
  <si>
    <t>UG Amount Awarded</t>
  </si>
  <si>
    <t>Grad Number of Awards</t>
  </si>
  <si>
    <t>Grad Amount Awarded</t>
  </si>
  <si>
    <t>Factbook</t>
  </si>
  <si>
    <t>GrantsSchWaiver</t>
  </si>
  <si>
    <t>Federal Supplemental Educational Opportunity Grants</t>
  </si>
  <si>
    <t>Federal (Other) Grants/Scholarships</t>
  </si>
  <si>
    <t xml:space="preserve">Zell Miller Scholarship </t>
  </si>
  <si>
    <t>State (Other) Grants/Scholarships</t>
  </si>
  <si>
    <t>Institutional Grants/Scholarships</t>
  </si>
  <si>
    <t>Graduate Assistantship Tuition Waivers</t>
  </si>
  <si>
    <t>Miscellaneous Tuition/Fee Payments/Waivers</t>
  </si>
  <si>
    <t>Other (External) Grants/Scholarships</t>
  </si>
  <si>
    <t>Subtotal</t>
  </si>
  <si>
    <t>Federal PLUS Loans</t>
  </si>
  <si>
    <t>Federal Direct Loans - Subsidized</t>
  </si>
  <si>
    <t>Federal Direct Loans - Unsubsidized</t>
  </si>
  <si>
    <t>State (Other) Loans</t>
  </si>
  <si>
    <t>Other Loans</t>
  </si>
  <si>
    <t>StudentEmp</t>
  </si>
  <si>
    <t>Federal Work-Study Programs</t>
  </si>
  <si>
    <t>GrandTotal</t>
  </si>
  <si>
    <t>Totals</t>
  </si>
  <si>
    <t>Unduplicated</t>
  </si>
  <si>
    <t>Unduplicated Number of Student Aid Recipients</t>
  </si>
  <si>
    <t>Key</t>
  </si>
  <si>
    <t>-</t>
  </si>
  <si>
    <t>Zell Miller Scholarship</t>
  </si>
  <si>
    <t>OIR</t>
  </si>
  <si>
    <t>Enrollment</t>
  </si>
  <si>
    <t>Enrollment By Class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</si>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</sst>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slantDashDot">
        <color auto="1"/>
      </top>
      <bottom/>
      <diagonal/>
    </border>
    <border>
      <left/>
      <right/>
      <top/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3" fontId="0" fillId="0" borderId="1" xfId="0" applyNumberFormat="1" applyBorder="1"/>
    <xf numFmtId="6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6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6" fontId="0" fillId="0" borderId="3" xfId="0" applyNumberFormat="1" applyBorder="1"/>
    <xf numFmtId="0" fontId="1" fillId="0" borderId="0" xfId="1" applyNumberFormat="1"/>
    <xf numFmtId="42" fontId="0" fillId="0" borderId="0" xfId="0" applyNumberFormat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" formatCode="#,##0"/>
    </dxf>
    <dxf>
      <numFmt numFmtId="32" formatCode="_(&quot;$&quot;* #,##0_);_(&quot;$&quot;* \(#,##0\);_(&quot;$&quot;* &quot;-&quot;_);_(@_)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0"/>
      <tableStyleElement type="headerRow" dxfId="19"/>
    </tableStyle>
  </tableStyles>
  <colors>
    <mruColors>
      <color rgb="FF5DFC04"/>
      <color rgb="FF3FAE02"/>
      <color rgb="FF309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 unboundColumnsRight="1">
    <queryTableFields count="10">
      <queryTableField id="1" name="Year" tableColumnId="19"/>
      <queryTableField id="2" name="Key" tableColumnId="20"/>
      <queryTableField id="3" name="Source" tableColumnId="21"/>
      <queryTableField id="4" name="SubSource" tableColumnId="22"/>
      <queryTableField id="5" name="Student Aid Programs" tableColumnId="23"/>
      <queryTableField id="6" name="UG Number of Awards" tableColumnId="24"/>
      <queryTableField id="7" name="UG Amount Awarded" tableColumnId="25"/>
      <queryTableField id="8" name="Grad Number of Awards" tableColumnId="26"/>
      <queryTableField id="9" name="Grad Amount Awarded" tableColumnId="27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Factbook" displayName="Factbook" ref="A1:J24" tableType="queryTable" totalsRowShown="0">
  <tableColumns count="10">
    <tableColumn id="19" uniqueName="19" name="Year" queryTableFieldId="1" dataDxfId="18"/>
    <tableColumn id="20" uniqueName="20" name="Key" queryTableFieldId="2" dataDxfId="17"/>
    <tableColumn id="21" uniqueName="21" name="Source" queryTableFieldId="3" dataDxfId="16"/>
    <tableColumn id="22" uniqueName="22" name="SubSource" queryTableFieldId="4" dataDxfId="15"/>
    <tableColumn id="23" uniqueName="23" name="Student Aid Programs" queryTableFieldId="5" dataDxfId="14"/>
    <tableColumn id="24" uniqueName="24" name="UG Number of Awards" queryTableFieldId="6" dataDxfId="13"/>
    <tableColumn id="25" uniqueName="25" name="UG Amount Awarded" queryTableFieldId="7" dataDxfId="12"/>
    <tableColumn id="26" uniqueName="26" name="Grad Number of Awards" queryTableFieldId="8" dataDxfId="11"/>
    <tableColumn id="27" uniqueName="27" name="Grad Amount Awarded" queryTableFieldId="9" dataDxfId="10"/>
    <tableColumn id="1" uniqueName="1" name="total" queryTableFieldId="10" dataDxfId="9">
      <calculatedColumnFormula>SUM(Factbook[[#This Row],[UG Amount Awarded]])+Factbook[[#This Row],[Grad Amount Awarded]]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actbook2" displayName="Factbook2" ref="A1:I24" totalsRowShown="0">
  <autoFilter ref="A1:I24"/>
  <tableColumns count="9">
    <tableColumn id="19" name="Year" dataDxfId="8"/>
    <tableColumn id="20" name="Key" dataDxfId="7"/>
    <tableColumn id="21" name="Source" dataDxfId="6"/>
    <tableColumn id="22" name="SubSource" dataDxfId="5"/>
    <tableColumn id="23" name="Student Aid Programs" dataDxfId="4"/>
    <tableColumn id="24" name="UG Number of Awards" dataDxfId="3"/>
    <tableColumn id="25" name="UG Amount Awarded" dataDxfId="2"/>
    <tableColumn id="26" name="Grad Number of Awards" dataDxfId="1"/>
    <tableColumn id="27" name="Grad Amount Award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ir.uga.edu/factbook/enrollment/S04EnrP2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ir.uga.edu/factbook/enrollment/S04EnrP2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oir.uga.edu/factbook/enrollment/S04EnrP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F1" sqref="F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0" width="13.7109375" bestFit="1" customWidth="1"/>
    <col min="11" max="11" width="51.42578125" bestFit="1" customWidth="1"/>
    <col min="13" max="13" width="12.85546875" bestFit="1" customWidth="1"/>
    <col min="15" max="15" width="12.85546875" bestFit="1" customWidth="1"/>
  </cols>
  <sheetData>
    <row r="1" spans="1:16" x14ac:dyDescent="0.25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t="s">
        <v>42</v>
      </c>
    </row>
    <row r="2" spans="1:16" x14ac:dyDescent="0.25">
      <c r="A2" s="1">
        <v>1819</v>
      </c>
      <c r="B2" s="1">
        <v>1</v>
      </c>
      <c r="C2" s="1" t="s">
        <v>13</v>
      </c>
      <c r="D2" s="1" t="s">
        <v>14</v>
      </c>
      <c r="E2" s="1" t="s">
        <v>4</v>
      </c>
      <c r="F2" s="2">
        <v>6674</v>
      </c>
      <c r="G2" s="14">
        <v>31463054</v>
      </c>
      <c r="H2" s="2"/>
      <c r="I2" s="14"/>
      <c r="J2" s="14">
        <f>SUM(Factbook[[#This Row],[UG Amount Awarded]])+Factbook[[#This Row],[Grad Amount Awarded]]</f>
        <v>31463054</v>
      </c>
      <c r="K2" t="s">
        <v>4</v>
      </c>
      <c r="L2" s="2">
        <v>6800</v>
      </c>
      <c r="M2" s="3">
        <v>31167104</v>
      </c>
      <c r="P2" s="4" t="str">
        <f>IF(Factbook[[#This Row],[Student Aid Programs]]=K2, "Y", "N")</f>
        <v>Y</v>
      </c>
    </row>
    <row r="3" spans="1:16" x14ac:dyDescent="0.25">
      <c r="A3" s="1">
        <v>1819</v>
      </c>
      <c r="B3" s="1">
        <v>2</v>
      </c>
      <c r="C3" s="1" t="s">
        <v>13</v>
      </c>
      <c r="D3" s="1" t="s">
        <v>14</v>
      </c>
      <c r="E3" s="1" t="s">
        <v>15</v>
      </c>
      <c r="F3" s="2">
        <v>1044</v>
      </c>
      <c r="G3" s="14">
        <v>961706</v>
      </c>
      <c r="H3" s="2"/>
      <c r="I3" s="14"/>
      <c r="J3" s="14">
        <f>SUM(Factbook[[#This Row],[UG Amount Awarded]])+Factbook[[#This Row],[Grad Amount Awarded]]</f>
        <v>961706</v>
      </c>
      <c r="K3" t="s">
        <v>15</v>
      </c>
      <c r="L3">
        <v>876</v>
      </c>
      <c r="M3" s="3">
        <v>770359</v>
      </c>
      <c r="P3" s="4" t="str">
        <f>IF(Factbook[[#This Row],[Student Aid Programs]]=K3, "Y", "N")</f>
        <v>Y</v>
      </c>
    </row>
    <row r="4" spans="1:16" x14ac:dyDescent="0.25">
      <c r="A4" s="1">
        <v>1819</v>
      </c>
      <c r="B4" s="1">
        <v>3</v>
      </c>
      <c r="C4" s="1" t="s">
        <v>13</v>
      </c>
      <c r="D4" s="1" t="s">
        <v>14</v>
      </c>
      <c r="E4" s="1" t="s">
        <v>16</v>
      </c>
      <c r="F4" s="2">
        <v>0</v>
      </c>
      <c r="G4" s="14">
        <v>0</v>
      </c>
      <c r="H4" s="2"/>
      <c r="I4" s="14"/>
      <c r="J4" s="14">
        <f>SUM(Factbook[[#This Row],[UG Amount Awarded]])+Factbook[[#This Row],[Grad Amount Awarded]]</f>
        <v>0</v>
      </c>
      <c r="K4" t="s">
        <v>16</v>
      </c>
      <c r="L4">
        <v>45</v>
      </c>
      <c r="M4" s="3">
        <v>17965</v>
      </c>
      <c r="P4" s="4" t="str">
        <f>IF(Factbook[[#This Row],[Student Aid Programs]]=K4, "Y", "N")</f>
        <v>Y</v>
      </c>
    </row>
    <row r="5" spans="1:16" x14ac:dyDescent="0.25">
      <c r="A5" s="1">
        <v>1819</v>
      </c>
      <c r="B5" s="1">
        <v>4</v>
      </c>
      <c r="C5" s="1" t="s">
        <v>13</v>
      </c>
      <c r="D5" s="1" t="s">
        <v>14</v>
      </c>
      <c r="E5" s="1" t="s">
        <v>3</v>
      </c>
      <c r="F5" s="2">
        <v>12157</v>
      </c>
      <c r="G5" s="14">
        <v>73967546</v>
      </c>
      <c r="H5" s="2">
        <v>92</v>
      </c>
      <c r="I5" s="14">
        <v>437026</v>
      </c>
      <c r="J5" s="14">
        <f>SUM(Factbook[[#This Row],[UG Amount Awarded]])+Factbook[[#This Row],[Grad Amount Awarded]]</f>
        <v>74404572</v>
      </c>
      <c r="K5" t="s">
        <v>3</v>
      </c>
      <c r="L5" s="2">
        <v>12771</v>
      </c>
      <c r="M5" s="3">
        <v>75103915</v>
      </c>
      <c r="N5">
        <v>136</v>
      </c>
      <c r="O5" s="3">
        <v>518287</v>
      </c>
      <c r="P5" s="4" t="str">
        <f>IF(Factbook[[#This Row],[Student Aid Programs]]=K5, "Y", "N")</f>
        <v>Y</v>
      </c>
    </row>
    <row r="6" spans="1:16" x14ac:dyDescent="0.25">
      <c r="A6" s="1">
        <v>1819</v>
      </c>
      <c r="B6" s="1">
        <v>5</v>
      </c>
      <c r="C6" s="1" t="s">
        <v>13</v>
      </c>
      <c r="D6" s="1" t="s">
        <v>14</v>
      </c>
      <c r="E6" s="1" t="s">
        <v>37</v>
      </c>
      <c r="F6" s="2">
        <v>11883</v>
      </c>
      <c r="G6" s="14">
        <v>113892503</v>
      </c>
      <c r="H6" s="2">
        <v>169</v>
      </c>
      <c r="I6" s="14">
        <v>1246605</v>
      </c>
      <c r="J6" s="14">
        <f>SUM(Factbook[[#This Row],[UG Amount Awarded]])+Factbook[[#This Row],[Grad Amount Awarded]]</f>
        <v>115139108</v>
      </c>
      <c r="K6" t="s">
        <v>37</v>
      </c>
      <c r="L6" s="2">
        <v>10504</v>
      </c>
      <c r="M6" s="3">
        <v>99918676</v>
      </c>
      <c r="N6">
        <v>210</v>
      </c>
      <c r="O6" s="3">
        <v>1374745</v>
      </c>
      <c r="P6" s="4" t="str">
        <f>IF(Factbook[[#This Row],[Student Aid Programs]]=K6, "Y", "N")</f>
        <v>Y</v>
      </c>
    </row>
    <row r="7" spans="1:16" x14ac:dyDescent="0.25">
      <c r="A7" s="1">
        <v>1819</v>
      </c>
      <c r="B7" s="1">
        <v>6</v>
      </c>
      <c r="C7" s="1" t="s">
        <v>13</v>
      </c>
      <c r="D7" s="1" t="s">
        <v>14</v>
      </c>
      <c r="E7" s="1" t="s">
        <v>18</v>
      </c>
      <c r="F7" s="2">
        <v>66</v>
      </c>
      <c r="G7" s="14">
        <v>229170</v>
      </c>
      <c r="H7" s="2">
        <v>1</v>
      </c>
      <c r="I7" s="14">
        <v>3000</v>
      </c>
      <c r="J7" s="14">
        <f>SUM(Factbook[[#This Row],[UG Amount Awarded]])+Factbook[[#This Row],[Grad Amount Awarded]]</f>
        <v>232170</v>
      </c>
      <c r="K7" t="s">
        <v>18</v>
      </c>
      <c r="L7">
        <v>65</v>
      </c>
      <c r="M7" s="3">
        <v>243168</v>
      </c>
      <c r="N7">
        <v>3</v>
      </c>
      <c r="O7" s="3">
        <v>3667</v>
      </c>
      <c r="P7" s="4" t="str">
        <f>IF(Factbook[[#This Row],[Student Aid Programs]]=K7, "Y", "N")</f>
        <v>Y</v>
      </c>
    </row>
    <row r="8" spans="1:16" x14ac:dyDescent="0.25">
      <c r="A8" s="1">
        <v>1819</v>
      </c>
      <c r="B8" s="1">
        <v>7</v>
      </c>
      <c r="C8" s="1" t="s">
        <v>13</v>
      </c>
      <c r="D8" s="1" t="s">
        <v>14</v>
      </c>
      <c r="E8" s="1" t="s">
        <v>19</v>
      </c>
      <c r="F8" s="2">
        <v>6613</v>
      </c>
      <c r="G8" s="14">
        <v>28402687</v>
      </c>
      <c r="H8" s="2">
        <v>1620</v>
      </c>
      <c r="I8" s="14">
        <v>9310157</v>
      </c>
      <c r="J8" s="14">
        <f>SUM(Factbook[[#This Row],[UG Amount Awarded]])+Factbook[[#This Row],[Grad Amount Awarded]]</f>
        <v>37712844</v>
      </c>
      <c r="K8" t="s">
        <v>19</v>
      </c>
      <c r="L8" s="2">
        <v>5850</v>
      </c>
      <c r="M8" s="3">
        <v>24003272</v>
      </c>
      <c r="N8" s="2">
        <v>1565</v>
      </c>
      <c r="O8" s="3">
        <v>8203065</v>
      </c>
      <c r="P8" s="4" t="str">
        <f>IF(Factbook[[#This Row],[Student Aid Programs]]=K8, "Y", "N")</f>
        <v>Y</v>
      </c>
    </row>
    <row r="9" spans="1:16" x14ac:dyDescent="0.25">
      <c r="A9" s="1">
        <v>1819</v>
      </c>
      <c r="B9" s="1">
        <v>8</v>
      </c>
      <c r="C9" s="1" t="s">
        <v>13</v>
      </c>
      <c r="D9" s="1" t="s">
        <v>14</v>
      </c>
      <c r="E9" s="1" t="s">
        <v>2</v>
      </c>
      <c r="F9" s="2">
        <v>560</v>
      </c>
      <c r="G9" s="14">
        <v>12738081</v>
      </c>
      <c r="H9" s="2">
        <v>15</v>
      </c>
      <c r="I9" s="14">
        <v>466465</v>
      </c>
      <c r="J9" s="14">
        <f>SUM(Factbook[[#This Row],[UG Amount Awarded]])+Factbook[[#This Row],[Grad Amount Awarded]]</f>
        <v>13204546</v>
      </c>
      <c r="K9" t="s">
        <v>2</v>
      </c>
      <c r="L9">
        <v>541</v>
      </c>
      <c r="M9" s="3">
        <v>12055894</v>
      </c>
      <c r="N9">
        <v>19</v>
      </c>
      <c r="O9" s="3">
        <v>454310</v>
      </c>
      <c r="P9" s="4" t="str">
        <f>IF(Factbook[[#This Row],[Student Aid Programs]]=K9, "Y", "N")</f>
        <v>Y</v>
      </c>
    </row>
    <row r="10" spans="1:16" x14ac:dyDescent="0.25">
      <c r="A10" s="1">
        <v>1819</v>
      </c>
      <c r="B10" s="1">
        <v>9</v>
      </c>
      <c r="C10" s="1" t="s">
        <v>13</v>
      </c>
      <c r="D10" s="1" t="s">
        <v>14</v>
      </c>
      <c r="E10" s="1" t="s">
        <v>20</v>
      </c>
      <c r="F10" s="2"/>
      <c r="G10" s="14"/>
      <c r="H10" s="2">
        <v>4062</v>
      </c>
      <c r="I10" s="14">
        <v>95284892</v>
      </c>
      <c r="J10" s="14">
        <f>SUM(Factbook[[#This Row],[UG Amount Awarded]])+Factbook[[#This Row],[Grad Amount Awarded]]</f>
        <v>95284892</v>
      </c>
      <c r="K10" t="s">
        <v>20</v>
      </c>
      <c r="L10" t="s">
        <v>36</v>
      </c>
      <c r="M10" t="s">
        <v>36</v>
      </c>
      <c r="N10" s="2">
        <v>3884</v>
      </c>
      <c r="O10" s="3">
        <v>92320996</v>
      </c>
      <c r="P10" s="4" t="str">
        <f>IF(Factbook[[#This Row],[Student Aid Programs]]=K10, "Y", "N")</f>
        <v>Y</v>
      </c>
    </row>
    <row r="11" spans="1:16" x14ac:dyDescent="0.25">
      <c r="A11" s="1">
        <v>1819</v>
      </c>
      <c r="B11" s="1">
        <v>10</v>
      </c>
      <c r="C11" s="1" t="s">
        <v>13</v>
      </c>
      <c r="D11" s="1" t="s">
        <v>14</v>
      </c>
      <c r="E11" s="1" t="s">
        <v>21</v>
      </c>
      <c r="F11" s="2">
        <v>983</v>
      </c>
      <c r="G11" s="14">
        <v>10340664</v>
      </c>
      <c r="H11" s="2">
        <v>1557</v>
      </c>
      <c r="I11" s="14">
        <v>12322599</v>
      </c>
      <c r="J11" s="14">
        <f>SUM(Factbook[[#This Row],[UG Amount Awarded]])+Factbook[[#This Row],[Grad Amount Awarded]]</f>
        <v>22663263</v>
      </c>
      <c r="K11" t="s">
        <v>21</v>
      </c>
      <c r="L11" s="2">
        <v>1325</v>
      </c>
      <c r="M11" s="3">
        <v>11341394</v>
      </c>
      <c r="N11" s="2">
        <v>1582</v>
      </c>
      <c r="O11" s="3">
        <v>12963795</v>
      </c>
      <c r="P11" s="4" t="str">
        <f>IF(Factbook[[#This Row],[Student Aid Programs]]=K11, "Y", "N")</f>
        <v>Y</v>
      </c>
    </row>
    <row r="12" spans="1:16" x14ac:dyDescent="0.25">
      <c r="A12" s="1">
        <v>1819</v>
      </c>
      <c r="B12" s="1">
        <v>11</v>
      </c>
      <c r="C12" s="1" t="s">
        <v>13</v>
      </c>
      <c r="D12" s="1" t="s">
        <v>14</v>
      </c>
      <c r="E12" s="1" t="s">
        <v>22</v>
      </c>
      <c r="F12" s="2">
        <v>2643</v>
      </c>
      <c r="G12" s="14">
        <v>7407572</v>
      </c>
      <c r="H12" s="2">
        <v>151</v>
      </c>
      <c r="I12" s="14">
        <v>765845</v>
      </c>
      <c r="J12" s="14">
        <f>SUM(Factbook[[#This Row],[UG Amount Awarded]])+Factbook[[#This Row],[Grad Amount Awarded]]</f>
        <v>8173417</v>
      </c>
      <c r="K12" t="s">
        <v>22</v>
      </c>
      <c r="L12" s="2">
        <v>2520</v>
      </c>
      <c r="M12" s="3">
        <v>6869277</v>
      </c>
      <c r="N12">
        <v>176</v>
      </c>
      <c r="O12" s="3">
        <v>957448</v>
      </c>
      <c r="P12" s="4" t="str">
        <f>IF(Factbook[[#This Row],[Student Aid Programs]]=K12, "Y", "N")</f>
        <v>Y</v>
      </c>
    </row>
    <row r="13" spans="1:16" ht="15.75" thickBot="1" x14ac:dyDescent="0.3">
      <c r="A13" s="1">
        <v>1819</v>
      </c>
      <c r="B13" s="1">
        <v>12</v>
      </c>
      <c r="C13" s="1" t="s">
        <v>13</v>
      </c>
      <c r="D13" s="1" t="s">
        <v>14</v>
      </c>
      <c r="E13" s="1" t="s">
        <v>23</v>
      </c>
      <c r="F13" s="2">
        <f>SUBTOTAL(109,F2:F12)</f>
        <v>42623</v>
      </c>
      <c r="G13" s="14">
        <f>SUBTOTAL(109,G2:G12)</f>
        <v>279402983</v>
      </c>
      <c r="H13" s="2">
        <f>SUBTOTAL(109,H2:H12)</f>
        <v>7667</v>
      </c>
      <c r="I13" s="14">
        <f>SUBTOTAL(109,I2:I12)</f>
        <v>119836589</v>
      </c>
      <c r="J13" s="14">
        <f>SUM(Factbook[[#This Row],[UG Amount Awarded]])+Factbook[[#This Row],[Grad Amount Awarded]]</f>
        <v>399239572</v>
      </c>
      <c r="K13" s="7" t="s">
        <v>23</v>
      </c>
      <c r="L13" s="8">
        <v>41297</v>
      </c>
      <c r="M13" s="9">
        <v>261491024</v>
      </c>
      <c r="N13" s="2">
        <v>7575</v>
      </c>
      <c r="O13" s="3">
        <v>116796313</v>
      </c>
      <c r="P13" s="4" t="str">
        <f>IF(Factbook[[#This Row],[Student Aid Programs]]=K13, "Y", "N")</f>
        <v>Y</v>
      </c>
    </row>
    <row r="14" spans="1:16" x14ac:dyDescent="0.25">
      <c r="A14" s="1">
        <v>1819</v>
      </c>
      <c r="B14" s="1">
        <v>13</v>
      </c>
      <c r="C14" s="1" t="s">
        <v>13</v>
      </c>
      <c r="D14" s="1" t="s">
        <v>0</v>
      </c>
      <c r="E14" s="1" t="s">
        <v>1</v>
      </c>
      <c r="F14" s="2">
        <v>0</v>
      </c>
      <c r="G14" s="14">
        <v>0</v>
      </c>
      <c r="H14" s="2"/>
      <c r="I14" s="14"/>
      <c r="J14" s="14">
        <f>SUM(Factbook[[#This Row],[UG Amount Awarded]])+Factbook[[#This Row],[Grad Amount Awarded]]</f>
        <v>0</v>
      </c>
      <c r="K14" t="s">
        <v>1</v>
      </c>
      <c r="L14" s="2">
        <v>279</v>
      </c>
      <c r="M14" s="3">
        <v>1225203</v>
      </c>
      <c r="N14" s="5"/>
      <c r="O14" s="6"/>
      <c r="P14" s="4" t="str">
        <f>IF(Factbook[[#This Row],[Student Aid Programs]]=K14, "Y", "N")</f>
        <v>Y</v>
      </c>
    </row>
    <row r="15" spans="1:16" x14ac:dyDescent="0.25">
      <c r="A15" s="1">
        <v>1819</v>
      </c>
      <c r="B15" s="1">
        <v>14</v>
      </c>
      <c r="C15" s="1" t="s">
        <v>13</v>
      </c>
      <c r="D15" s="1" t="s">
        <v>0</v>
      </c>
      <c r="E15" s="1" t="s">
        <v>24</v>
      </c>
      <c r="F15" s="2">
        <v>3049</v>
      </c>
      <c r="G15" s="14">
        <v>37431486</v>
      </c>
      <c r="H15" s="2">
        <v>1340</v>
      </c>
      <c r="I15" s="14">
        <v>16178651</v>
      </c>
      <c r="J15" s="14">
        <f>SUM(Factbook[[#This Row],[UG Amount Awarded]])+Factbook[[#This Row],[Grad Amount Awarded]]</f>
        <v>53610137</v>
      </c>
      <c r="K15" t="s">
        <v>24</v>
      </c>
      <c r="L15" s="2">
        <v>3283</v>
      </c>
      <c r="M15" s="3">
        <v>39104965</v>
      </c>
      <c r="N15" s="2">
        <v>1379</v>
      </c>
      <c r="O15" s="3">
        <v>17141176</v>
      </c>
      <c r="P15" s="4" t="str">
        <f>IF(Factbook[[#This Row],[Student Aid Programs]]=K15, "Y", "N")</f>
        <v>Y</v>
      </c>
    </row>
    <row r="16" spans="1:16" x14ac:dyDescent="0.25">
      <c r="A16" s="1">
        <v>1819</v>
      </c>
      <c r="B16" s="1">
        <v>15</v>
      </c>
      <c r="C16" s="1" t="s">
        <v>13</v>
      </c>
      <c r="D16" s="1" t="s">
        <v>0</v>
      </c>
      <c r="E16" s="1" t="s">
        <v>25</v>
      </c>
      <c r="F16" s="2">
        <v>6826</v>
      </c>
      <c r="G16" s="14">
        <v>28251944</v>
      </c>
      <c r="H16" s="2"/>
      <c r="I16" s="14"/>
      <c r="J16" s="14">
        <f>SUM(Factbook[[#This Row],[UG Amount Awarded]])+Factbook[[#This Row],[Grad Amount Awarded]]</f>
        <v>28251944</v>
      </c>
      <c r="K16" t="s">
        <v>25</v>
      </c>
      <c r="L16" s="2">
        <v>7380</v>
      </c>
      <c r="M16" s="3">
        <v>29769204</v>
      </c>
      <c r="N16" s="2"/>
      <c r="O16" s="3"/>
      <c r="P16" s="4" t="str">
        <f>IF(Factbook[[#This Row],[Student Aid Programs]]=K16, "Y", "N")</f>
        <v>Y</v>
      </c>
    </row>
    <row r="17" spans="1:16" x14ac:dyDescent="0.25">
      <c r="A17" s="1">
        <v>1819</v>
      </c>
      <c r="B17" s="1">
        <v>16</v>
      </c>
      <c r="C17" s="1" t="s">
        <v>13</v>
      </c>
      <c r="D17" s="1" t="s">
        <v>0</v>
      </c>
      <c r="E17" s="1" t="s">
        <v>26</v>
      </c>
      <c r="F17" s="2">
        <v>8625</v>
      </c>
      <c r="G17" s="14">
        <v>34287686</v>
      </c>
      <c r="H17" s="2">
        <v>3288</v>
      </c>
      <c r="I17" s="14">
        <v>62291405</v>
      </c>
      <c r="J17" s="14">
        <f>SUM(Factbook[[#This Row],[UG Amount Awarded]])+Factbook[[#This Row],[Grad Amount Awarded]]</f>
        <v>96579091</v>
      </c>
      <c r="K17" t="s">
        <v>26</v>
      </c>
      <c r="L17" s="2">
        <v>9307</v>
      </c>
      <c r="M17" s="3">
        <v>37181779</v>
      </c>
      <c r="N17" s="2">
        <v>3428</v>
      </c>
      <c r="O17" s="3">
        <v>64034516</v>
      </c>
      <c r="P17" s="4" t="str">
        <f>IF(Factbook[[#This Row],[Student Aid Programs]]=K17, "Y", "N")</f>
        <v>Y</v>
      </c>
    </row>
    <row r="18" spans="1:16" x14ac:dyDescent="0.25">
      <c r="A18" s="1">
        <v>1819</v>
      </c>
      <c r="B18" s="1">
        <v>17</v>
      </c>
      <c r="C18" s="1" t="s">
        <v>13</v>
      </c>
      <c r="D18" s="1" t="s">
        <v>0</v>
      </c>
      <c r="E18" s="1" t="s">
        <v>27</v>
      </c>
      <c r="F18" s="2">
        <v>164</v>
      </c>
      <c r="G18" s="14">
        <v>847951</v>
      </c>
      <c r="H18" s="2"/>
      <c r="I18" s="14"/>
      <c r="J18" s="14">
        <f>SUM(Factbook[[#This Row],[UG Amount Awarded]])+Factbook[[#This Row],[Grad Amount Awarded]]</f>
        <v>847951</v>
      </c>
      <c r="K18" t="s">
        <v>27</v>
      </c>
      <c r="L18" s="2">
        <v>141</v>
      </c>
      <c r="M18" s="3">
        <v>689730</v>
      </c>
      <c r="N18" s="2"/>
      <c r="O18" s="3"/>
      <c r="P18" s="4" t="str">
        <f>IF(Factbook[[#This Row],[Student Aid Programs]]=K18, "Y", "N")</f>
        <v>Y</v>
      </c>
    </row>
    <row r="19" spans="1:16" x14ac:dyDescent="0.25">
      <c r="A19" s="1">
        <v>1819</v>
      </c>
      <c r="B19" s="1">
        <v>18</v>
      </c>
      <c r="C19" s="1" t="s">
        <v>13</v>
      </c>
      <c r="D19" s="1" t="s">
        <v>0</v>
      </c>
      <c r="E19" s="1" t="s">
        <v>28</v>
      </c>
      <c r="F19" s="2">
        <v>953</v>
      </c>
      <c r="G19" s="14">
        <v>10725794</v>
      </c>
      <c r="H19" s="2">
        <v>106</v>
      </c>
      <c r="I19" s="14">
        <v>1418855</v>
      </c>
      <c r="J19" s="14">
        <f>SUM(Factbook[[#This Row],[UG Amount Awarded]])+Factbook[[#This Row],[Grad Amount Awarded]]</f>
        <v>12144649</v>
      </c>
      <c r="K19" t="s">
        <v>28</v>
      </c>
      <c r="L19" s="2">
        <v>831</v>
      </c>
      <c r="M19" s="3">
        <v>8588862</v>
      </c>
      <c r="N19" s="2">
        <v>85</v>
      </c>
      <c r="O19" s="3">
        <v>1171772</v>
      </c>
      <c r="P19" s="4" t="str">
        <f>IF(Factbook[[#This Row],[Student Aid Programs]]=K19, "Y", "N")</f>
        <v>Y</v>
      </c>
    </row>
    <row r="20" spans="1:16" ht="15.75" thickBot="1" x14ac:dyDescent="0.3">
      <c r="A20" s="1">
        <v>1819</v>
      </c>
      <c r="B20" s="1">
        <v>19</v>
      </c>
      <c r="C20" s="1" t="s">
        <v>13</v>
      </c>
      <c r="D20" s="1" t="s">
        <v>0</v>
      </c>
      <c r="E20" s="1" t="s">
        <v>23</v>
      </c>
      <c r="F20" s="2">
        <f>SUBTOTAL(109,F14:F19)</f>
        <v>19617</v>
      </c>
      <c r="G20" s="14">
        <f t="shared" ref="G20:I20" si="0">SUBTOTAL(109,G14:G19)</f>
        <v>111544861</v>
      </c>
      <c r="H20" s="2">
        <f t="shared" si="0"/>
        <v>4734</v>
      </c>
      <c r="I20" s="14">
        <f t="shared" si="0"/>
        <v>79888911</v>
      </c>
      <c r="J20" s="14">
        <f>SUM(Factbook[[#This Row],[UG Amount Awarded]])+Factbook[[#This Row],[Grad Amount Awarded]]</f>
        <v>191433772</v>
      </c>
      <c r="K20" s="7" t="s">
        <v>23</v>
      </c>
      <c r="L20" s="8">
        <v>21221</v>
      </c>
      <c r="M20" s="9">
        <v>116559743</v>
      </c>
      <c r="N20" s="8">
        <v>4892</v>
      </c>
      <c r="O20" s="9">
        <v>82347464</v>
      </c>
      <c r="P20" s="4" t="str">
        <f>IF(Factbook[[#This Row],[Student Aid Programs]]=K20, "Y", "N")</f>
        <v>Y</v>
      </c>
    </row>
    <row r="21" spans="1:16" ht="15.75" thickBot="1" x14ac:dyDescent="0.3">
      <c r="A21" s="1">
        <v>1819</v>
      </c>
      <c r="B21" s="1">
        <v>20</v>
      </c>
      <c r="C21" s="1" t="s">
        <v>13</v>
      </c>
      <c r="D21" s="1" t="s">
        <v>29</v>
      </c>
      <c r="E21" s="1" t="s">
        <v>30</v>
      </c>
      <c r="F21" s="2">
        <v>404</v>
      </c>
      <c r="G21" s="14">
        <v>787569</v>
      </c>
      <c r="H21" s="2">
        <v>9</v>
      </c>
      <c r="I21" s="14">
        <v>17187</v>
      </c>
      <c r="J21" s="14">
        <f>SUM(Factbook[[#This Row],[UG Amount Awarded]])+Factbook[[#This Row],[Grad Amount Awarded]]</f>
        <v>804756</v>
      </c>
      <c r="K21" s="10" t="s">
        <v>30</v>
      </c>
      <c r="L21" s="11">
        <v>373</v>
      </c>
      <c r="M21" s="12">
        <v>750405</v>
      </c>
      <c r="N21" s="11">
        <v>7</v>
      </c>
      <c r="O21" s="12">
        <v>12115</v>
      </c>
      <c r="P21" s="4" t="str">
        <f>IF(Factbook[[#This Row],[Student Aid Programs]]=K21, "Y", "N")</f>
        <v>Y</v>
      </c>
    </row>
    <row r="22" spans="1:16" ht="15.75" thickBot="1" x14ac:dyDescent="0.3">
      <c r="A22" s="1">
        <v>1819</v>
      </c>
      <c r="B22" s="1">
        <v>21</v>
      </c>
      <c r="C22" s="1" t="s">
        <v>13</v>
      </c>
      <c r="D22" s="1" t="s">
        <v>31</v>
      </c>
      <c r="E22" s="1" t="s">
        <v>32</v>
      </c>
      <c r="F22" s="2">
        <f>F13+F20+F21</f>
        <v>62644</v>
      </c>
      <c r="G22" s="14">
        <f t="shared" ref="G22:I22" si="1">G13+G20+G21</f>
        <v>391735413</v>
      </c>
      <c r="H22" s="2">
        <f t="shared" si="1"/>
        <v>12410</v>
      </c>
      <c r="I22" s="14">
        <f t="shared" si="1"/>
        <v>199742687</v>
      </c>
      <c r="J22" s="14">
        <f>SUM(Factbook[[#This Row],[UG Amount Awarded]])+Factbook[[#This Row],[Grad Amount Awarded]]</f>
        <v>591478100</v>
      </c>
      <c r="K22" s="10" t="s">
        <v>32</v>
      </c>
      <c r="L22" s="11">
        <v>62891</v>
      </c>
      <c r="M22" s="12">
        <v>378801172</v>
      </c>
      <c r="N22" s="11">
        <v>12485</v>
      </c>
      <c r="O22" s="12">
        <v>199155892</v>
      </c>
      <c r="P22" s="4" t="str">
        <f>IF(Factbook[[#This Row],[Student Aid Programs]]=K22, "Y", "N")</f>
        <v>Y</v>
      </c>
    </row>
    <row r="23" spans="1:16" x14ac:dyDescent="0.25">
      <c r="A23" s="1">
        <v>1819</v>
      </c>
      <c r="B23" s="1">
        <v>22</v>
      </c>
      <c r="C23" s="1" t="s">
        <v>13</v>
      </c>
      <c r="D23" s="1" t="s">
        <v>33</v>
      </c>
      <c r="E23" s="1" t="s">
        <v>34</v>
      </c>
      <c r="F23" s="2">
        <v>29276</v>
      </c>
      <c r="G23" s="14">
        <v>0</v>
      </c>
      <c r="H23" s="2">
        <v>8192</v>
      </c>
      <c r="I23" s="14">
        <v>0</v>
      </c>
      <c r="J23" s="14">
        <f>SUM(Factbook[[#This Row],[UG Amount Awarded]])+Factbook[[#This Row],[Grad Amount Awarded]]</f>
        <v>0</v>
      </c>
      <c r="K23" t="s">
        <v>34</v>
      </c>
      <c r="L23" s="2">
        <v>28559</v>
      </c>
      <c r="M23" s="3"/>
      <c r="N23" s="2">
        <v>8350</v>
      </c>
      <c r="P23" s="4" t="str">
        <f>IF(Factbook[[#This Row],[Student Aid Programs]]=K23, "Y", "N")</f>
        <v>Y</v>
      </c>
    </row>
    <row r="24" spans="1:16" x14ac:dyDescent="0.25">
      <c r="A24" s="1">
        <v>1819</v>
      </c>
      <c r="B24" s="1">
        <v>23</v>
      </c>
      <c r="C24" s="1" t="s">
        <v>38</v>
      </c>
      <c r="D24" s="1" t="s">
        <v>39</v>
      </c>
      <c r="E24" s="13" t="s">
        <v>40</v>
      </c>
      <c r="F24" s="2">
        <v>29611</v>
      </c>
      <c r="G24" s="14">
        <v>0</v>
      </c>
      <c r="H24" s="2">
        <v>9041</v>
      </c>
      <c r="I24" s="14">
        <v>0</v>
      </c>
      <c r="J24" s="14">
        <f>SUM(Factbook[[#This Row],[UG Amount Awarded]])+Factbook[[#This Row],[Grad Amount Awarded]]</f>
        <v>0</v>
      </c>
      <c r="O24" s="3"/>
    </row>
  </sheetData>
  <hyperlinks>
    <hyperlink ref="E2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0" width="13.7109375" bestFit="1" customWidth="1"/>
    <col min="11" max="11" width="51.42578125" bestFit="1" customWidth="1"/>
    <col min="13" max="13" width="12.85546875" bestFit="1" customWidth="1"/>
    <col min="15" max="15" width="12.85546875" bestFit="1" customWidth="1"/>
  </cols>
  <sheetData>
    <row r="1" spans="1:16" x14ac:dyDescent="0.25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t="s">
        <v>41</v>
      </c>
    </row>
    <row r="2" spans="1:16" x14ac:dyDescent="0.25">
      <c r="A2" s="1">
        <v>1718</v>
      </c>
      <c r="B2" s="1">
        <v>1</v>
      </c>
      <c r="C2" s="1" t="s">
        <v>13</v>
      </c>
      <c r="D2" s="1" t="s">
        <v>14</v>
      </c>
      <c r="E2" s="1" t="s">
        <v>4</v>
      </c>
      <c r="F2" s="1">
        <v>6800</v>
      </c>
      <c r="G2" s="1">
        <v>31167104</v>
      </c>
      <c r="H2" s="1"/>
      <c r="I2" s="1"/>
      <c r="J2" s="14">
        <f>SUM(#REF!)+#REF!</f>
        <v>31167104</v>
      </c>
      <c r="K2" t="s">
        <v>4</v>
      </c>
      <c r="L2" s="2">
        <v>6800</v>
      </c>
      <c r="M2" s="3">
        <v>31167104</v>
      </c>
      <c r="P2" s="4" t="str">
        <f>IF(#REF!=K2, "Y", "N")</f>
        <v>Y</v>
      </c>
    </row>
    <row r="3" spans="1:16" x14ac:dyDescent="0.25">
      <c r="A3" s="1">
        <v>1718</v>
      </c>
      <c r="B3" s="1">
        <v>2</v>
      </c>
      <c r="C3" s="1" t="s">
        <v>13</v>
      </c>
      <c r="D3" s="1" t="s">
        <v>14</v>
      </c>
      <c r="E3" s="1" t="s">
        <v>15</v>
      </c>
      <c r="F3" s="1">
        <v>876</v>
      </c>
      <c r="G3" s="1">
        <v>770359</v>
      </c>
      <c r="H3" s="1"/>
      <c r="I3" s="1"/>
      <c r="J3" s="14">
        <f>SUM(#REF!)+#REF!</f>
        <v>770359</v>
      </c>
      <c r="K3" t="s">
        <v>15</v>
      </c>
      <c r="L3">
        <v>876</v>
      </c>
      <c r="M3" s="3">
        <v>770359</v>
      </c>
      <c r="P3" s="4" t="str">
        <f>IF(#REF!=K3, "Y", "N")</f>
        <v>Y</v>
      </c>
    </row>
    <row r="4" spans="1:16" x14ac:dyDescent="0.25">
      <c r="A4" s="1">
        <v>1718</v>
      </c>
      <c r="B4" s="1">
        <v>3</v>
      </c>
      <c r="C4" s="1" t="s">
        <v>13</v>
      </c>
      <c r="D4" s="1" t="s">
        <v>14</v>
      </c>
      <c r="E4" s="1" t="s">
        <v>16</v>
      </c>
      <c r="F4" s="1">
        <v>45</v>
      </c>
      <c r="G4" s="1">
        <v>17965</v>
      </c>
      <c r="H4" s="1"/>
      <c r="I4" s="1"/>
      <c r="J4" s="14">
        <f>SUM(#REF!)+#REF!</f>
        <v>17965</v>
      </c>
      <c r="K4" t="s">
        <v>16</v>
      </c>
      <c r="L4">
        <v>45</v>
      </c>
      <c r="M4" s="3">
        <v>17965</v>
      </c>
      <c r="P4" s="4" t="str">
        <f>IF(#REF!=K4, "Y", "N")</f>
        <v>Y</v>
      </c>
    </row>
    <row r="5" spans="1:16" x14ac:dyDescent="0.25">
      <c r="A5" s="1">
        <v>1718</v>
      </c>
      <c r="B5" s="1">
        <v>4</v>
      </c>
      <c r="C5" s="1" t="s">
        <v>13</v>
      </c>
      <c r="D5" s="1" t="s">
        <v>14</v>
      </c>
      <c r="E5" s="1" t="s">
        <v>3</v>
      </c>
      <c r="F5" s="1">
        <v>12771</v>
      </c>
      <c r="G5" s="1">
        <v>75103915</v>
      </c>
      <c r="H5" s="1">
        <v>136</v>
      </c>
      <c r="I5" s="1">
        <v>518287</v>
      </c>
      <c r="J5" s="14">
        <f>SUM(#REF!)+#REF!</f>
        <v>75622202</v>
      </c>
      <c r="K5" t="s">
        <v>3</v>
      </c>
      <c r="L5" s="2">
        <v>12771</v>
      </c>
      <c r="M5" s="3">
        <v>75103915</v>
      </c>
      <c r="N5">
        <v>136</v>
      </c>
      <c r="O5" s="3">
        <v>518287</v>
      </c>
      <c r="P5" s="4" t="str">
        <f>IF(#REF!=K5, "Y", "N")</f>
        <v>Y</v>
      </c>
    </row>
    <row r="6" spans="1:16" x14ac:dyDescent="0.25">
      <c r="A6" s="1">
        <v>1718</v>
      </c>
      <c r="B6" s="1">
        <v>5</v>
      </c>
      <c r="C6" s="1" t="s">
        <v>13</v>
      </c>
      <c r="D6" s="1" t="s">
        <v>14</v>
      </c>
      <c r="E6" s="1" t="s">
        <v>37</v>
      </c>
      <c r="F6" s="1">
        <v>10504</v>
      </c>
      <c r="G6" s="1">
        <v>99918676</v>
      </c>
      <c r="H6" s="1">
        <v>210</v>
      </c>
      <c r="I6" s="1">
        <v>1374745</v>
      </c>
      <c r="J6" s="14">
        <f>SUM(#REF!)+#REF!</f>
        <v>101293421</v>
      </c>
      <c r="K6" t="s">
        <v>37</v>
      </c>
      <c r="L6" s="2">
        <v>10504</v>
      </c>
      <c r="M6" s="3">
        <v>99918676</v>
      </c>
      <c r="N6">
        <v>210</v>
      </c>
      <c r="O6" s="3">
        <v>1374745</v>
      </c>
      <c r="P6" s="4" t="str">
        <f>IF(#REF!=K6, "Y", "N")</f>
        <v>Y</v>
      </c>
    </row>
    <row r="7" spans="1:16" x14ac:dyDescent="0.25">
      <c r="A7" s="1">
        <v>1718</v>
      </c>
      <c r="B7" s="1">
        <v>6</v>
      </c>
      <c r="C7" s="1" t="s">
        <v>13</v>
      </c>
      <c r="D7" s="1" t="s">
        <v>14</v>
      </c>
      <c r="E7" s="1" t="s">
        <v>18</v>
      </c>
      <c r="F7" s="1">
        <v>65</v>
      </c>
      <c r="G7" s="1">
        <v>243168</v>
      </c>
      <c r="H7" s="1">
        <v>3</v>
      </c>
      <c r="I7" s="1">
        <v>3667</v>
      </c>
      <c r="J7" s="14">
        <f>SUM(#REF!)+#REF!</f>
        <v>246835</v>
      </c>
      <c r="K7" t="s">
        <v>18</v>
      </c>
      <c r="L7">
        <v>65</v>
      </c>
      <c r="M7" s="3">
        <v>243168</v>
      </c>
      <c r="N7">
        <v>3</v>
      </c>
      <c r="O7" s="3">
        <v>3667</v>
      </c>
      <c r="P7" s="4" t="str">
        <f>IF(#REF!=K7, "Y", "N")</f>
        <v>Y</v>
      </c>
    </row>
    <row r="8" spans="1:16" x14ac:dyDescent="0.25">
      <c r="A8" s="1">
        <v>1718</v>
      </c>
      <c r="B8" s="1">
        <v>7</v>
      </c>
      <c r="C8" s="1" t="s">
        <v>13</v>
      </c>
      <c r="D8" s="1" t="s">
        <v>14</v>
      </c>
      <c r="E8" s="1" t="s">
        <v>19</v>
      </c>
      <c r="F8" s="1">
        <v>5850</v>
      </c>
      <c r="G8" s="1">
        <v>24003272</v>
      </c>
      <c r="H8" s="1">
        <v>1565</v>
      </c>
      <c r="I8" s="1">
        <v>8203065</v>
      </c>
      <c r="J8" s="14">
        <f>SUM(#REF!)+#REF!</f>
        <v>32206337</v>
      </c>
      <c r="K8" t="s">
        <v>19</v>
      </c>
      <c r="L8" s="2">
        <v>5850</v>
      </c>
      <c r="M8" s="3">
        <v>24003272</v>
      </c>
      <c r="N8" s="2">
        <v>1565</v>
      </c>
      <c r="O8" s="3">
        <v>8203065</v>
      </c>
      <c r="P8" s="4" t="str">
        <f>IF(#REF!=K8, "Y", "N")</f>
        <v>Y</v>
      </c>
    </row>
    <row r="9" spans="1:16" x14ac:dyDescent="0.25">
      <c r="A9" s="1">
        <v>1718</v>
      </c>
      <c r="B9" s="1">
        <v>8</v>
      </c>
      <c r="C9" s="1" t="s">
        <v>13</v>
      </c>
      <c r="D9" s="1" t="s">
        <v>14</v>
      </c>
      <c r="E9" s="1" t="s">
        <v>2</v>
      </c>
      <c r="F9" s="1">
        <v>541</v>
      </c>
      <c r="G9" s="1">
        <v>12055894</v>
      </c>
      <c r="H9" s="1">
        <v>19</v>
      </c>
      <c r="I9" s="1">
        <v>454310</v>
      </c>
      <c r="J9" s="14">
        <f>SUM(#REF!)+#REF!</f>
        <v>12510204</v>
      </c>
      <c r="K9" t="s">
        <v>2</v>
      </c>
      <c r="L9">
        <v>541</v>
      </c>
      <c r="M9" s="3">
        <v>12055894</v>
      </c>
      <c r="N9">
        <v>19</v>
      </c>
      <c r="O9" s="3">
        <v>454310</v>
      </c>
      <c r="P9" s="4" t="str">
        <f>IF(#REF!=K9, "Y", "N")</f>
        <v>Y</v>
      </c>
    </row>
    <row r="10" spans="1:16" x14ac:dyDescent="0.25">
      <c r="A10" s="1">
        <v>1718</v>
      </c>
      <c r="B10" s="1">
        <v>9</v>
      </c>
      <c r="C10" s="1" t="s">
        <v>13</v>
      </c>
      <c r="D10" s="1" t="s">
        <v>14</v>
      </c>
      <c r="E10" s="1" t="s">
        <v>20</v>
      </c>
      <c r="F10" s="1"/>
      <c r="G10" s="1"/>
      <c r="H10" s="1">
        <v>3884</v>
      </c>
      <c r="I10" s="1">
        <v>92320996</v>
      </c>
      <c r="J10" s="14">
        <f>SUM(#REF!)+#REF!</f>
        <v>92320996</v>
      </c>
      <c r="K10" t="s">
        <v>20</v>
      </c>
      <c r="L10" t="s">
        <v>36</v>
      </c>
      <c r="M10" t="s">
        <v>36</v>
      </c>
      <c r="N10" s="2">
        <v>3884</v>
      </c>
      <c r="O10" s="3">
        <v>92320996</v>
      </c>
      <c r="P10" s="4" t="str">
        <f>IF(#REF!=K10, "Y", "N")</f>
        <v>Y</v>
      </c>
    </row>
    <row r="11" spans="1:16" x14ac:dyDescent="0.25">
      <c r="A11" s="1">
        <v>1718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1325</v>
      </c>
      <c r="G11" s="1">
        <v>11341394</v>
      </c>
      <c r="H11" s="1">
        <v>1582</v>
      </c>
      <c r="I11" s="1">
        <v>12963795</v>
      </c>
      <c r="J11" s="14">
        <f>SUM(#REF!)+#REF!</f>
        <v>24305189</v>
      </c>
      <c r="K11" t="s">
        <v>21</v>
      </c>
      <c r="L11" s="2">
        <v>1325</v>
      </c>
      <c r="M11" s="3">
        <v>11341394</v>
      </c>
      <c r="N11" s="2">
        <v>1582</v>
      </c>
      <c r="O11" s="3">
        <v>12963795</v>
      </c>
      <c r="P11" s="4" t="str">
        <f>IF(#REF!=K11, "Y", "N")</f>
        <v>Y</v>
      </c>
    </row>
    <row r="12" spans="1:16" x14ac:dyDescent="0.25">
      <c r="A12" s="1">
        <v>1718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2520</v>
      </c>
      <c r="G12" s="1">
        <v>6869277</v>
      </c>
      <c r="H12" s="1">
        <v>176</v>
      </c>
      <c r="I12" s="1">
        <v>957448</v>
      </c>
      <c r="J12" s="14">
        <f>SUM(#REF!)+#REF!</f>
        <v>7826725</v>
      </c>
      <c r="K12" t="s">
        <v>22</v>
      </c>
      <c r="L12" s="2">
        <v>2520</v>
      </c>
      <c r="M12" s="3">
        <v>6869277</v>
      </c>
      <c r="N12">
        <v>176</v>
      </c>
      <c r="O12" s="3">
        <v>957448</v>
      </c>
      <c r="P12" s="4" t="str">
        <f>IF(#REF!=K12, "Y", "N")</f>
        <v>Y</v>
      </c>
    </row>
    <row r="13" spans="1:16" ht="15.75" thickBot="1" x14ac:dyDescent="0.3">
      <c r="A13" s="1">
        <v>1718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41297</v>
      </c>
      <c r="G13" s="1">
        <v>261491024</v>
      </c>
      <c r="H13" s="1">
        <v>7575</v>
      </c>
      <c r="I13" s="1">
        <v>116796313</v>
      </c>
      <c r="J13" s="14">
        <f>SUM(#REF!)+#REF!</f>
        <v>378287337</v>
      </c>
      <c r="K13" s="7" t="s">
        <v>23</v>
      </c>
      <c r="L13" s="8">
        <v>41297</v>
      </c>
      <c r="M13" s="9">
        <v>261491024</v>
      </c>
      <c r="N13" s="2">
        <v>7575</v>
      </c>
      <c r="O13" s="3">
        <v>116796313</v>
      </c>
      <c r="P13" s="4" t="str">
        <f>IF(#REF!=K13, "Y", "N")</f>
        <v>Y</v>
      </c>
    </row>
    <row r="14" spans="1:16" x14ac:dyDescent="0.25">
      <c r="A14" s="1">
        <v>1718</v>
      </c>
      <c r="B14" s="1">
        <v>13</v>
      </c>
      <c r="C14" s="1" t="s">
        <v>13</v>
      </c>
      <c r="D14" s="1" t="s">
        <v>0</v>
      </c>
      <c r="E14" s="1" t="s">
        <v>1</v>
      </c>
      <c r="F14" s="1">
        <v>279</v>
      </c>
      <c r="G14" s="1">
        <v>1225203</v>
      </c>
      <c r="H14" s="1"/>
      <c r="I14" s="1"/>
      <c r="J14" s="14">
        <f>SUM(#REF!)+#REF!</f>
        <v>1225203</v>
      </c>
      <c r="K14" t="s">
        <v>1</v>
      </c>
      <c r="L14" s="2">
        <v>279</v>
      </c>
      <c r="M14" s="3">
        <v>1225203</v>
      </c>
      <c r="N14" s="5"/>
      <c r="O14" s="6"/>
      <c r="P14" s="4" t="str">
        <f>IF(#REF!=K14, "Y", "N")</f>
        <v>Y</v>
      </c>
    </row>
    <row r="15" spans="1:16" x14ac:dyDescent="0.25">
      <c r="A15" s="1">
        <v>1718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3283</v>
      </c>
      <c r="G15" s="1">
        <v>39104965</v>
      </c>
      <c r="H15" s="1">
        <v>1379</v>
      </c>
      <c r="I15" s="1">
        <v>17141176</v>
      </c>
      <c r="J15" s="14">
        <f>SUM(#REF!)+#REF!</f>
        <v>56246141</v>
      </c>
      <c r="K15" t="s">
        <v>24</v>
      </c>
      <c r="L15" s="2">
        <v>3283</v>
      </c>
      <c r="M15" s="3">
        <v>39104965</v>
      </c>
      <c r="N15" s="2">
        <v>1379</v>
      </c>
      <c r="O15" s="3">
        <v>17141176</v>
      </c>
      <c r="P15" s="4" t="str">
        <f>IF(#REF!=K15, "Y", "N")</f>
        <v>Y</v>
      </c>
    </row>
    <row r="16" spans="1:16" x14ac:dyDescent="0.25">
      <c r="A16" s="1">
        <v>1718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7380</v>
      </c>
      <c r="G16" s="1">
        <v>29769204</v>
      </c>
      <c r="H16" s="1"/>
      <c r="I16" s="1"/>
      <c r="J16" s="14">
        <f>SUM(#REF!)+#REF!</f>
        <v>29769204</v>
      </c>
      <c r="K16" t="s">
        <v>25</v>
      </c>
      <c r="L16" s="2">
        <v>7380</v>
      </c>
      <c r="M16" s="3">
        <v>29769204</v>
      </c>
      <c r="N16" s="2"/>
      <c r="O16" s="3"/>
      <c r="P16" s="4" t="str">
        <f>IF(#REF!=K16, "Y", "N")</f>
        <v>Y</v>
      </c>
    </row>
    <row r="17" spans="1:16" x14ac:dyDescent="0.25">
      <c r="A17" s="1">
        <v>1718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9307</v>
      </c>
      <c r="G17" s="1">
        <v>37181779</v>
      </c>
      <c r="H17" s="1">
        <v>3428</v>
      </c>
      <c r="I17" s="1">
        <v>64034516</v>
      </c>
      <c r="J17" s="14">
        <f>SUM(#REF!)+#REF!</f>
        <v>101216295</v>
      </c>
      <c r="K17" t="s">
        <v>26</v>
      </c>
      <c r="L17" s="2">
        <v>9307</v>
      </c>
      <c r="M17" s="3">
        <v>37181779</v>
      </c>
      <c r="N17" s="2">
        <v>3428</v>
      </c>
      <c r="O17" s="3">
        <v>64034516</v>
      </c>
      <c r="P17" s="4" t="str">
        <f>IF(#REF!=K17, "Y", "N")</f>
        <v>Y</v>
      </c>
    </row>
    <row r="18" spans="1:16" x14ac:dyDescent="0.25">
      <c r="A18" s="1">
        <v>1718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141</v>
      </c>
      <c r="G18" s="1">
        <v>689730</v>
      </c>
      <c r="H18" s="1"/>
      <c r="I18" s="1"/>
      <c r="J18" s="14">
        <f>SUM(#REF!)+#REF!</f>
        <v>689730</v>
      </c>
      <c r="K18" t="s">
        <v>27</v>
      </c>
      <c r="L18" s="2">
        <v>141</v>
      </c>
      <c r="M18" s="3">
        <v>689730</v>
      </c>
      <c r="N18" s="2"/>
      <c r="O18" s="3"/>
      <c r="P18" s="4" t="str">
        <f>IF(#REF!=K18, "Y", "N")</f>
        <v>Y</v>
      </c>
    </row>
    <row r="19" spans="1:16" x14ac:dyDescent="0.25">
      <c r="A19" s="1">
        <v>1718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831</v>
      </c>
      <c r="G19" s="1">
        <v>8588862</v>
      </c>
      <c r="H19" s="1">
        <v>85</v>
      </c>
      <c r="I19" s="1">
        <v>1171772</v>
      </c>
      <c r="J19" s="14">
        <f>SUM(#REF!)+#REF!</f>
        <v>9760634</v>
      </c>
      <c r="K19" t="s">
        <v>28</v>
      </c>
      <c r="L19" s="2">
        <v>831</v>
      </c>
      <c r="M19" s="3">
        <v>8588862</v>
      </c>
      <c r="N19" s="2">
        <v>85</v>
      </c>
      <c r="O19" s="3">
        <v>1171772</v>
      </c>
      <c r="P19" s="4" t="str">
        <f>IF(#REF!=K19, "Y", "N")</f>
        <v>Y</v>
      </c>
    </row>
    <row r="20" spans="1:16" ht="15.75" thickBot="1" x14ac:dyDescent="0.3">
      <c r="A20" s="1">
        <v>1718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21221</v>
      </c>
      <c r="G20" s="1">
        <v>116559743</v>
      </c>
      <c r="H20" s="1">
        <v>4892</v>
      </c>
      <c r="I20" s="1">
        <v>82347464</v>
      </c>
      <c r="J20" s="14">
        <f>SUM(#REF!)+#REF!</f>
        <v>198907207</v>
      </c>
      <c r="K20" s="7" t="s">
        <v>23</v>
      </c>
      <c r="L20" s="8">
        <v>21221</v>
      </c>
      <c r="M20" s="9">
        <v>116559743</v>
      </c>
      <c r="N20" s="8">
        <v>4892</v>
      </c>
      <c r="O20" s="9">
        <v>82347464</v>
      </c>
      <c r="P20" s="4" t="str">
        <f>IF(#REF!=K20, "Y", "N")</f>
        <v>Y</v>
      </c>
    </row>
    <row r="21" spans="1:16" ht="15.75" thickBot="1" x14ac:dyDescent="0.3">
      <c r="A21" s="1">
        <v>1718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373</v>
      </c>
      <c r="G21" s="1">
        <v>750405</v>
      </c>
      <c r="H21" s="1">
        <v>7</v>
      </c>
      <c r="I21" s="1">
        <v>12115</v>
      </c>
      <c r="J21" s="14">
        <f>SUM(#REF!)+#REF!</f>
        <v>762520</v>
      </c>
      <c r="K21" s="10" t="s">
        <v>30</v>
      </c>
      <c r="L21" s="11">
        <v>373</v>
      </c>
      <c r="M21" s="12">
        <v>750405</v>
      </c>
      <c r="N21" s="11">
        <v>7</v>
      </c>
      <c r="O21" s="12">
        <v>12115</v>
      </c>
      <c r="P21" s="4" t="str">
        <f>IF(#REF!=K21, "Y", "N")</f>
        <v>Y</v>
      </c>
    </row>
    <row r="22" spans="1:16" ht="15.75" thickBot="1" x14ac:dyDescent="0.3">
      <c r="A22" s="1">
        <v>1718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  <c r="J22" s="14">
        <f>SUM(#REF!)+#REF!</f>
        <v>546568425</v>
      </c>
      <c r="K22" s="10" t="s">
        <v>32</v>
      </c>
      <c r="L22" s="11">
        <v>62891</v>
      </c>
      <c r="M22" s="12">
        <v>378801172</v>
      </c>
      <c r="N22" s="11">
        <v>12485</v>
      </c>
      <c r="O22" s="12">
        <v>199155892</v>
      </c>
      <c r="P22" s="4" t="str">
        <f>IF(#REF!=K22, "Y", "N")</f>
        <v>Y</v>
      </c>
    </row>
    <row r="23" spans="1:16" x14ac:dyDescent="0.25">
      <c r="A23" s="1">
        <v>1718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28559</v>
      </c>
      <c r="G23" s="1">
        <v>0</v>
      </c>
      <c r="H23" s="1">
        <v>8350</v>
      </c>
      <c r="I23" s="1">
        <v>0</v>
      </c>
      <c r="J23" s="14">
        <f>SUM(#REF!)+#REF!</f>
        <v>0</v>
      </c>
      <c r="K23" t="s">
        <v>34</v>
      </c>
      <c r="L23" s="2">
        <v>28559</v>
      </c>
      <c r="M23" s="3"/>
      <c r="N23" s="2">
        <v>8350</v>
      </c>
      <c r="P23" s="4" t="str">
        <f>IF(#REF!=K23, "Y", "N")</f>
        <v>Y</v>
      </c>
    </row>
    <row r="24" spans="1:16" x14ac:dyDescent="0.25">
      <c r="A24" s="1">
        <v>1718</v>
      </c>
      <c r="B24" s="1">
        <v>23</v>
      </c>
      <c r="C24" s="1" t="s">
        <v>38</v>
      </c>
      <c r="D24" s="1" t="s">
        <v>39</v>
      </c>
      <c r="E24" s="13" t="s">
        <v>40</v>
      </c>
      <c r="F24" s="1">
        <v>28848</v>
      </c>
      <c r="G24" s="1">
        <v>0</v>
      </c>
      <c r="H24" s="1">
        <v>8758</v>
      </c>
      <c r="I24" s="1">
        <v>0</v>
      </c>
      <c r="J24" s="14">
        <f>SUM(#REF!)+#REF!</f>
        <v>0</v>
      </c>
      <c r="O24" s="3"/>
    </row>
  </sheetData>
  <hyperlinks>
    <hyperlink ref="E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31" sqref="H3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</cols>
  <sheetData>
    <row r="1" spans="1:9" x14ac:dyDescent="0.25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s="1">
        <v>1617</v>
      </c>
      <c r="B2" s="1">
        <v>1</v>
      </c>
      <c r="C2" s="1" t="s">
        <v>13</v>
      </c>
      <c r="D2" s="1" t="s">
        <v>14</v>
      </c>
      <c r="E2" s="1" t="s">
        <v>4</v>
      </c>
      <c r="F2" s="1">
        <v>6569</v>
      </c>
      <c r="G2" s="1">
        <v>27107550</v>
      </c>
      <c r="H2" s="1">
        <v>0</v>
      </c>
      <c r="I2" s="1">
        <v>0</v>
      </c>
    </row>
    <row r="3" spans="1:9" x14ac:dyDescent="0.25">
      <c r="A3" s="1">
        <v>1617</v>
      </c>
      <c r="B3" s="1">
        <v>2</v>
      </c>
      <c r="C3" s="1" t="s">
        <v>13</v>
      </c>
      <c r="D3" s="1" t="s">
        <v>14</v>
      </c>
      <c r="E3" s="1" t="s">
        <v>15</v>
      </c>
      <c r="F3" s="1">
        <v>726</v>
      </c>
      <c r="G3" s="1">
        <v>717502</v>
      </c>
      <c r="H3" s="1">
        <v>0</v>
      </c>
      <c r="I3" s="1">
        <v>0</v>
      </c>
    </row>
    <row r="4" spans="1:9" x14ac:dyDescent="0.25">
      <c r="A4" s="1">
        <v>1617</v>
      </c>
      <c r="B4" s="1">
        <v>3</v>
      </c>
      <c r="C4" s="1" t="s">
        <v>13</v>
      </c>
      <c r="D4" s="1" t="s">
        <v>14</v>
      </c>
      <c r="E4" s="1" t="s">
        <v>16</v>
      </c>
      <c r="F4" s="1">
        <v>70</v>
      </c>
      <c r="G4" s="1">
        <v>46378</v>
      </c>
      <c r="H4" s="1">
        <v>0</v>
      </c>
      <c r="I4" s="1">
        <v>0</v>
      </c>
    </row>
    <row r="5" spans="1:9" x14ac:dyDescent="0.25">
      <c r="A5" s="1">
        <v>1617</v>
      </c>
      <c r="B5" s="1">
        <v>4</v>
      </c>
      <c r="C5" s="1" t="s">
        <v>13</v>
      </c>
      <c r="D5" s="1" t="s">
        <v>14</v>
      </c>
      <c r="E5" s="1" t="s">
        <v>3</v>
      </c>
      <c r="F5" s="1">
        <v>12925</v>
      </c>
      <c r="G5" s="1">
        <v>73982810</v>
      </c>
      <c r="H5" s="1">
        <v>94</v>
      </c>
      <c r="I5" s="1">
        <v>395476</v>
      </c>
    </row>
    <row r="6" spans="1:9" x14ac:dyDescent="0.25">
      <c r="A6" s="1">
        <v>1617</v>
      </c>
      <c r="B6" s="1">
        <v>5</v>
      </c>
      <c r="C6" s="1" t="s">
        <v>13</v>
      </c>
      <c r="D6" s="1" t="s">
        <v>14</v>
      </c>
      <c r="E6" s="1" t="s">
        <v>17</v>
      </c>
      <c r="F6" s="1">
        <v>9493</v>
      </c>
      <c r="G6" s="1">
        <v>88115904</v>
      </c>
      <c r="H6" s="1">
        <v>190</v>
      </c>
      <c r="I6" s="1">
        <v>1297893</v>
      </c>
    </row>
    <row r="7" spans="1:9" x14ac:dyDescent="0.25">
      <c r="A7" s="1">
        <v>1617</v>
      </c>
      <c r="B7" s="1">
        <v>6</v>
      </c>
      <c r="C7" s="1" t="s">
        <v>13</v>
      </c>
      <c r="D7" s="1" t="s">
        <v>14</v>
      </c>
      <c r="E7" s="1" t="s">
        <v>18</v>
      </c>
      <c r="F7" s="1">
        <v>58</v>
      </c>
      <c r="G7" s="1">
        <v>237947</v>
      </c>
      <c r="H7" s="1">
        <v>2</v>
      </c>
      <c r="I7" s="1">
        <v>667</v>
      </c>
    </row>
    <row r="8" spans="1:9" x14ac:dyDescent="0.25">
      <c r="A8" s="1">
        <v>1617</v>
      </c>
      <c r="B8" s="1">
        <v>7</v>
      </c>
      <c r="C8" s="1" t="s">
        <v>13</v>
      </c>
      <c r="D8" s="1" t="s">
        <v>14</v>
      </c>
      <c r="E8" s="1" t="s">
        <v>19</v>
      </c>
      <c r="F8" s="1">
        <v>5168</v>
      </c>
      <c r="G8" s="1">
        <v>20352329</v>
      </c>
      <c r="H8" s="1">
        <v>1499</v>
      </c>
      <c r="I8" s="1">
        <v>7994259</v>
      </c>
    </row>
    <row r="9" spans="1:9" x14ac:dyDescent="0.25">
      <c r="A9" s="1">
        <v>1617</v>
      </c>
      <c r="B9" s="1">
        <v>8</v>
      </c>
      <c r="C9" s="1" t="s">
        <v>13</v>
      </c>
      <c r="D9" s="1" t="s">
        <v>14</v>
      </c>
      <c r="E9" s="1" t="s">
        <v>2</v>
      </c>
      <c r="F9" s="1">
        <v>643</v>
      </c>
      <c r="G9" s="1">
        <v>11098809</v>
      </c>
      <c r="H9" s="1">
        <v>17</v>
      </c>
      <c r="I9" s="1">
        <v>380856</v>
      </c>
    </row>
    <row r="10" spans="1:9" x14ac:dyDescent="0.25">
      <c r="A10" s="1">
        <v>1617</v>
      </c>
      <c r="B10" s="1">
        <v>9</v>
      </c>
      <c r="C10" s="1" t="s">
        <v>13</v>
      </c>
      <c r="D10" s="1" t="s">
        <v>14</v>
      </c>
      <c r="E10" s="1" t="s">
        <v>20</v>
      </c>
      <c r="F10" s="1">
        <v>0</v>
      </c>
      <c r="G10" s="1">
        <v>0</v>
      </c>
      <c r="H10" s="1">
        <v>3815</v>
      </c>
      <c r="I10" s="1">
        <v>89016945</v>
      </c>
    </row>
    <row r="11" spans="1:9" x14ac:dyDescent="0.25">
      <c r="A11" s="1">
        <v>1617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1248</v>
      </c>
      <c r="G11" s="1">
        <v>9602480</v>
      </c>
      <c r="H11" s="1">
        <v>1073</v>
      </c>
      <c r="I11" s="1">
        <v>9810707</v>
      </c>
    </row>
    <row r="12" spans="1:9" x14ac:dyDescent="0.25">
      <c r="A12" s="1">
        <v>1617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2356</v>
      </c>
      <c r="G12" s="1">
        <v>6524576</v>
      </c>
      <c r="H12" s="1">
        <v>166</v>
      </c>
      <c r="I12" s="1">
        <v>1003259</v>
      </c>
    </row>
    <row r="13" spans="1:9" x14ac:dyDescent="0.25">
      <c r="A13" s="1">
        <v>1617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39256</v>
      </c>
      <c r="G13" s="1">
        <v>237786285</v>
      </c>
      <c r="H13" s="1">
        <v>6856</v>
      </c>
      <c r="I13" s="1">
        <v>109900062</v>
      </c>
    </row>
    <row r="14" spans="1:9" x14ac:dyDescent="0.25">
      <c r="A14" s="1">
        <v>1617</v>
      </c>
      <c r="B14" s="1">
        <v>13</v>
      </c>
      <c r="C14" s="1" t="s">
        <v>13</v>
      </c>
      <c r="D14" s="1" t="s">
        <v>0</v>
      </c>
      <c r="E14" s="1" t="s">
        <v>1</v>
      </c>
      <c r="F14" s="1">
        <v>338</v>
      </c>
      <c r="G14" s="1">
        <v>1306165</v>
      </c>
      <c r="H14" s="1">
        <v>15</v>
      </c>
      <c r="I14" s="1">
        <v>112602</v>
      </c>
    </row>
    <row r="15" spans="1:9" x14ac:dyDescent="0.25">
      <c r="A15" s="1">
        <v>1617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3072</v>
      </c>
      <c r="G15" s="1">
        <v>35614956</v>
      </c>
      <c r="H15" s="1">
        <v>1429</v>
      </c>
      <c r="I15" s="1">
        <v>17162884</v>
      </c>
    </row>
    <row r="16" spans="1:9" x14ac:dyDescent="0.25">
      <c r="A16" s="1">
        <v>1617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7465</v>
      </c>
      <c r="G16" s="1">
        <v>29965891</v>
      </c>
      <c r="H16" s="1">
        <v>0</v>
      </c>
      <c r="I16" s="1">
        <v>0</v>
      </c>
    </row>
    <row r="17" spans="1:9" x14ac:dyDescent="0.25">
      <c r="A17" s="1">
        <v>1617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9305</v>
      </c>
      <c r="G17" s="1">
        <v>37996943</v>
      </c>
      <c r="H17" s="1">
        <v>3453</v>
      </c>
      <c r="I17" s="1">
        <v>65293544</v>
      </c>
    </row>
    <row r="18" spans="1:9" x14ac:dyDescent="0.25">
      <c r="A18" s="1">
        <v>1617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97</v>
      </c>
      <c r="G18" s="1">
        <v>464870</v>
      </c>
      <c r="H18" s="1">
        <v>0</v>
      </c>
      <c r="I18" s="1">
        <v>0</v>
      </c>
    </row>
    <row r="19" spans="1:9" x14ac:dyDescent="0.25">
      <c r="A19" s="1">
        <v>1617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839</v>
      </c>
      <c r="G19" s="1">
        <v>8838365</v>
      </c>
      <c r="H19" s="1">
        <v>96</v>
      </c>
      <c r="I19" s="1">
        <v>1357055</v>
      </c>
    </row>
    <row r="20" spans="1:9" x14ac:dyDescent="0.25">
      <c r="A20" s="1">
        <v>1617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21116</v>
      </c>
      <c r="G20" s="1">
        <v>114187190</v>
      </c>
      <c r="H20" s="1">
        <v>4993</v>
      </c>
      <c r="I20" s="1">
        <v>83926085</v>
      </c>
    </row>
    <row r="21" spans="1:9" x14ac:dyDescent="0.25">
      <c r="A21" s="1">
        <v>1617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364</v>
      </c>
      <c r="G21" s="1">
        <v>755204</v>
      </c>
      <c r="H21" s="1">
        <v>9</v>
      </c>
      <c r="I21" s="1">
        <v>13599</v>
      </c>
    </row>
    <row r="22" spans="1:9" x14ac:dyDescent="0.25">
      <c r="A22" s="1">
        <v>1617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</row>
    <row r="23" spans="1:9" x14ac:dyDescent="0.25">
      <c r="A23" s="1">
        <v>1617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27553</v>
      </c>
      <c r="G23" s="1">
        <v>0</v>
      </c>
      <c r="H23" s="1">
        <v>8107</v>
      </c>
      <c r="I23" s="1">
        <v>0</v>
      </c>
    </row>
    <row r="24" spans="1:9" x14ac:dyDescent="0.25">
      <c r="A24" s="1">
        <v>1617</v>
      </c>
      <c r="B24" s="1">
        <v>23</v>
      </c>
      <c r="C24" s="1" t="s">
        <v>38</v>
      </c>
      <c r="D24" s="1" t="s">
        <v>39</v>
      </c>
      <c r="E24" s="13" t="s">
        <v>40</v>
      </c>
      <c r="F24" s="1">
        <v>27951</v>
      </c>
      <c r="G24" s="1">
        <v>0</v>
      </c>
      <c r="H24" s="1">
        <v>8623</v>
      </c>
      <c r="I24" s="1">
        <v>0</v>
      </c>
    </row>
  </sheetData>
  <hyperlinks>
    <hyperlink ref="E24" r:id="rId1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s q m i d = " 8 b 4 f 1 4 4 0 - 0 3 0 8 - 4 d 7 f - b 4 a 5 - 7 2 b 0 c d 0 1 a c b a "   x m l n s = " h t t p : / / s c h e m a s . m i c r o s o f t . c o m / D a t a M a s h u p " > A A A A A C Q F A A B Q S w M E F A A C A A g A g n t V T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C e 1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n t V T / E o q Z A c A g A A W w k A A B M A H A B G b 3 J t d W x h c y 9 T Z W N 0 a W 9 u M S 5 t I K I Y A C i g F A A A A A A A A A A A A A A A A A A A A A A A A A A A A O 1 V X W s a Q R R 9 F / w P w + Z F Y V m w l B R a f N i a a k M g K V l D K C p y d / Z G l 8 z O y M x s G h H / e + 6 4 r t r 4 s S 1 9 C J T 4 I t 5 z P 8 / c c z X I b a o k i 4 r v 1 p d 6 r V 4 z U 9 C Y s D O v d d 7 6 1 A V u v y r 1 2 N M g r Y n 4 V A n Q Z p r O z L 3 H 2 k y g r d c Y f S K V a 4 5 k + f b M U Q T 3 S j / G F N b o p g K D j p I W K b z h 3 X w e X u A M t M 3 c 7 + E t G g T N p 8 N Q y h w E u 8 W Z 0 p Z 1 q A N C 7 3 o h i 2 y e k C s L 0 4 S F E s T c o B l e g I V h R X e Q P q E 2 w b M w m d f 0 m c y F 8 J n V O T b 9 o u P K + c b R F N G 6 K Y v h F o N L i 1 m 7 k h b / K p V J 2 y u i R 8 u B 6 3 a 0 K f p D q 0 x Z 4 v c 7 Q k I d u v x 9 i I m l N b K 2 N / 6 0 P 5 8 N 1 p G h E B E H h 7 f d o K P t p E S o n F D N / n y G 2 4 J 9 y m k e l M 4 6 S u S Z d K A r u 9 e h v 1 h 4 P + m d q N S l t O c f A + e 5 9 N n C K 4 g h u y U L s / h s C 3 M e H 0 N 2 n p P q T D R k Z s / p r s e u 8 y x G z d Q D C 3 + B T j Y + I O e l S 5 i p 3 G V y O C a v H Y i v p D L L y u l 4 n m W z X k v l Q Q 5 3 h W J j c e K V D o o k 5 B y N C d x m x G D w n 1 S S x D d R N x w X W A G Z A g q A 8 y R 2 2 z / o a A S L 1 / C U T s A p n b i f o b Y p v l q V c e U w p R b I j h m 0 P c 8 v V H E 6 c K O D L a M V p X Y Z d m 7 u m r z t w S m b P X F T y k b H K 4 H t X Y 4 S L k / E y m v / R P y F W n 8 v e F y o V z h / V + 9 B 9 Z 5 t X o U 1 P j T f + D / t f c X + m x V 7 A V B L A Q I t A B Q A A g A I A I J 7 V U / R 3 V a M p g A A A P g A A A A S A A A A A A A A A A A A A A A A A A A A A A B D b 2 5 m a W c v U G F j a 2 F n Z S 5 4 b W x Q S w E C L Q A U A A I A C A C C e 1 V P D 8 r p q 6 Q A A A D p A A A A E w A A A A A A A A A A A A A A A A D y A A A A W 0 N v b n R l b n R f V H l w Z X N d L n h t b F B L A Q I t A B Q A A g A I A I J 7 V U / x K K m Q H A I A A F s J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7 A A A A A A A A B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x N 0 Z h Y 3 R C b 2 9 r R 3 J h b n R z U 2 N o b 2 x h c n N o a X B z V y 9 D a G F u Z 2 V k I F R 5 c G U u e 1 l l Y X I s M H 0 m c X V v d D s s J n F 1 b 3 Q 7 U 2 V j d G l v b j E v M T Y x N 0 Z h Y 3 R C b 2 9 r R 3 J h b n R z U 2 N o b 2 x h c n N o a X B z V y 9 D a G F u Z 2 V k I F R 5 c G U u e 1 N v d X J j Z S w x f S Z x d W 9 0 O y w m c X V v d D t T Z W N 0 a W 9 u M S 8 x N j E 3 R m F j d E J v b 2 t H c m F u d H N T Y 2 h v b G F y c 2 h p c H N X L 0 N o Y W 5 n Z W Q g V H l w Z S 5 7 U 3 V i U 2 9 1 c m N l L D J 9 J n F 1 b 3 Q 7 L C Z x d W 9 0 O 1 N l Y 3 R p b 2 4 x L z E 2 M T d G Y W N 0 Q m 9 v a 0 d y Y W 5 0 c 1 N j a G 9 s Y X J z a G l w c 1 c v Q 2 h h b m d l Z C B U e X B l L n t T d H V k Z W 5 0 I E F p Z C B Q c m 9 n c m F t c y w z f S Z x d W 9 0 O y w m c X V v d D t T Z W N 0 a W 9 u M S 8 x N j E 3 R m F j d E J v b 2 t H c m F u d H N T Y 2 h v b G F y c 2 h p c H N X L 0 N o Y W 5 n Z W Q g V H l w Z S 5 7 V U c g T n V t Y m V y I G 9 m I E F 3 Y X J k c y w 0 f S Z x d W 9 0 O y w m c X V v d D t T Z W N 0 a W 9 u M S 8 x N j E 3 R m F j d E J v b 2 t H c m F u d H N T Y 2 h v b G F y c 2 h p c H N X L 0 N o Y W 5 n Z W Q g V H l w Z S 5 7 V U c g Q W 1 v d W 5 0 I E F 3 Y X J k Z W Q s N X 0 m c X V v d D s s J n F 1 b 3 Q 7 U 2 V j d G l v b j E v M T Y x N 0 Z h Y 3 R C b 2 9 r R 3 J h b n R z U 2 N o b 2 x h c n N o a X B z V y 9 D a G F u Z 2 V k I F R 5 c G U u e 0 d y Y W Q g T n V t Y m V y I G 9 m I E F 3 Y X J k c y w 2 f S Z x d W 9 0 O y w m c X V v d D t T Z W N 0 a W 9 u M S 8 x N j E 3 R m F j d E J v b 2 t H c m F u d H N T Y 2 h v b G F y c 2 h p c H N X L 0 N o Y W 5 n Z W Q g V H l w Z S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N j E 3 R m F j d E J v b 2 t H c m F u d H N T Y 2 h v b G F y c 2 h p c H N X L 0 N o Y W 5 n Z W Q g V H l w Z S 5 7 W W V h c i w w f S Z x d W 9 0 O y w m c X V v d D t T Z W N 0 a W 9 u M S 8 x N j E 3 R m F j d E J v b 2 t H c m F u d H N T Y 2 h v b G F y c 2 h p c H N X L 0 N o Y W 5 n Z W Q g V H l w Z S 5 7 U 2 9 1 c m N l L D F 9 J n F 1 b 3 Q 7 L C Z x d W 9 0 O 1 N l Y 3 R p b 2 4 x L z E 2 M T d G Y W N 0 Q m 9 v a 0 d y Y W 5 0 c 1 N j a G 9 s Y X J z a G l w c 1 c v Q 2 h h b m d l Z C B U e X B l L n t T d W J T b 3 V y Y 2 U s M n 0 m c X V v d D s s J n F 1 b 3 Q 7 U 2 V j d G l v b j E v M T Y x N 0 Z h Y 3 R C b 2 9 r R 3 J h b n R z U 2 N o b 2 x h c n N o a X B z V y 9 D a G F u Z 2 V k I F R 5 c G U u e 1 N 0 d W R l b n Q g Q W l k I F B y b 2 d y Y W 1 z L D N 9 J n F 1 b 3 Q 7 L C Z x d W 9 0 O 1 N l Y 3 R p b 2 4 x L z E 2 M T d G Y W N 0 Q m 9 v a 0 d y Y W 5 0 c 1 N j a G 9 s Y X J z a G l w c 1 c v Q 2 h h b m d l Z C B U e X B l L n t V R y B O d W 1 i Z X I g b 2 Y g Q X d h c m R z L D R 9 J n F 1 b 3 Q 7 L C Z x d W 9 0 O 1 N l Y 3 R p b 2 4 x L z E 2 M T d G Y W N 0 Q m 9 v a 0 d y Y W 5 0 c 1 N j a G 9 s Y X J z a G l w c 1 c v Q 2 h h b m d l Z C B U e X B l L n t V R y B B b W 9 1 b n Q g Q X d h c m R l Z C w 1 f S Z x d W 9 0 O y w m c X V v d D t T Z W N 0 a W 9 u M S 8 x N j E 3 R m F j d E J v b 2 t H c m F u d H N T Y 2 h v b G F y c 2 h p c H N X L 0 N o Y W 5 n Z W Q g V H l w Z S 5 7 R 3 J h Z C B O d W 1 i Z X I g b 2 Y g Q X d h c m R z L D Z 9 J n F 1 b 3 Q 7 L C Z x d W 9 0 O 1 N l Y 3 R p b 2 4 x L z E 2 M T d G Y W N 0 Q m 9 v a 0 d y Y W 5 0 c 1 N j a G 9 s Y X J z a G l w c 1 c v Q 2 h h b m d l Z C B U e X B l L n t H c m F k I E F t b 3 V u d C B B d 2 F y Z G V k L D d 9 J n F 1 b 3 Q 7 X S w m c X V v d D t S Z W x h d G l v b n N o a X B J b m Z v J n F 1 b 3 Q 7 O l t d f S I g L z 4 8 R W 5 0 c n k g V H l w Z T 0 i R m l s b E x h c 3 R V c G R h d G V k I i B W Y W x 1 Z T 0 i Z D I w M T c t M T A t M D V U M T Q 6 N D Q 6 N D Q u M z E 4 M D k 0 N F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D b 2 x 1 b W 5 U e X B l c y I g V m F s d W U 9 I n N B d 1 l H Q m d B Q U F B Q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O W N h Y 2 Z j N C 1 j Y T J i L T Q 0 M T E t O T N m M C 1 l M j Y z Z j E x Z G F k O W U i I C 8 + P C 9 T d G F i b G V F b n R y a W V z P j w v S X R l b T 4 8 S X R l b T 4 8 S X R l b U x v Y 2 F 0 a W 9 u P j x J d G V t V H l w Z T 5 G b 3 J t d W x h P C 9 J d G V t V H l w Z T 4 8 S X R l b V B h d G g + U 2 V j d G l v b j E v M T Y x N 0 Z h Y 3 R C b 2 9 r R 3 J h b n R z U 2 N o b 2 x h c n N o a X B z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z E 2 M T d G Y W N 0 Q m 9 v a 0 d y Y W 5 0 c 1 N j a G 9 s Y X J z a G l w c 1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R m l s b E V y c m 9 y Q 2 9 1 b n Q i I F Z h b H V l P S J s M C I g L z 4 8 R W 5 0 c n k g V H l w Z T 0 i R m l s b E N v b H V t b l R 5 c G V z I i B W Y W x 1 Z T 0 i c 0 J R W U d C Z 1 V S Q l J F P S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V U M T Q 6 N D Q 6 N D Q u M z g y N z Y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l l Y X I s M H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v d X J j Z S w x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3 V i U 2 9 1 c m N l L D J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H V k Z W 5 0 I E F p Z C B Q c m 9 n c m F t c y w z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T n V t Y m V y I G 9 m I E F 3 Y X J k c y w 0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Q W 1 v d W 5 0 I E F 3 Y X J k Z W Q s N X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0 d y Y W Q g T n V t Y m V y I G 9 m I E F 3 Y X J k c y w 2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W W V h c i w w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2 9 1 c m N l L D F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W J T b 3 V y Y 2 U s M n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0 d W R l b n Q g Q W l k I F B y b 2 d y Y W 1 z L D N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O d W 1 i Z X I g b 2 Y g Q X d h c m R z L D R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B b W 9 1 b n Q g Q X d h c m R l Z C w 1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O d W 1 i Z X I g b 2 Y g Q X d h c m R z L D Z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H c m F k I E F t b 3 V u d C B B d 2 F y Z G V k L D d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F j d E J v b 2 t H c m F u d H N T Y 2 h v b G F y c 2 h p c H N X L 1 9 0 Y m x G Y W N 0 Q m 9 v a 0 d y Y W 5 0 c 1 N j a G 9 s Y X J z a G l w c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Y 3 R i b 2 9 r I i A v P j x F b n R y e S B U e X B l P S J G a W x s U 3 R h d H V z I i B W Y W x 1 Z T 0 i c 0 N v b X B s Z X R l I i A v P j x F b n R y e S B U e X B l P S J G a W x s Q 2 9 1 b n Q i I F Z h b H V l P S J s M j I i I C 8 + P E V u d H J 5 I F R 5 c G U 9 I k Z p b G x F c n J v c k N v d W 5 0 I i B W Y W x 1 Z T 0 i b D A i I C 8 + P E V u d H J 5 I F R 5 c G U 9 I k Z p b G x D b 2 x 1 b W 5 U e X B l c y I g V m F s d W U 9 I n N B d 0 1 H Q m d Z Q U F B Q U E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N V Q x N D o 1 N T o z N i 4 w O D A 0 M T M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Y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J v b 2 s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G Y W N 0 Y m 9 v a z M i I C 8 + P E V u d H J 5 I F R 5 c G U 9 I k Z p b G x D b 3 V u d C I g V m F s d W U 9 I m w y M i I g L z 4 8 R W 5 0 c n k g V H l w Z T 0 i R m l s b E V y c m 9 y Q 2 9 1 b n Q i I F Z h b H V l P S J s M C I g L z 4 8 R W 5 0 c n k g V H l w Z T 0 i R m l s b E x h c 3 R V c G R h d G V k I i B W Y W x 1 Z T 0 i Z D I w M T c t M T A t M D V U M T Q 6 N T U 6 M z Y u M D g w N D E z M l o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F N 0 Y X R 1 c y I g V m F s d W U 9 I n N D b 2 1 w b G V 0 Z S I g L z 4 8 R W 5 0 c n k g V H l w Z T 0 i R m l s b E N v b H V t b l R 5 c G V z I i B W Y W x 1 Z T 0 i c 0 F 3 T U d C Z 1 l B Q U F B Q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Y m 9 v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U y M C g y K S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X / M c N U B x t K i A t e 7 2 b t k T E A A A A A A g A A A A A A A 2 Y A A M A A A A A Q A A A A A X 8 3 Y z K t D i C L N 0 l H l D P 7 E Q A A A A A E g A A A o A A A A B A A A A A o T s X 4 Y r k U o E U 5 O 8 K I 9 U b c U A A A A G f W V Q J D / X 9 H Q M l x o Q z s O / S o h 3 9 2 u o G F N r D X C S S m 6 r m a J 7 O m M M j Q P a x 9 / 3 Y c Q G t h 5 D n g S / Z 4 H B Z x l j p T y w h G x e g i z C 6 x g P C Q 6 / P S P a K 7 l q k f F A A A A N t Q F d 8 I D P t Q t x f Q j Q M c q o 4 4 X j t u < / D a t a M a s h u p > 
</file>

<file path=customXml/item2.xml>��< ? x m l   v e r s i o n = " 1 . 0 "   e n c o d i n g = " U T F - 1 6 " ? > < G e m i n i   x m l n s = " h t t p : / / g e m i n i / p i v o t c u s t o m i z a t i o n / T a b l e X M L _ F a c t b o o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 S o u r c e < / s t r i n g > < / k e y > < v a l u e > < i n t > 7 8 < / i n t > < / v a l u e > < / i t e m > < i t e m > < k e y > < s t r i n g > S u b S o u r c e < / s t r i n g > < / k e y > < v a l u e > < i n t > 1 0 1 < / i n t > < / v a l u e > < / i t e m > < i t e m > < k e y > < s t r i n g > S t u d e n t   A i d   P r o g r a m s < / s t r i n g > < / k e y > < v a l u e > < i n t > 1 7 0 < / i n t > < / v a l u e > < / i t e m > < i t e m > < k e y > < s t r i n g > U G   N u m b e r   o f   A w a r d s < / s t r i n g > < / k e y > < v a l u e > < i n t > 1 7 3 < / i n t > < / v a l u e > < / i t e m > < i t e m > < k e y > < s t r i n g > U G   A m o u n t   A w a r d e d < / s t r i n g > < / k e y > < v a l u e > < i n t > 1 6 6 < / i n t > < / v a l u e > < / i t e m > < i t e m > < k e y > < s t r i n g > G r a d   N u m b e r   o f   A w a r d s < / s t r i n g > < / k e y > < v a l u e > < i n t > 1 8 4 < / i n t > < / v a l u e > < / i t e m > < i t e m > < k e y > < s t r i n g > G r a d   A m o u n t   A w a r d e d < / s t r i n g > < / k e y > < v a l u e > < i n t > 1 7 7 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 S o u r c e < / s t r i n g > < / k e y > < v a l u e > < i n t > 1 < / i n t > < / v a l u e > < / i t e m > < i t e m > < k e y > < s t r i n g > S u b S o u r c e < / s t r i n g > < / k e y > < v a l u e > < i n t > 2 < / i n t > < / v a l u e > < / i t e m > < i t e m > < k e y > < s t r i n g > S t u d e n t   A i d   P r o g r a m s < / s t r i n g > < / k e y > < v a l u e > < i n t > 3 < / i n t > < / v a l u e > < / i t e m > < i t e m > < k e y > < s t r i n g > U G   N u m b e r   o f   A w a r d s < / s t r i n g > < / k e y > < v a l u e > < i n t > 4 < / i n t > < / v a l u e > < / i t e m > < i t e m > < k e y > < s t r i n g > U G   A m o u n t   A w a r d e d < / s t r i n g > < / k e y > < v a l u e > < i n t > 5 < / i n t > < / v a l u e > < / i t e m > < i t e m > < k e y > < s t r i n g > G r a d   N u m b e r   o f   A w a r d s < / s t r i n g > < / k e y > < v a l u e > < i n t > 6 < / i n t > < / v a l u e > < / i t e m > < i t e m > < k e y > < s t r i n g > G r a d   A m o u n t   A w a r d e d 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 A i d   P r o g r a m s 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9FECDD4-BCB0-4B78-AE7D-4A2DBB4589D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CE0525B-866A-4B76-A193-00B7D1448AAA}">
  <ds:schemaRefs/>
</ds:datastoreItem>
</file>

<file path=customXml/itemProps3.xml><?xml version="1.0" encoding="utf-8"?>
<ds:datastoreItem xmlns:ds="http://schemas.openxmlformats.org/officeDocument/2006/customXml" ds:itemID="{33BD392D-FA60-4FA7-804C-A5C64C4C9EBA}">
  <ds:schemaRefs/>
</ds:datastoreItem>
</file>

<file path=customXml/itemProps4.xml><?xml version="1.0" encoding="utf-8"?>
<ds:datastoreItem xmlns:ds="http://schemas.openxmlformats.org/officeDocument/2006/customXml" ds:itemID="{1C03F0E7-6168-4072-A70E-8A9F051DFB22}">
  <ds:schemaRefs>
    <ds:schemaRef ds:uri="http://schemas.microsoft.com/PowerBIAddIn"/>
  </ds:schemaRefs>
</ds:datastoreItem>
</file>

<file path=customXml/itemProps5.xml><?xml version="1.0" encoding="utf-8"?>
<ds:datastoreItem xmlns:ds="http://schemas.openxmlformats.org/officeDocument/2006/customXml" ds:itemID="{02478452-9E6E-4ED7-90B5-3AF04C8930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fb-0</vt:lpstr>
      <vt:lpstr>fb-1</vt:lpstr>
      <vt:lpstr>fb-2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05; 1516</cp:keywords>
  <cp:lastModifiedBy>Glen C Falk</cp:lastModifiedBy>
  <cp:lastPrinted>2018-11-08T16:38:23Z</cp:lastPrinted>
  <dcterms:created xsi:type="dcterms:W3CDTF">2009-06-26T18:08:57Z</dcterms:created>
  <dcterms:modified xsi:type="dcterms:W3CDTF">2020-03-27T19:48:19Z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e9c058ab-1a1f-49d1-91ad-a3ebabd069b9</vt:lpwstr>
  </property>
</Properties>
</file>