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Departments\Compliance\COA\1718\"/>
    </mc:Choice>
  </mc:AlternateContent>
  <bookViews>
    <workbookView xWindow="0" yWindow="0" windowWidth="24000" windowHeight="9600" tabRatio="923" activeTab="5"/>
  </bookViews>
  <sheets>
    <sheet name="1 Term Living Expense Component" sheetId="1" r:id="rId1"/>
    <sheet name="Fees" sheetId="2" r:id="rId2"/>
    <sheet name="Loan Fees" sheetId="6" r:id="rId3"/>
    <sheet name="Books &amp; Supplies" sheetId="3" r:id="rId4"/>
    <sheet name="Tuition" sheetId="4" r:id="rId5"/>
    <sheet name="Resident Undergrad" sheetId="5" r:id="rId6"/>
    <sheet name="Non-Resident Undergrad" sheetId="7" r:id="rId7"/>
    <sheet name="Resident Grad" sheetId="8" r:id="rId8"/>
    <sheet name="Non-Resident Grad" sheetId="9" r:id="rId9"/>
    <sheet name="Gwinnett" sheetId="11" r:id="rId10"/>
    <sheet name="Buckhead" sheetId="13" r:id="rId11"/>
    <sheet name="Tifton and Griffin" sheetId="12" r:id="rId12"/>
    <sheet name="Teacher Certification" sheetId="14" r:id="rId13"/>
    <sheet name="ERate" sheetId="15" r:id="rId14"/>
  </sheets>
  <definedNames>
    <definedName name="_xlnm.Print_Area" localSheetId="10">Buckhead!$A$1:$K$71</definedName>
    <definedName name="_xlnm.Print_Area" localSheetId="13">ERate!$A$1:$K$68</definedName>
    <definedName name="_xlnm.Print_Area" localSheetId="9">Gwinnett!$A$1:$K$97</definedName>
    <definedName name="_xlnm.Print_Area" localSheetId="8">'Non-Resident Grad'!$A$1:$K$129</definedName>
    <definedName name="_xlnm.Print_Area" localSheetId="6">'Non-Resident Undergrad'!$A$1:$K$39</definedName>
    <definedName name="_xlnm.Print_Area" localSheetId="7">'Resident Grad'!$A$1:$K$129</definedName>
    <definedName name="_xlnm.Print_Area" localSheetId="5">'Resident Undergrad'!$A$1:$K$39</definedName>
    <definedName name="_xlnm.Print_Area" localSheetId="12">'Teacher Certification'!$A$1:$K$58</definedName>
    <definedName name="_xlnm.Print_Area" localSheetId="11">'Tifton and Griffin'!$A$1:$K$96</definedName>
  </definedNames>
  <calcPr calcId="162913" fullPrecision="0"/>
</workbook>
</file>

<file path=xl/calcChain.xml><?xml version="1.0" encoding="utf-8"?>
<calcChain xmlns="http://schemas.openxmlformats.org/spreadsheetml/2006/main">
  <c r="J65" i="15" l="1"/>
  <c r="I65" i="15"/>
  <c r="H65" i="15"/>
  <c r="G65" i="15"/>
  <c r="F65" i="15"/>
  <c r="E65" i="15"/>
  <c r="D65" i="15"/>
  <c r="C65" i="15"/>
  <c r="B65" i="15"/>
  <c r="J64" i="15"/>
  <c r="I64" i="15"/>
  <c r="H64" i="15"/>
  <c r="G64" i="15"/>
  <c r="F64" i="15"/>
  <c r="E64" i="15"/>
  <c r="D64" i="15"/>
  <c r="C64" i="15"/>
  <c r="B64" i="15"/>
  <c r="J59" i="15"/>
  <c r="I59" i="15"/>
  <c r="H59" i="15"/>
  <c r="G59" i="15"/>
  <c r="F59" i="15"/>
  <c r="E59" i="15"/>
  <c r="D59" i="15"/>
  <c r="C59" i="15"/>
  <c r="B59" i="15"/>
  <c r="B60" i="15"/>
  <c r="C60" i="15"/>
  <c r="D60" i="15"/>
  <c r="E60" i="15"/>
  <c r="F60" i="15"/>
  <c r="G60" i="15"/>
  <c r="H60" i="15"/>
  <c r="I60" i="15"/>
  <c r="J60" i="15"/>
  <c r="J55" i="15"/>
  <c r="I55" i="15"/>
  <c r="H55" i="15"/>
  <c r="G55" i="15"/>
  <c r="F55" i="15"/>
  <c r="E55" i="15"/>
  <c r="D55" i="15"/>
  <c r="C55" i="15"/>
  <c r="B55" i="15"/>
  <c r="J54" i="15"/>
  <c r="I54" i="15"/>
  <c r="H54" i="15"/>
  <c r="G54" i="15"/>
  <c r="F54" i="15"/>
  <c r="E54" i="15"/>
  <c r="D54" i="15"/>
  <c r="C54" i="15"/>
  <c r="B54" i="15"/>
  <c r="L49" i="15"/>
  <c r="J48" i="15"/>
  <c r="I48" i="15"/>
  <c r="H48" i="15"/>
  <c r="G48" i="15"/>
  <c r="F48" i="15"/>
  <c r="E48" i="15"/>
  <c r="D48" i="15"/>
  <c r="C48" i="15"/>
  <c r="B48" i="15"/>
  <c r="J47" i="15"/>
  <c r="I47" i="15"/>
  <c r="H47" i="15"/>
  <c r="G47" i="15"/>
  <c r="F47" i="15"/>
  <c r="E47" i="15"/>
  <c r="D47" i="15"/>
  <c r="C47" i="15"/>
  <c r="B47" i="15"/>
  <c r="J44" i="15"/>
  <c r="I44" i="15"/>
  <c r="H44" i="15"/>
  <c r="G44" i="15"/>
  <c r="F44" i="15"/>
  <c r="E44" i="15"/>
  <c r="D44" i="15"/>
  <c r="C44" i="15"/>
  <c r="B44" i="15"/>
  <c r="J43" i="15"/>
  <c r="I43" i="15"/>
  <c r="H43" i="15"/>
  <c r="G43" i="15"/>
  <c r="F43" i="15"/>
  <c r="E43" i="15"/>
  <c r="D43" i="15"/>
  <c r="C43" i="15"/>
  <c r="B43" i="15"/>
  <c r="J39" i="15"/>
  <c r="I39" i="15"/>
  <c r="H39" i="15"/>
  <c r="G39" i="15"/>
  <c r="F39" i="15"/>
  <c r="E39" i="15"/>
  <c r="D39" i="15"/>
  <c r="C39" i="15"/>
  <c r="B39" i="15"/>
  <c r="J38" i="15"/>
  <c r="I38" i="15"/>
  <c r="H38" i="15"/>
  <c r="G38" i="15"/>
  <c r="F38" i="15"/>
  <c r="E38" i="15"/>
  <c r="D38" i="15"/>
  <c r="C38" i="15"/>
  <c r="B38" i="15"/>
  <c r="J32" i="15"/>
  <c r="I32" i="15"/>
  <c r="H32" i="15"/>
  <c r="G32" i="15"/>
  <c r="F32" i="15"/>
  <c r="E32" i="15"/>
  <c r="D32" i="15"/>
  <c r="C32" i="15"/>
  <c r="B32" i="15"/>
  <c r="E27" i="15"/>
  <c r="I22" i="15"/>
  <c r="J22" i="15"/>
  <c r="J27" i="15"/>
  <c r="I27" i="15"/>
  <c r="H27" i="15"/>
  <c r="G27" i="15"/>
  <c r="F27" i="15"/>
  <c r="D27" i="15"/>
  <c r="C27" i="15"/>
  <c r="B27" i="15"/>
  <c r="H22" i="15"/>
  <c r="G22" i="15"/>
  <c r="F22" i="15"/>
  <c r="E22" i="15"/>
  <c r="D22" i="15"/>
  <c r="C22" i="15"/>
  <c r="B22" i="15"/>
  <c r="B15" i="15"/>
  <c r="B10" i="15"/>
  <c r="B6" i="15"/>
  <c r="B5" i="15"/>
  <c r="H15" i="15"/>
  <c r="G15" i="15"/>
  <c r="E15" i="15"/>
  <c r="D15" i="15"/>
  <c r="J15" i="15"/>
  <c r="I15" i="15"/>
  <c r="F15" i="15"/>
  <c r="C15" i="15"/>
  <c r="L16" i="15"/>
  <c r="H10" i="15"/>
  <c r="G10" i="15"/>
  <c r="D10" i="15"/>
  <c r="J10" i="15"/>
  <c r="I10" i="15"/>
  <c r="F10" i="15"/>
  <c r="E10" i="15"/>
  <c r="C10" i="15"/>
  <c r="J6" i="15"/>
  <c r="I6" i="15"/>
  <c r="H6" i="15"/>
  <c r="G6" i="15"/>
  <c r="F6" i="15"/>
  <c r="E6" i="15"/>
  <c r="D6" i="15"/>
  <c r="C6" i="15"/>
  <c r="G26" i="15"/>
  <c r="G9" i="15"/>
  <c r="G37" i="14"/>
  <c r="G13" i="14"/>
  <c r="G23" i="14"/>
  <c r="G9" i="14"/>
  <c r="B31" i="15"/>
  <c r="B26" i="15"/>
  <c r="B21" i="15"/>
  <c r="B14" i="15"/>
  <c r="B9" i="15"/>
  <c r="J31" i="15"/>
  <c r="I31" i="15"/>
  <c r="H31" i="15"/>
  <c r="G31" i="15"/>
  <c r="F31" i="15"/>
  <c r="E31" i="15"/>
  <c r="D31" i="15"/>
  <c r="C31" i="15"/>
  <c r="J26" i="15"/>
  <c r="I26" i="15"/>
  <c r="H26" i="15"/>
  <c r="F26" i="15"/>
  <c r="E26" i="15"/>
  <c r="D26" i="15"/>
  <c r="C26" i="15"/>
  <c r="J21" i="15"/>
  <c r="I21" i="15"/>
  <c r="H21" i="15"/>
  <c r="G21" i="15"/>
  <c r="F21" i="15"/>
  <c r="E21" i="15"/>
  <c r="D21" i="15"/>
  <c r="C21" i="15"/>
  <c r="J14" i="15"/>
  <c r="I14" i="15"/>
  <c r="H14" i="15"/>
  <c r="G14" i="15"/>
  <c r="F14" i="15"/>
  <c r="E14" i="15"/>
  <c r="D14" i="15"/>
  <c r="C14" i="15"/>
  <c r="L12" i="15"/>
  <c r="L11" i="15"/>
  <c r="J9" i="15"/>
  <c r="I9" i="15"/>
  <c r="H9" i="15"/>
  <c r="F9" i="15"/>
  <c r="E9" i="15"/>
  <c r="D9" i="15"/>
  <c r="C9" i="15"/>
  <c r="L7" i="15"/>
  <c r="J5" i="15"/>
  <c r="I5" i="15"/>
  <c r="H5" i="15"/>
  <c r="G5" i="15"/>
  <c r="F5" i="15"/>
  <c r="E5" i="15"/>
  <c r="D5" i="15"/>
  <c r="C5" i="15"/>
  <c r="K65" i="15" l="1"/>
  <c r="K60" i="15"/>
  <c r="K55" i="15"/>
  <c r="K48" i="15"/>
  <c r="K54" i="15"/>
  <c r="K39" i="15"/>
  <c r="K43" i="15"/>
  <c r="K44" i="15"/>
  <c r="K32" i="15"/>
  <c r="K27" i="15"/>
  <c r="K22" i="15"/>
  <c r="K15" i="15"/>
  <c r="K5" i="15"/>
  <c r="K10" i="15"/>
  <c r="K21" i="15"/>
  <c r="K31" i="15"/>
  <c r="K59" i="15"/>
  <c r="K64" i="15"/>
  <c r="K47" i="15"/>
  <c r="K6" i="15"/>
  <c r="K38" i="15"/>
  <c r="K26" i="15"/>
  <c r="K9" i="15"/>
  <c r="K14" i="15"/>
  <c r="L39" i="15" l="1"/>
  <c r="L38" i="15"/>
  <c r="L10" i="15"/>
  <c r="L15" i="15"/>
  <c r="L6" i="15"/>
  <c r="L5" i="15"/>
  <c r="L14" i="15"/>
  <c r="L9" i="15"/>
  <c r="G43" i="9"/>
  <c r="G108" i="9"/>
  <c r="G43" i="8"/>
  <c r="G108" i="8"/>
  <c r="G21" i="9" l="1"/>
  <c r="G20" i="9"/>
  <c r="G19" i="9"/>
  <c r="G27" i="9"/>
  <c r="G28" i="9"/>
  <c r="G29" i="9"/>
  <c r="G30" i="9"/>
  <c r="G31" i="9"/>
  <c r="G32" i="9"/>
  <c r="G33" i="9"/>
  <c r="G34" i="9"/>
  <c r="G35" i="9"/>
  <c r="G36" i="9"/>
  <c r="G37" i="9"/>
  <c r="G38" i="9"/>
  <c r="G26" i="9"/>
  <c r="G59" i="9"/>
  <c r="G58" i="9"/>
  <c r="G57" i="9"/>
  <c r="G56" i="9"/>
  <c r="G55" i="9"/>
  <c r="G54" i="9"/>
  <c r="G53" i="9"/>
  <c r="G52" i="9"/>
  <c r="G51" i="9"/>
  <c r="G50" i="9"/>
  <c r="G49" i="9"/>
  <c r="G48" i="9"/>
  <c r="G47" i="9"/>
  <c r="G86" i="9"/>
  <c r="G85" i="9"/>
  <c r="G84" i="9"/>
  <c r="G83" i="9"/>
  <c r="G70" i="9"/>
  <c r="G93" i="9"/>
  <c r="G94" i="9"/>
  <c r="G95" i="9"/>
  <c r="G96" i="9"/>
  <c r="G97" i="9"/>
  <c r="G98" i="9"/>
  <c r="G99" i="9"/>
  <c r="G100" i="9"/>
  <c r="G101" i="9"/>
  <c r="G102" i="9"/>
  <c r="G103" i="9"/>
  <c r="G92" i="9"/>
  <c r="G91" i="9"/>
  <c r="G114" i="9"/>
  <c r="G115" i="9"/>
  <c r="G116" i="9"/>
  <c r="G117" i="9"/>
  <c r="G118" i="9"/>
  <c r="G119" i="9"/>
  <c r="G120" i="9"/>
  <c r="G121" i="9"/>
  <c r="G122" i="9"/>
  <c r="G123" i="9"/>
  <c r="G124" i="9"/>
  <c r="G113" i="9"/>
  <c r="G112" i="9"/>
  <c r="G126" i="9"/>
  <c r="G125" i="9"/>
  <c r="G127" i="9"/>
  <c r="G128" i="9"/>
  <c r="G18" i="9"/>
  <c r="G27" i="8"/>
  <c r="G28" i="8"/>
  <c r="G29" i="8"/>
  <c r="G30" i="8"/>
  <c r="G31" i="8"/>
  <c r="G32" i="8"/>
  <c r="G33" i="8"/>
  <c r="G34" i="8"/>
  <c r="G35" i="8"/>
  <c r="G36" i="8"/>
  <c r="G37" i="8"/>
  <c r="G38" i="8"/>
  <c r="G26" i="8"/>
  <c r="G70" i="8"/>
  <c r="G93" i="8"/>
  <c r="G94" i="8"/>
  <c r="G95" i="8"/>
  <c r="G96" i="8"/>
  <c r="G97" i="8"/>
  <c r="G98" i="8"/>
  <c r="G99" i="8"/>
  <c r="G100" i="8"/>
  <c r="G101" i="8"/>
  <c r="G102" i="8"/>
  <c r="G103" i="8"/>
  <c r="G92" i="8"/>
  <c r="G91" i="8"/>
  <c r="G113" i="8"/>
  <c r="G114" i="8"/>
  <c r="G115" i="8"/>
  <c r="G116" i="8"/>
  <c r="G117" i="8"/>
  <c r="G118" i="8"/>
  <c r="G119" i="8"/>
  <c r="G120" i="8"/>
  <c r="G121" i="8"/>
  <c r="G122" i="8"/>
  <c r="G123" i="8"/>
  <c r="G124" i="8"/>
  <c r="G112" i="8"/>
  <c r="G13" i="7"/>
  <c r="G12" i="7"/>
  <c r="G11" i="7"/>
  <c r="G21" i="8"/>
  <c r="G20" i="8"/>
  <c r="G19" i="8"/>
  <c r="G18" i="8"/>
  <c r="G86" i="8"/>
  <c r="G85" i="8"/>
  <c r="G84" i="8"/>
  <c r="G83" i="8"/>
  <c r="G33" i="7"/>
  <c r="G32" i="7"/>
  <c r="G31" i="7"/>
  <c r="G13" i="5"/>
  <c r="G12" i="5"/>
  <c r="G11" i="5"/>
  <c r="G33" i="5"/>
  <c r="G32" i="5"/>
  <c r="G31" i="5"/>
  <c r="B11" i="11"/>
  <c r="K11" i="11" s="1"/>
  <c r="C11" i="11"/>
  <c r="D11" i="11"/>
  <c r="E11" i="11"/>
  <c r="F11" i="11"/>
  <c r="G11" i="11"/>
  <c r="H11" i="11"/>
  <c r="I11" i="11"/>
  <c r="J11" i="11"/>
  <c r="B12" i="11"/>
  <c r="K12" i="11" s="1"/>
  <c r="C12" i="11"/>
  <c r="D12" i="11"/>
  <c r="E12" i="11"/>
  <c r="F12" i="11"/>
  <c r="G12" i="11"/>
  <c r="H12" i="11"/>
  <c r="I12" i="11"/>
  <c r="J12" i="11"/>
  <c r="G63" i="8"/>
  <c r="H127" i="8"/>
  <c r="H126" i="8"/>
  <c r="H61" i="8"/>
  <c r="G128" i="8"/>
  <c r="G127" i="8"/>
  <c r="G126" i="8"/>
  <c r="G125" i="8"/>
  <c r="G42" i="8"/>
  <c r="H41" i="8"/>
  <c r="G41" i="8"/>
  <c r="H105" i="8"/>
  <c r="G40" i="8"/>
  <c r="G39" i="8"/>
  <c r="H63" i="9"/>
  <c r="G63" i="9"/>
  <c r="G62" i="9"/>
  <c r="G61" i="9"/>
  <c r="G60" i="9"/>
  <c r="H42" i="9"/>
  <c r="G107" i="9"/>
  <c r="G106" i="9"/>
  <c r="G105" i="9"/>
  <c r="G104" i="9"/>
  <c r="H21" i="9" l="1"/>
  <c r="I46" i="12"/>
  <c r="J46" i="12"/>
  <c r="H125" i="9" l="1"/>
  <c r="H104" i="9"/>
  <c r="H83" i="9"/>
  <c r="H60" i="9"/>
  <c r="H39" i="9"/>
  <c r="H18" i="9"/>
  <c r="H62" i="8"/>
  <c r="H40" i="8"/>
  <c r="H20" i="8"/>
  <c r="H19" i="8"/>
  <c r="H18" i="8"/>
  <c r="B10" i="9" l="1"/>
  <c r="B117" i="9"/>
  <c r="B96" i="9"/>
  <c r="B75" i="9"/>
  <c r="B52" i="9"/>
  <c r="B31" i="9"/>
  <c r="B117" i="8"/>
  <c r="B96" i="8"/>
  <c r="B75" i="8"/>
  <c r="B52" i="8"/>
  <c r="B31" i="8"/>
  <c r="B10" i="8"/>
  <c r="B93" i="11" l="1"/>
  <c r="B82" i="11"/>
  <c r="B69" i="11"/>
  <c r="B58" i="11"/>
  <c r="B44" i="11"/>
  <c r="B33" i="11"/>
  <c r="B20" i="11"/>
  <c r="B9" i="11"/>
  <c r="B95" i="11"/>
  <c r="B84" i="11"/>
  <c r="B71" i="11"/>
  <c r="B60" i="11"/>
  <c r="B96" i="11"/>
  <c r="B85" i="11"/>
  <c r="B72" i="11"/>
  <c r="B61" i="11"/>
  <c r="B47" i="11"/>
  <c r="B36" i="11"/>
  <c r="B23" i="11"/>
  <c r="B46" i="11"/>
  <c r="B35" i="11"/>
  <c r="B22" i="11"/>
  <c r="B121" i="8"/>
  <c r="B100" i="8"/>
  <c r="B79" i="8"/>
  <c r="B56" i="8"/>
  <c r="B35" i="8"/>
  <c r="B14" i="8"/>
  <c r="B121" i="9"/>
  <c r="B100" i="9"/>
  <c r="B79" i="9"/>
  <c r="B56" i="9"/>
  <c r="B35" i="9"/>
  <c r="B14" i="9"/>
  <c r="H54" i="11"/>
  <c r="H129" i="9" l="1"/>
  <c r="H108" i="9"/>
  <c r="H87" i="9"/>
  <c r="H128" i="9"/>
  <c r="H127" i="9"/>
  <c r="H126" i="9"/>
  <c r="H124" i="9"/>
  <c r="H123" i="9"/>
  <c r="H122" i="9"/>
  <c r="H121" i="9"/>
  <c r="H120" i="9"/>
  <c r="H119" i="9"/>
  <c r="H118" i="9"/>
  <c r="H117" i="9"/>
  <c r="H116" i="9"/>
  <c r="H115" i="9"/>
  <c r="H114" i="9"/>
  <c r="H113" i="9"/>
  <c r="H112" i="9"/>
  <c r="H107" i="9"/>
  <c r="H106" i="9"/>
  <c r="H105" i="9"/>
  <c r="H103" i="9"/>
  <c r="H102" i="9"/>
  <c r="H101" i="9"/>
  <c r="H100" i="9"/>
  <c r="H99" i="9"/>
  <c r="H98" i="9"/>
  <c r="H97" i="9"/>
  <c r="H96" i="9"/>
  <c r="H95" i="9"/>
  <c r="H94" i="9"/>
  <c r="H93" i="9"/>
  <c r="H92" i="9"/>
  <c r="H91" i="9"/>
  <c r="H86" i="9"/>
  <c r="H85" i="9"/>
  <c r="H84" i="9"/>
  <c r="H82" i="9"/>
  <c r="H81" i="9"/>
  <c r="H80" i="9"/>
  <c r="H79" i="9"/>
  <c r="H78" i="9"/>
  <c r="H77" i="9"/>
  <c r="H76" i="9"/>
  <c r="H75" i="9"/>
  <c r="H74" i="9"/>
  <c r="H73" i="9"/>
  <c r="H72" i="9"/>
  <c r="H71" i="9"/>
  <c r="H70" i="9"/>
  <c r="H64" i="9"/>
  <c r="H62" i="9"/>
  <c r="H61" i="9"/>
  <c r="H59" i="9"/>
  <c r="H58" i="9"/>
  <c r="H57" i="9"/>
  <c r="H56" i="9"/>
  <c r="H55" i="9"/>
  <c r="H54" i="9"/>
  <c r="H53" i="9"/>
  <c r="H52" i="9"/>
  <c r="H51" i="9"/>
  <c r="H50" i="9"/>
  <c r="H49" i="9"/>
  <c r="H48" i="9"/>
  <c r="H47" i="9"/>
  <c r="H43" i="9"/>
  <c r="H41" i="9"/>
  <c r="H40" i="9"/>
  <c r="H38" i="9"/>
  <c r="H37" i="9"/>
  <c r="H36" i="9"/>
  <c r="H35" i="9"/>
  <c r="H34" i="9"/>
  <c r="H33" i="9"/>
  <c r="H32" i="9"/>
  <c r="H31" i="9"/>
  <c r="H30" i="9"/>
  <c r="H29" i="9"/>
  <c r="H28" i="9"/>
  <c r="H27" i="9"/>
  <c r="H26" i="9"/>
  <c r="H22" i="9"/>
  <c r="H128" i="8"/>
  <c r="H125" i="8"/>
  <c r="H86" i="8"/>
  <c r="H83" i="8"/>
  <c r="H129" i="8"/>
  <c r="H124" i="8"/>
  <c r="H123" i="8"/>
  <c r="H122" i="8"/>
  <c r="H121" i="8"/>
  <c r="H120" i="8"/>
  <c r="H119" i="8"/>
  <c r="H118" i="8"/>
  <c r="H117" i="8"/>
  <c r="H116" i="8"/>
  <c r="H115" i="8"/>
  <c r="H114" i="8"/>
  <c r="H113" i="8"/>
  <c r="H112" i="8"/>
  <c r="H108" i="8"/>
  <c r="H106" i="8"/>
  <c r="H103" i="8"/>
  <c r="H102" i="8"/>
  <c r="H101" i="8"/>
  <c r="H100" i="8"/>
  <c r="H99" i="8"/>
  <c r="H98" i="8"/>
  <c r="H97" i="8"/>
  <c r="H96" i="8"/>
  <c r="H95" i="8"/>
  <c r="H94" i="8"/>
  <c r="H93" i="8"/>
  <c r="H92" i="8"/>
  <c r="H91" i="8"/>
  <c r="H64" i="8"/>
  <c r="H59" i="8"/>
  <c r="H58" i="8"/>
  <c r="H57" i="8"/>
  <c r="H56" i="8"/>
  <c r="H55" i="8"/>
  <c r="H54" i="8"/>
  <c r="H53" i="8"/>
  <c r="H52" i="8"/>
  <c r="H51" i="8"/>
  <c r="H50" i="8"/>
  <c r="H49" i="8"/>
  <c r="H48" i="8"/>
  <c r="H47" i="8"/>
  <c r="H43" i="8"/>
  <c r="H38" i="8"/>
  <c r="H37" i="8"/>
  <c r="H36" i="8"/>
  <c r="H35" i="8"/>
  <c r="H34" i="8"/>
  <c r="H33" i="8"/>
  <c r="H32" i="8"/>
  <c r="H31" i="8"/>
  <c r="H30" i="8"/>
  <c r="H29" i="8"/>
  <c r="H28" i="8"/>
  <c r="H27" i="8"/>
  <c r="H26" i="8"/>
  <c r="H20" i="9"/>
  <c r="H19" i="9"/>
  <c r="H17" i="9"/>
  <c r="H16" i="9"/>
  <c r="H15" i="9"/>
  <c r="H14" i="9"/>
  <c r="H13" i="9"/>
  <c r="H12" i="9"/>
  <c r="H11" i="9"/>
  <c r="H10" i="9"/>
  <c r="H9" i="9"/>
  <c r="H8" i="9"/>
  <c r="H7" i="9"/>
  <c r="H6" i="9"/>
  <c r="H5" i="9"/>
  <c r="H5" i="8"/>
  <c r="H6" i="8"/>
  <c r="H7" i="8"/>
  <c r="H8" i="8"/>
  <c r="H9" i="8"/>
  <c r="H10" i="8"/>
  <c r="H11" i="8"/>
  <c r="H12" i="8"/>
  <c r="H13" i="8"/>
  <c r="H14" i="8"/>
  <c r="H15" i="8"/>
  <c r="H16" i="8"/>
  <c r="H17" i="8"/>
  <c r="H104" i="8"/>
  <c r="H63" i="8"/>
  <c r="H60" i="8"/>
  <c r="H39" i="8"/>
  <c r="H39" i="7"/>
  <c r="H38" i="7"/>
  <c r="H37" i="7"/>
  <c r="H33" i="7"/>
  <c r="H31" i="7"/>
  <c r="H32" i="7"/>
  <c r="H27" i="7"/>
  <c r="H26" i="7"/>
  <c r="H25" i="7"/>
  <c r="H19" i="7"/>
  <c r="H18" i="7"/>
  <c r="H17" i="7"/>
  <c r="H13" i="7"/>
  <c r="H12" i="7"/>
  <c r="H11" i="7"/>
  <c r="H7" i="7"/>
  <c r="H6" i="7"/>
  <c r="H5" i="7"/>
  <c r="J22" i="12"/>
  <c r="I22" i="12"/>
  <c r="J21" i="12"/>
  <c r="I21" i="12"/>
  <c r="J17" i="12"/>
  <c r="I17" i="12"/>
  <c r="J16" i="12"/>
  <c r="I16" i="12"/>
  <c r="I65" i="12"/>
  <c r="J65" i="12"/>
  <c r="I66" i="12"/>
  <c r="J66" i="12"/>
  <c r="I70" i="12"/>
  <c r="J70" i="12"/>
  <c r="I71" i="12"/>
  <c r="J71" i="12"/>
  <c r="F71" i="12"/>
  <c r="F70" i="12"/>
  <c r="F66" i="12"/>
  <c r="F65" i="12"/>
  <c r="F47" i="12"/>
  <c r="F46" i="12"/>
  <c r="F42" i="12"/>
  <c r="F41" i="12"/>
  <c r="F22" i="12"/>
  <c r="F21" i="12"/>
  <c r="F17" i="12"/>
  <c r="F16" i="12"/>
  <c r="F10" i="12"/>
  <c r="F8" i="11"/>
  <c r="B55" i="14" l="1"/>
  <c r="B51" i="14"/>
  <c r="B47" i="14"/>
  <c r="B41" i="14"/>
  <c r="B37" i="14"/>
  <c r="B33" i="14"/>
  <c r="B27" i="14"/>
  <c r="B23" i="14"/>
  <c r="B19" i="14"/>
  <c r="B13" i="14"/>
  <c r="B9" i="14"/>
  <c r="B5" i="14"/>
  <c r="B96" i="12"/>
  <c r="B95" i="12"/>
  <c r="B91" i="12"/>
  <c r="B90" i="12"/>
  <c r="B71" i="12"/>
  <c r="B70" i="12"/>
  <c r="B66" i="12"/>
  <c r="B65" i="12"/>
  <c r="B47" i="12"/>
  <c r="B46" i="12"/>
  <c r="B42" i="12"/>
  <c r="B41" i="12"/>
  <c r="B22" i="12"/>
  <c r="B21" i="12"/>
  <c r="B17" i="12"/>
  <c r="B16" i="12"/>
  <c r="B71" i="13"/>
  <c r="B63" i="13"/>
  <c r="B53" i="13"/>
  <c r="B45" i="13"/>
  <c r="B35" i="13"/>
  <c r="B27" i="13"/>
  <c r="B17" i="13"/>
  <c r="B9" i="13"/>
  <c r="B70" i="13"/>
  <c r="B68" i="13"/>
  <c r="B62" i="13"/>
  <c r="B60" i="13"/>
  <c r="B52" i="13"/>
  <c r="B50" i="13"/>
  <c r="B44" i="13"/>
  <c r="B42" i="13"/>
  <c r="B34" i="13"/>
  <c r="B32" i="13"/>
  <c r="B26" i="13"/>
  <c r="B24" i="13"/>
  <c r="B16" i="13"/>
  <c r="B14" i="13"/>
  <c r="B8" i="13"/>
  <c r="B6" i="13"/>
  <c r="B69" i="13"/>
  <c r="B67" i="13"/>
  <c r="B61" i="13"/>
  <c r="B59" i="13"/>
  <c r="B51" i="13"/>
  <c r="B49" i="13"/>
  <c r="B43" i="13"/>
  <c r="B41" i="13"/>
  <c r="B33" i="13"/>
  <c r="B31" i="13"/>
  <c r="B25" i="13"/>
  <c r="B23" i="13"/>
  <c r="B15" i="13"/>
  <c r="B13" i="13"/>
  <c r="B7" i="13"/>
  <c r="B5" i="13"/>
  <c r="B70" i="11"/>
  <c r="B59" i="11"/>
  <c r="B45" i="11"/>
  <c r="B34" i="11"/>
  <c r="B21" i="11"/>
  <c r="B10" i="11"/>
  <c r="B68" i="11"/>
  <c r="B57" i="11"/>
  <c r="B43" i="11"/>
  <c r="B32" i="11"/>
  <c r="B19" i="11"/>
  <c r="B8" i="11"/>
  <c r="B67" i="11"/>
  <c r="B56" i="11"/>
  <c r="B42" i="11"/>
  <c r="B31" i="11"/>
  <c r="B18" i="11"/>
  <c r="B7" i="11"/>
  <c r="B66" i="11"/>
  <c r="B55" i="11"/>
  <c r="B41" i="11"/>
  <c r="B30" i="11"/>
  <c r="B17" i="11"/>
  <c r="B6" i="11"/>
  <c r="B65" i="11"/>
  <c r="B54" i="11"/>
  <c r="B40" i="11"/>
  <c r="B29" i="11"/>
  <c r="B16" i="11"/>
  <c r="B5" i="11"/>
  <c r="B94" i="11"/>
  <c r="B92" i="11"/>
  <c r="B91" i="11"/>
  <c r="B90" i="11"/>
  <c r="B89" i="11"/>
  <c r="B83" i="11"/>
  <c r="B81" i="11"/>
  <c r="B80" i="11"/>
  <c r="B79" i="11"/>
  <c r="B78" i="11"/>
  <c r="B129" i="9"/>
  <c r="B128" i="9"/>
  <c r="B127" i="9"/>
  <c r="B126" i="9"/>
  <c r="B125" i="9"/>
  <c r="B124" i="9"/>
  <c r="B108" i="9"/>
  <c r="B107" i="9"/>
  <c r="B106" i="9"/>
  <c r="B105" i="9"/>
  <c r="B104" i="9"/>
  <c r="B103" i="9"/>
  <c r="B87" i="9"/>
  <c r="B86" i="9"/>
  <c r="B85" i="9"/>
  <c r="B84" i="9"/>
  <c r="B83" i="9"/>
  <c r="B82" i="9"/>
  <c r="B64" i="9"/>
  <c r="B63" i="9"/>
  <c r="B62" i="9"/>
  <c r="B61" i="9"/>
  <c r="B60" i="9"/>
  <c r="B59" i="9"/>
  <c r="B43" i="9"/>
  <c r="B42" i="9"/>
  <c r="B41" i="9"/>
  <c r="B40" i="9"/>
  <c r="B39" i="9"/>
  <c r="B38" i="9"/>
  <c r="B22" i="9"/>
  <c r="B21" i="9"/>
  <c r="B20" i="9"/>
  <c r="B19" i="9"/>
  <c r="B18" i="9"/>
  <c r="B17" i="9"/>
  <c r="B123" i="9"/>
  <c r="B118" i="9"/>
  <c r="B102" i="9"/>
  <c r="B97" i="9"/>
  <c r="B81" i="9"/>
  <c r="B76" i="9"/>
  <c r="B58" i="9"/>
  <c r="B53" i="9"/>
  <c r="B37" i="9"/>
  <c r="B32" i="9"/>
  <c r="B16" i="9"/>
  <c r="B11" i="9"/>
  <c r="B122" i="9"/>
  <c r="B120" i="9"/>
  <c r="B116" i="9"/>
  <c r="B115" i="9"/>
  <c r="B101" i="9"/>
  <c r="B99" i="9"/>
  <c r="B95" i="9"/>
  <c r="B94" i="9"/>
  <c r="B80" i="9"/>
  <c r="B78" i="9"/>
  <c r="B74" i="9"/>
  <c r="B73" i="9"/>
  <c r="B57" i="9"/>
  <c r="B55" i="9"/>
  <c r="B51" i="9"/>
  <c r="B50" i="9"/>
  <c r="B36" i="9"/>
  <c r="B34" i="9"/>
  <c r="B30" i="9"/>
  <c r="B29" i="9"/>
  <c r="B15" i="9"/>
  <c r="B13" i="9"/>
  <c r="B9" i="9"/>
  <c r="B8" i="9"/>
  <c r="B119" i="9"/>
  <c r="B114" i="9"/>
  <c r="B113" i="9"/>
  <c r="B112" i="9"/>
  <c r="B98" i="9"/>
  <c r="B93" i="9"/>
  <c r="B92" i="9"/>
  <c r="B91" i="9"/>
  <c r="B77" i="9"/>
  <c r="B72" i="9"/>
  <c r="B71" i="9"/>
  <c r="B70" i="9"/>
  <c r="B54" i="9"/>
  <c r="B49" i="9"/>
  <c r="B48" i="9"/>
  <c r="B47" i="9"/>
  <c r="B33" i="9"/>
  <c r="B28" i="9"/>
  <c r="B27" i="9"/>
  <c r="B26" i="9"/>
  <c r="B12" i="9"/>
  <c r="B7" i="9"/>
  <c r="B6" i="9"/>
  <c r="B5" i="9"/>
  <c r="B129" i="8"/>
  <c r="B128" i="8"/>
  <c r="B127" i="8"/>
  <c r="B126" i="8"/>
  <c r="B125" i="8"/>
  <c r="B124" i="8"/>
  <c r="B123" i="8"/>
  <c r="B122" i="8"/>
  <c r="B120" i="8"/>
  <c r="B119" i="8"/>
  <c r="B118" i="8"/>
  <c r="B116" i="8"/>
  <c r="B115" i="8"/>
  <c r="B114" i="8"/>
  <c r="B113" i="8"/>
  <c r="B112" i="8"/>
  <c r="B108" i="8"/>
  <c r="B107" i="8"/>
  <c r="B106" i="8"/>
  <c r="B105" i="8"/>
  <c r="B104" i="8"/>
  <c r="B103" i="8"/>
  <c r="B102" i="8"/>
  <c r="B101" i="8"/>
  <c r="B99" i="8"/>
  <c r="B98" i="8"/>
  <c r="B97" i="8"/>
  <c r="B95" i="8"/>
  <c r="B94" i="8"/>
  <c r="B93" i="8"/>
  <c r="B92" i="8"/>
  <c r="B91" i="8"/>
  <c r="B87" i="8"/>
  <c r="B86" i="8"/>
  <c r="B85" i="8"/>
  <c r="B84" i="8"/>
  <c r="B83" i="8"/>
  <c r="B82" i="8"/>
  <c r="B81" i="8"/>
  <c r="B80" i="8"/>
  <c r="B78" i="8"/>
  <c r="B77" i="8"/>
  <c r="B76" i="8"/>
  <c r="B74" i="8"/>
  <c r="B73" i="8"/>
  <c r="B72" i="8"/>
  <c r="B71" i="8"/>
  <c r="B70" i="8"/>
  <c r="B64" i="8"/>
  <c r="B63" i="8"/>
  <c r="B62" i="8"/>
  <c r="B61" i="8"/>
  <c r="B60" i="8"/>
  <c r="B59" i="8"/>
  <c r="B58" i="8"/>
  <c r="B57" i="8"/>
  <c r="B55" i="8"/>
  <c r="B54" i="8"/>
  <c r="B53" i="8"/>
  <c r="B51" i="8"/>
  <c r="B50" i="8"/>
  <c r="B49" i="8"/>
  <c r="B48" i="8"/>
  <c r="B47" i="8"/>
  <c r="B43" i="8"/>
  <c r="B42" i="8"/>
  <c r="B41" i="8"/>
  <c r="B40" i="8"/>
  <c r="B39" i="8"/>
  <c r="B38" i="8"/>
  <c r="B37" i="8"/>
  <c r="B36" i="8"/>
  <c r="B34" i="8"/>
  <c r="B33" i="8"/>
  <c r="B32" i="8"/>
  <c r="B30" i="8"/>
  <c r="B29" i="8"/>
  <c r="B28" i="8"/>
  <c r="B27" i="8"/>
  <c r="B26" i="8"/>
  <c r="B22" i="8"/>
  <c r="B21" i="8"/>
  <c r="B20" i="8"/>
  <c r="B19" i="8"/>
  <c r="B18" i="8"/>
  <c r="B17" i="8"/>
  <c r="B16" i="8"/>
  <c r="B15" i="8"/>
  <c r="B13" i="8"/>
  <c r="B12" i="8"/>
  <c r="B11" i="8"/>
  <c r="B9" i="8"/>
  <c r="B8" i="8"/>
  <c r="B7" i="8"/>
  <c r="B6" i="8"/>
  <c r="B5" i="8"/>
  <c r="C3" i="6" l="1"/>
  <c r="C4" i="6"/>
  <c r="C5" i="6"/>
  <c r="C2" i="6"/>
  <c r="I91" i="12" l="1"/>
  <c r="I95" i="12"/>
  <c r="I90" i="12"/>
  <c r="I30" i="12"/>
  <c r="I96" i="12"/>
  <c r="J42" i="12"/>
  <c r="J47" i="12"/>
  <c r="J41" i="12"/>
  <c r="I42" i="12"/>
  <c r="I41" i="12"/>
  <c r="I47" i="12"/>
  <c r="J91" i="12"/>
  <c r="J90" i="12"/>
  <c r="J95" i="12"/>
  <c r="J30" i="12"/>
  <c r="J96" i="12"/>
  <c r="H71" i="12"/>
  <c r="H70" i="12"/>
  <c r="H66" i="12"/>
  <c r="H65" i="12"/>
  <c r="H60" i="12"/>
  <c r="H59" i="12"/>
  <c r="H55" i="12"/>
  <c r="H54" i="12"/>
  <c r="H96" i="12"/>
  <c r="H95" i="12"/>
  <c r="H91" i="12"/>
  <c r="H90" i="12"/>
  <c r="H85" i="12"/>
  <c r="H84" i="12"/>
  <c r="H80" i="12"/>
  <c r="H79" i="12"/>
  <c r="B85" i="12"/>
  <c r="B84" i="12"/>
  <c r="B80" i="12"/>
  <c r="B79" i="12"/>
  <c r="B60" i="12"/>
  <c r="B59" i="12"/>
  <c r="B54" i="12"/>
  <c r="B55" i="12"/>
  <c r="B5" i="12"/>
  <c r="B6" i="12"/>
  <c r="B10" i="12"/>
  <c r="B11" i="12"/>
  <c r="B30" i="12"/>
  <c r="G96" i="12"/>
  <c r="F96" i="12"/>
  <c r="E96" i="12"/>
  <c r="D96" i="12"/>
  <c r="G95" i="12"/>
  <c r="F95" i="12"/>
  <c r="E95" i="12"/>
  <c r="D95" i="12"/>
  <c r="G91" i="12"/>
  <c r="F91" i="12"/>
  <c r="E91" i="12"/>
  <c r="D91" i="12"/>
  <c r="G90" i="12"/>
  <c r="F90" i="12"/>
  <c r="E90" i="12"/>
  <c r="D90" i="12"/>
  <c r="J85" i="12"/>
  <c r="I85" i="12"/>
  <c r="G85" i="12"/>
  <c r="F85" i="12"/>
  <c r="E85" i="12"/>
  <c r="D85" i="12"/>
  <c r="J84" i="12"/>
  <c r="I84" i="12"/>
  <c r="G84" i="12"/>
  <c r="F84" i="12"/>
  <c r="E84" i="12"/>
  <c r="D84" i="12"/>
  <c r="J80" i="12"/>
  <c r="I80" i="12"/>
  <c r="G80" i="12"/>
  <c r="F80" i="12"/>
  <c r="E80" i="12"/>
  <c r="D80" i="12"/>
  <c r="J79" i="12"/>
  <c r="I79" i="12"/>
  <c r="G79" i="12"/>
  <c r="F79" i="12"/>
  <c r="E79" i="12"/>
  <c r="D79" i="12"/>
  <c r="G71" i="12"/>
  <c r="E71" i="12"/>
  <c r="D71" i="12"/>
  <c r="G70" i="12"/>
  <c r="E70" i="12"/>
  <c r="D70" i="12"/>
  <c r="G66" i="12"/>
  <c r="E66" i="12"/>
  <c r="D66" i="12"/>
  <c r="G65" i="12"/>
  <c r="E65" i="12"/>
  <c r="D65" i="12"/>
  <c r="J60" i="12"/>
  <c r="I60" i="12"/>
  <c r="G60" i="12"/>
  <c r="F60" i="12"/>
  <c r="E60" i="12"/>
  <c r="D60" i="12"/>
  <c r="J59" i="12"/>
  <c r="I59" i="12"/>
  <c r="G59" i="12"/>
  <c r="F59" i="12"/>
  <c r="E59" i="12"/>
  <c r="D59" i="12"/>
  <c r="J55" i="12"/>
  <c r="I55" i="12"/>
  <c r="G55" i="12"/>
  <c r="F55" i="12"/>
  <c r="E55" i="12"/>
  <c r="D55" i="12"/>
  <c r="J54" i="12"/>
  <c r="I54" i="12"/>
  <c r="G54" i="12"/>
  <c r="F54" i="12"/>
  <c r="E54" i="12"/>
  <c r="D54" i="12"/>
  <c r="H47" i="14" l="1"/>
  <c r="H51" i="14"/>
  <c r="H55" i="14"/>
  <c r="H41" i="14"/>
  <c r="H37" i="14"/>
  <c r="H33" i="14"/>
  <c r="J55" i="14"/>
  <c r="I55" i="14"/>
  <c r="G55" i="14"/>
  <c r="F55" i="14"/>
  <c r="E55" i="14"/>
  <c r="D55" i="14"/>
  <c r="J51" i="14"/>
  <c r="I51" i="14"/>
  <c r="G51" i="14"/>
  <c r="F51" i="14"/>
  <c r="E51" i="14"/>
  <c r="D51" i="14"/>
  <c r="J47" i="14"/>
  <c r="I47" i="14"/>
  <c r="G47" i="14"/>
  <c r="F47" i="14"/>
  <c r="E47" i="14"/>
  <c r="D47" i="14"/>
  <c r="J41" i="14"/>
  <c r="I41" i="14"/>
  <c r="G41" i="14"/>
  <c r="F41" i="14"/>
  <c r="E41" i="14"/>
  <c r="D41" i="14"/>
  <c r="J37" i="14"/>
  <c r="I37" i="14"/>
  <c r="F37" i="14"/>
  <c r="E37" i="14"/>
  <c r="D37" i="14"/>
  <c r="J33" i="14"/>
  <c r="I33" i="14"/>
  <c r="G33" i="14"/>
  <c r="F33" i="14"/>
  <c r="E33" i="14"/>
  <c r="D33" i="14"/>
  <c r="F27" i="14"/>
  <c r="F23" i="14"/>
  <c r="F19" i="14"/>
  <c r="F13" i="14"/>
  <c r="F9" i="14"/>
  <c r="F5" i="14"/>
  <c r="J27" i="14"/>
  <c r="I27" i="14"/>
  <c r="H27" i="14"/>
  <c r="G27" i="14"/>
  <c r="E27" i="14"/>
  <c r="D27" i="14"/>
  <c r="J23" i="14"/>
  <c r="I23" i="14"/>
  <c r="H23" i="14"/>
  <c r="E23" i="14"/>
  <c r="D23" i="14"/>
  <c r="J19" i="14"/>
  <c r="I19" i="14"/>
  <c r="H19" i="14"/>
  <c r="G19" i="14"/>
  <c r="E19" i="14"/>
  <c r="D19" i="14"/>
  <c r="J13" i="14"/>
  <c r="I13" i="14"/>
  <c r="H13" i="14"/>
  <c r="E13" i="14"/>
  <c r="D13" i="14"/>
  <c r="L11" i="14"/>
  <c r="L10" i="14"/>
  <c r="J9" i="14"/>
  <c r="I9" i="14"/>
  <c r="H9" i="14"/>
  <c r="E9" i="14"/>
  <c r="D9" i="14"/>
  <c r="L7" i="14"/>
  <c r="L6" i="14"/>
  <c r="J5" i="14"/>
  <c r="I5" i="14"/>
  <c r="H5" i="14"/>
  <c r="G5" i="14"/>
  <c r="E5" i="14"/>
  <c r="D5" i="14"/>
  <c r="D70" i="13" l="1"/>
  <c r="E70" i="13"/>
  <c r="G70" i="13"/>
  <c r="H70" i="13"/>
  <c r="I70" i="13"/>
  <c r="J70" i="13"/>
  <c r="D62" i="13"/>
  <c r="E62" i="13"/>
  <c r="G62" i="13"/>
  <c r="H62" i="13"/>
  <c r="I62" i="13"/>
  <c r="J62" i="13"/>
  <c r="D16" i="13"/>
  <c r="E16" i="13"/>
  <c r="G16" i="13"/>
  <c r="H16" i="13"/>
  <c r="I16" i="13"/>
  <c r="J16" i="13"/>
  <c r="D52" i="13"/>
  <c r="E52" i="13"/>
  <c r="G52" i="13"/>
  <c r="H52" i="13"/>
  <c r="I52" i="13"/>
  <c r="J52" i="13"/>
  <c r="D44" i="13"/>
  <c r="E44" i="13"/>
  <c r="G44" i="13"/>
  <c r="H44" i="13"/>
  <c r="I44" i="13"/>
  <c r="J44" i="13"/>
  <c r="L10" i="13"/>
  <c r="L11" i="13"/>
  <c r="D34" i="13"/>
  <c r="E34" i="13"/>
  <c r="G34" i="13"/>
  <c r="H34" i="13"/>
  <c r="I34" i="13"/>
  <c r="J34" i="13"/>
  <c r="F129" i="9"/>
  <c r="F128" i="9"/>
  <c r="F127" i="9"/>
  <c r="F126" i="9"/>
  <c r="F125" i="9"/>
  <c r="F124" i="9"/>
  <c r="F123" i="9"/>
  <c r="F122" i="9"/>
  <c r="F121" i="9"/>
  <c r="F120" i="9"/>
  <c r="F119" i="9"/>
  <c r="F118" i="9"/>
  <c r="F117" i="9"/>
  <c r="F116" i="9"/>
  <c r="F115" i="9"/>
  <c r="F114" i="9"/>
  <c r="F113" i="9"/>
  <c r="F112" i="9"/>
  <c r="J26" i="13"/>
  <c r="I26" i="13"/>
  <c r="H26" i="13"/>
  <c r="G26" i="13"/>
  <c r="E26" i="13"/>
  <c r="D26" i="13"/>
  <c r="J8" i="13"/>
  <c r="I8" i="13"/>
  <c r="H8" i="13"/>
  <c r="G8" i="13"/>
  <c r="E8" i="13"/>
  <c r="D8" i="13"/>
  <c r="H71" i="13"/>
  <c r="H69" i="13"/>
  <c r="H68" i="13"/>
  <c r="H67" i="13"/>
  <c r="H60" i="13"/>
  <c r="H61" i="13"/>
  <c r="H63" i="13"/>
  <c r="H59" i="13"/>
  <c r="H53" i="13"/>
  <c r="H51" i="13"/>
  <c r="H50" i="13"/>
  <c r="H49" i="13"/>
  <c r="H42" i="13"/>
  <c r="H43" i="13"/>
  <c r="H45" i="13"/>
  <c r="H41" i="13"/>
  <c r="J71" i="13"/>
  <c r="I71" i="13"/>
  <c r="G71" i="13"/>
  <c r="E71" i="13"/>
  <c r="D71" i="13"/>
  <c r="J69" i="13"/>
  <c r="I69" i="13"/>
  <c r="G69" i="13"/>
  <c r="E69" i="13"/>
  <c r="D69" i="13"/>
  <c r="J68" i="13"/>
  <c r="I68" i="13"/>
  <c r="G68" i="13"/>
  <c r="E68" i="13"/>
  <c r="D68" i="13"/>
  <c r="J67" i="13"/>
  <c r="I67" i="13"/>
  <c r="G67" i="13"/>
  <c r="E67" i="13"/>
  <c r="D67" i="13"/>
  <c r="J63" i="13"/>
  <c r="I63" i="13"/>
  <c r="G63" i="13"/>
  <c r="E63" i="13"/>
  <c r="D63" i="13"/>
  <c r="J61" i="13"/>
  <c r="I61" i="13"/>
  <c r="G61" i="13"/>
  <c r="E61" i="13"/>
  <c r="D61" i="13"/>
  <c r="J60" i="13"/>
  <c r="I60" i="13"/>
  <c r="G60" i="13"/>
  <c r="E60" i="13"/>
  <c r="D60" i="13"/>
  <c r="J59" i="13"/>
  <c r="I59" i="13"/>
  <c r="G59" i="13"/>
  <c r="E59" i="13"/>
  <c r="D59" i="13"/>
  <c r="J53" i="13"/>
  <c r="I53" i="13"/>
  <c r="G53" i="13"/>
  <c r="E53" i="13"/>
  <c r="D53" i="13"/>
  <c r="J51" i="13"/>
  <c r="I51" i="13"/>
  <c r="G51" i="13"/>
  <c r="E51" i="13"/>
  <c r="D51" i="13"/>
  <c r="J50" i="13"/>
  <c r="I50" i="13"/>
  <c r="G50" i="13"/>
  <c r="E50" i="13"/>
  <c r="D50" i="13"/>
  <c r="J49" i="13"/>
  <c r="I49" i="13"/>
  <c r="G49" i="13"/>
  <c r="E49" i="13"/>
  <c r="D49" i="13"/>
  <c r="J45" i="13"/>
  <c r="I45" i="13"/>
  <c r="G45" i="13"/>
  <c r="E45" i="13"/>
  <c r="D45" i="13"/>
  <c r="J43" i="13"/>
  <c r="I43" i="13"/>
  <c r="G43" i="13"/>
  <c r="E43" i="13"/>
  <c r="D43" i="13"/>
  <c r="J42" i="13"/>
  <c r="I42" i="13"/>
  <c r="G42" i="13"/>
  <c r="E42" i="13"/>
  <c r="D42" i="13"/>
  <c r="J41" i="13"/>
  <c r="I41" i="13"/>
  <c r="G41" i="13"/>
  <c r="E41" i="13"/>
  <c r="D41" i="13"/>
  <c r="K52" i="13" l="1"/>
  <c r="K44" i="13"/>
  <c r="K34" i="13"/>
  <c r="K62" i="13"/>
  <c r="K70" i="13"/>
  <c r="K16" i="13"/>
  <c r="K26" i="13"/>
  <c r="K8" i="13"/>
  <c r="K43" i="13"/>
  <c r="K60" i="13"/>
  <c r="K67" i="13"/>
  <c r="K71" i="13"/>
  <c r="K68" i="13"/>
  <c r="K69" i="13"/>
  <c r="K63" i="13"/>
  <c r="K61" i="13"/>
  <c r="K59" i="13"/>
  <c r="K51" i="13"/>
  <c r="K50" i="13"/>
  <c r="K49" i="13"/>
  <c r="K53" i="13"/>
  <c r="K45" i="13"/>
  <c r="K42" i="13"/>
  <c r="K41" i="13"/>
  <c r="L7" i="12"/>
  <c r="L8" i="12"/>
  <c r="L12" i="12"/>
  <c r="L13" i="12"/>
  <c r="L14" i="12"/>
  <c r="L18" i="12"/>
  <c r="L19" i="12"/>
  <c r="L8" i="13" l="1"/>
  <c r="L16" i="13"/>
  <c r="L52" i="13"/>
  <c r="L49" i="13"/>
  <c r="L44" i="13"/>
  <c r="L45" i="13"/>
  <c r="L53" i="13"/>
  <c r="L50" i="13"/>
  <c r="L51" i="13"/>
  <c r="L41" i="13"/>
  <c r="L42" i="13"/>
  <c r="L43" i="13"/>
  <c r="J24" i="13"/>
  <c r="I32" i="13"/>
  <c r="J32" i="13"/>
  <c r="I24" i="13"/>
  <c r="H24" i="13"/>
  <c r="H32" i="13"/>
  <c r="G32" i="13"/>
  <c r="G24" i="13"/>
  <c r="E24" i="13"/>
  <c r="E32" i="13"/>
  <c r="D32" i="13"/>
  <c r="D33" i="13"/>
  <c r="D35" i="13"/>
  <c r="D24" i="13"/>
  <c r="D25" i="13"/>
  <c r="D27" i="13"/>
  <c r="D14" i="13"/>
  <c r="D15" i="13"/>
  <c r="D17" i="13"/>
  <c r="D13" i="13"/>
  <c r="E14" i="13"/>
  <c r="G14" i="13"/>
  <c r="H14" i="13"/>
  <c r="I14" i="13"/>
  <c r="J14" i="13"/>
  <c r="E13" i="13"/>
  <c r="G13" i="13"/>
  <c r="H13" i="13"/>
  <c r="I13" i="13"/>
  <c r="J13" i="13"/>
  <c r="D6" i="13"/>
  <c r="E6" i="13"/>
  <c r="G6" i="13"/>
  <c r="H6" i="13"/>
  <c r="I6" i="13"/>
  <c r="J6" i="13"/>
  <c r="E17" i="13"/>
  <c r="E15" i="13"/>
  <c r="J17" i="13"/>
  <c r="I17" i="13"/>
  <c r="H17" i="13"/>
  <c r="G17" i="13"/>
  <c r="J15" i="13"/>
  <c r="I15" i="13"/>
  <c r="H15" i="13"/>
  <c r="G15" i="13"/>
  <c r="J9" i="13"/>
  <c r="I9" i="13"/>
  <c r="H9" i="13"/>
  <c r="G9" i="13"/>
  <c r="E9" i="13"/>
  <c r="D9" i="13"/>
  <c r="J7" i="13"/>
  <c r="I7" i="13"/>
  <c r="H7" i="13"/>
  <c r="G7" i="13"/>
  <c r="E7" i="13"/>
  <c r="D7" i="13"/>
  <c r="F19" i="11"/>
  <c r="K6" i="13" l="1"/>
  <c r="K7" i="13"/>
  <c r="K32" i="13"/>
  <c r="K9" i="13"/>
  <c r="K14" i="13"/>
  <c r="K24" i="13"/>
  <c r="K17" i="13"/>
  <c r="K15" i="13"/>
  <c r="L14" i="13" l="1"/>
  <c r="L6" i="13"/>
  <c r="J35" i="13"/>
  <c r="I35" i="13"/>
  <c r="H35" i="13"/>
  <c r="G35" i="13"/>
  <c r="E35" i="13"/>
  <c r="J33" i="13"/>
  <c r="I33" i="13"/>
  <c r="H33" i="13"/>
  <c r="G33" i="13"/>
  <c r="E33" i="13"/>
  <c r="J31" i="13"/>
  <c r="I31" i="13"/>
  <c r="H31" i="13"/>
  <c r="G31" i="13"/>
  <c r="E31" i="13"/>
  <c r="D31" i="13"/>
  <c r="J27" i="13"/>
  <c r="I27" i="13"/>
  <c r="H27" i="13"/>
  <c r="G27" i="13"/>
  <c r="E27" i="13"/>
  <c r="J25" i="13"/>
  <c r="I25" i="13"/>
  <c r="H25" i="13"/>
  <c r="G25" i="13"/>
  <c r="E25" i="13"/>
  <c r="J23" i="13"/>
  <c r="I23" i="13"/>
  <c r="H23" i="13"/>
  <c r="G23" i="13"/>
  <c r="E23" i="13"/>
  <c r="D23" i="13"/>
  <c r="J5" i="13"/>
  <c r="I5" i="13"/>
  <c r="H5" i="13"/>
  <c r="G5" i="13"/>
  <c r="E5" i="13"/>
  <c r="D5" i="13"/>
  <c r="H47" i="12"/>
  <c r="H46" i="12"/>
  <c r="H42" i="12"/>
  <c r="H41" i="12"/>
  <c r="H36" i="12"/>
  <c r="H35" i="12"/>
  <c r="G47" i="12"/>
  <c r="G46" i="12"/>
  <c r="G42" i="12"/>
  <c r="G41" i="12"/>
  <c r="G36" i="12"/>
  <c r="G35" i="12"/>
  <c r="F36" i="12"/>
  <c r="F35" i="12"/>
  <c r="E47" i="12"/>
  <c r="E46" i="12"/>
  <c r="E42" i="12"/>
  <c r="E41" i="12"/>
  <c r="E36" i="12"/>
  <c r="E35" i="12"/>
  <c r="D47" i="12"/>
  <c r="D46" i="12"/>
  <c r="D42" i="12"/>
  <c r="D41" i="12"/>
  <c r="D36" i="12"/>
  <c r="D35" i="12"/>
  <c r="B36" i="12"/>
  <c r="B35" i="12"/>
  <c r="J36" i="12"/>
  <c r="I36" i="12"/>
  <c r="J35" i="12"/>
  <c r="I35" i="12"/>
  <c r="I31" i="12"/>
  <c r="J31" i="12"/>
  <c r="H31" i="12"/>
  <c r="H30" i="12"/>
  <c r="G31" i="12"/>
  <c r="G30" i="12"/>
  <c r="F30" i="12"/>
  <c r="F31" i="12"/>
  <c r="E31" i="12"/>
  <c r="E30" i="12"/>
  <c r="D31" i="12"/>
  <c r="D30" i="12"/>
  <c r="B31" i="12"/>
  <c r="D21" i="12"/>
  <c r="D22" i="12"/>
  <c r="D17" i="12"/>
  <c r="D16" i="12"/>
  <c r="H22" i="12"/>
  <c r="G22" i="12"/>
  <c r="E22" i="12"/>
  <c r="H21" i="12"/>
  <c r="G21" i="12"/>
  <c r="E21" i="12"/>
  <c r="H17" i="12"/>
  <c r="G17" i="12"/>
  <c r="E17" i="12"/>
  <c r="H16" i="12"/>
  <c r="G16" i="12"/>
  <c r="E16" i="12"/>
  <c r="K27" i="13" l="1"/>
  <c r="L9" i="13" s="1"/>
  <c r="K35" i="13"/>
  <c r="L17" i="13" s="1"/>
  <c r="K5" i="13"/>
  <c r="K13" i="13"/>
  <c r="K23" i="13"/>
  <c r="K31" i="13"/>
  <c r="K25" i="13"/>
  <c r="L7" i="13" s="1"/>
  <c r="K33" i="13"/>
  <c r="L15" i="13" s="1"/>
  <c r="J11" i="12"/>
  <c r="I11" i="12"/>
  <c r="H11" i="12"/>
  <c r="G11" i="12"/>
  <c r="F11" i="12"/>
  <c r="E11" i="12"/>
  <c r="D11" i="12"/>
  <c r="J10" i="12"/>
  <c r="I10" i="12"/>
  <c r="H10" i="12"/>
  <c r="G10" i="12"/>
  <c r="E10" i="12"/>
  <c r="D10" i="12"/>
  <c r="J6" i="12"/>
  <c r="I6" i="12"/>
  <c r="H6" i="12"/>
  <c r="G6" i="12"/>
  <c r="F6" i="12"/>
  <c r="E6" i="12"/>
  <c r="D6" i="12"/>
  <c r="J5" i="12"/>
  <c r="I5" i="12"/>
  <c r="H5" i="12"/>
  <c r="G5" i="12"/>
  <c r="F5" i="12"/>
  <c r="E5" i="12"/>
  <c r="D5" i="12"/>
  <c r="L62" i="11"/>
  <c r="L63" i="11"/>
  <c r="H90" i="11"/>
  <c r="H91" i="11"/>
  <c r="H92" i="11"/>
  <c r="H93" i="11"/>
  <c r="H94" i="11"/>
  <c r="H95" i="11"/>
  <c r="H96" i="11"/>
  <c r="H89" i="11"/>
  <c r="H79" i="11"/>
  <c r="H80" i="11"/>
  <c r="H81" i="11"/>
  <c r="H82" i="11"/>
  <c r="H83" i="11"/>
  <c r="H84" i="11"/>
  <c r="H85" i="11"/>
  <c r="H78" i="11"/>
  <c r="H72" i="11"/>
  <c r="H66" i="11"/>
  <c r="H67" i="11"/>
  <c r="H68" i="11"/>
  <c r="H69" i="11"/>
  <c r="H70" i="11"/>
  <c r="H71" i="11"/>
  <c r="H65" i="11"/>
  <c r="H61" i="11"/>
  <c r="H55" i="11"/>
  <c r="H56" i="11"/>
  <c r="H57" i="11"/>
  <c r="H58" i="11"/>
  <c r="H59" i="11"/>
  <c r="H60" i="11"/>
  <c r="J96" i="11"/>
  <c r="I96" i="11"/>
  <c r="G96" i="11"/>
  <c r="F96" i="11"/>
  <c r="E96" i="11"/>
  <c r="D96" i="11"/>
  <c r="J95" i="11"/>
  <c r="I95" i="11"/>
  <c r="G95" i="11"/>
  <c r="F95" i="11"/>
  <c r="E95" i="11"/>
  <c r="D95" i="11"/>
  <c r="J94" i="11"/>
  <c r="I94" i="11"/>
  <c r="G94" i="11"/>
  <c r="F94" i="11"/>
  <c r="E94" i="11"/>
  <c r="D94" i="11"/>
  <c r="J93" i="11"/>
  <c r="I93" i="11"/>
  <c r="G93" i="11"/>
  <c r="F93" i="11"/>
  <c r="E93" i="11"/>
  <c r="D93" i="11"/>
  <c r="J92" i="11"/>
  <c r="I92" i="11"/>
  <c r="G92" i="11"/>
  <c r="F92" i="11"/>
  <c r="E92" i="11"/>
  <c r="D92" i="11"/>
  <c r="J91" i="11"/>
  <c r="I91" i="11"/>
  <c r="G91" i="11"/>
  <c r="E91" i="11"/>
  <c r="D91" i="11"/>
  <c r="J90" i="11"/>
  <c r="I90" i="11"/>
  <c r="G90" i="11"/>
  <c r="E90" i="11"/>
  <c r="D90" i="11"/>
  <c r="J89" i="11"/>
  <c r="I89" i="11"/>
  <c r="G89" i="11"/>
  <c r="F89" i="11"/>
  <c r="E89" i="11"/>
  <c r="D89" i="11"/>
  <c r="J85" i="11"/>
  <c r="I85" i="11"/>
  <c r="G85" i="11"/>
  <c r="F85" i="11"/>
  <c r="E85" i="11"/>
  <c r="D85" i="11"/>
  <c r="J84" i="11"/>
  <c r="I84" i="11"/>
  <c r="G84" i="11"/>
  <c r="F84" i="11"/>
  <c r="E84" i="11"/>
  <c r="D84" i="11"/>
  <c r="J83" i="11"/>
  <c r="I83" i="11"/>
  <c r="G83" i="11"/>
  <c r="F83" i="11"/>
  <c r="E83" i="11"/>
  <c r="D83" i="11"/>
  <c r="J82" i="11"/>
  <c r="I82" i="11"/>
  <c r="G82" i="11"/>
  <c r="F82" i="11"/>
  <c r="E82" i="11"/>
  <c r="D82" i="11"/>
  <c r="J81" i="11"/>
  <c r="I81" i="11"/>
  <c r="G81" i="11"/>
  <c r="F81" i="11"/>
  <c r="E81" i="11"/>
  <c r="D81" i="11"/>
  <c r="J80" i="11"/>
  <c r="I80" i="11"/>
  <c r="G80" i="11"/>
  <c r="E80" i="11"/>
  <c r="D80" i="11"/>
  <c r="J79" i="11"/>
  <c r="I79" i="11"/>
  <c r="G79" i="11"/>
  <c r="E79" i="11"/>
  <c r="D79" i="11"/>
  <c r="J78" i="11"/>
  <c r="I78" i="11"/>
  <c r="G78" i="11"/>
  <c r="F78" i="11"/>
  <c r="E78" i="11"/>
  <c r="D78" i="11"/>
  <c r="J72" i="11"/>
  <c r="I72" i="11"/>
  <c r="G72" i="11"/>
  <c r="F72" i="11"/>
  <c r="E72" i="11"/>
  <c r="D72" i="11"/>
  <c r="J71" i="11"/>
  <c r="I71" i="11"/>
  <c r="G71" i="11"/>
  <c r="F71" i="11"/>
  <c r="E71" i="11"/>
  <c r="D71" i="11"/>
  <c r="J70" i="11"/>
  <c r="I70" i="11"/>
  <c r="G70" i="11"/>
  <c r="F70" i="11"/>
  <c r="E70" i="11"/>
  <c r="D70" i="11"/>
  <c r="J69" i="11"/>
  <c r="I69" i="11"/>
  <c r="G69" i="11"/>
  <c r="F69" i="11"/>
  <c r="E69" i="11"/>
  <c r="D69" i="11"/>
  <c r="J68" i="11"/>
  <c r="I68" i="11"/>
  <c r="G68" i="11"/>
  <c r="F68" i="11"/>
  <c r="E68" i="11"/>
  <c r="D68" i="11"/>
  <c r="J67" i="11"/>
  <c r="I67" i="11"/>
  <c r="G67" i="11"/>
  <c r="E67" i="11"/>
  <c r="D67" i="11"/>
  <c r="J66" i="11"/>
  <c r="I66" i="11"/>
  <c r="G66" i="11"/>
  <c r="E66" i="11"/>
  <c r="D66" i="11"/>
  <c r="J65" i="11"/>
  <c r="I65" i="11"/>
  <c r="G65" i="11"/>
  <c r="F65" i="11"/>
  <c r="E65" i="11"/>
  <c r="D65" i="11"/>
  <c r="J61" i="11"/>
  <c r="I61" i="11"/>
  <c r="G61" i="11"/>
  <c r="F61" i="11"/>
  <c r="E61" i="11"/>
  <c r="D61" i="11"/>
  <c r="J60" i="11"/>
  <c r="I60" i="11"/>
  <c r="G60" i="11"/>
  <c r="F60" i="11"/>
  <c r="E60" i="11"/>
  <c r="D60" i="11"/>
  <c r="J59" i="11"/>
  <c r="I59" i="11"/>
  <c r="G59" i="11"/>
  <c r="F59" i="11"/>
  <c r="E59" i="11"/>
  <c r="D59" i="11"/>
  <c r="J58" i="11"/>
  <c r="I58" i="11"/>
  <c r="G58" i="11"/>
  <c r="F58" i="11"/>
  <c r="E58" i="11"/>
  <c r="D58" i="11"/>
  <c r="J57" i="11"/>
  <c r="I57" i="11"/>
  <c r="G57" i="11"/>
  <c r="F57" i="11"/>
  <c r="E57" i="11"/>
  <c r="D57" i="11"/>
  <c r="J56" i="11"/>
  <c r="I56" i="11"/>
  <c r="G56" i="11"/>
  <c r="E56" i="11"/>
  <c r="D56" i="11"/>
  <c r="J55" i="11"/>
  <c r="I55" i="11"/>
  <c r="G55" i="11"/>
  <c r="E55" i="11"/>
  <c r="K55" i="11" s="1"/>
  <c r="D55" i="11"/>
  <c r="J54" i="11"/>
  <c r="I54" i="11"/>
  <c r="G54" i="11"/>
  <c r="F54" i="11"/>
  <c r="E54" i="11"/>
  <c r="D54" i="11"/>
  <c r="L13" i="11"/>
  <c r="L14" i="11"/>
  <c r="D36" i="11"/>
  <c r="D35" i="11"/>
  <c r="D34" i="11"/>
  <c r="D33" i="11"/>
  <c r="D32" i="11"/>
  <c r="D31" i="11"/>
  <c r="D30" i="11"/>
  <c r="D29" i="11"/>
  <c r="H47" i="11"/>
  <c r="H46" i="11"/>
  <c r="H45" i="11"/>
  <c r="H44" i="11"/>
  <c r="H43" i="11"/>
  <c r="H42" i="11"/>
  <c r="H41" i="11"/>
  <c r="H40" i="11"/>
  <c r="H36" i="11"/>
  <c r="H35" i="11"/>
  <c r="H34" i="11"/>
  <c r="H33" i="11"/>
  <c r="H32" i="11"/>
  <c r="H31" i="11"/>
  <c r="H30" i="11"/>
  <c r="H29" i="11"/>
  <c r="G47" i="11"/>
  <c r="G46" i="11"/>
  <c r="G45" i="11"/>
  <c r="G44" i="11"/>
  <c r="G43" i="11"/>
  <c r="G42" i="11"/>
  <c r="G41" i="11"/>
  <c r="G40" i="11"/>
  <c r="G36" i="11"/>
  <c r="G35" i="11"/>
  <c r="G34" i="11"/>
  <c r="G33" i="11"/>
  <c r="G32" i="11"/>
  <c r="G31" i="11"/>
  <c r="G30" i="11"/>
  <c r="G29" i="11"/>
  <c r="F47" i="11"/>
  <c r="F46" i="11"/>
  <c r="F45" i="11"/>
  <c r="F44" i="11"/>
  <c r="F43" i="11"/>
  <c r="F40" i="11"/>
  <c r="F36" i="11"/>
  <c r="F35" i="11"/>
  <c r="F34" i="11"/>
  <c r="F33" i="11"/>
  <c r="F32" i="11"/>
  <c r="F29" i="11"/>
  <c r="E47" i="11"/>
  <c r="E46" i="11"/>
  <c r="E45" i="11"/>
  <c r="E44" i="11"/>
  <c r="E43" i="11"/>
  <c r="E42" i="11"/>
  <c r="E41" i="11"/>
  <c r="E40" i="11"/>
  <c r="E36" i="11"/>
  <c r="E35" i="11"/>
  <c r="E34" i="11"/>
  <c r="E33" i="11"/>
  <c r="E32" i="11"/>
  <c r="E31" i="11"/>
  <c r="E30" i="11"/>
  <c r="E29" i="11"/>
  <c r="D47" i="11"/>
  <c r="D46" i="11"/>
  <c r="D45" i="11"/>
  <c r="D44" i="11"/>
  <c r="D43" i="11"/>
  <c r="D42" i="11"/>
  <c r="D41" i="11"/>
  <c r="D40" i="11"/>
  <c r="J41" i="11"/>
  <c r="J42" i="11"/>
  <c r="J43" i="11"/>
  <c r="J44" i="11"/>
  <c r="J45" i="11"/>
  <c r="J46" i="11"/>
  <c r="J47" i="11"/>
  <c r="J40" i="11"/>
  <c r="J30" i="11"/>
  <c r="J31" i="11"/>
  <c r="J32" i="11"/>
  <c r="J33" i="11"/>
  <c r="J34" i="11"/>
  <c r="J35" i="11"/>
  <c r="J36" i="11"/>
  <c r="J29" i="11"/>
  <c r="I41" i="11"/>
  <c r="I42" i="11"/>
  <c r="I43" i="11"/>
  <c r="I44" i="11"/>
  <c r="I45" i="11"/>
  <c r="I46" i="11"/>
  <c r="I47" i="11"/>
  <c r="I40" i="11"/>
  <c r="I30" i="11"/>
  <c r="I31" i="11"/>
  <c r="I32" i="11"/>
  <c r="I33" i="11"/>
  <c r="I34" i="11"/>
  <c r="I35" i="11"/>
  <c r="I36" i="11"/>
  <c r="I29" i="11"/>
  <c r="E17" i="11"/>
  <c r="E18" i="11"/>
  <c r="E19" i="11"/>
  <c r="E20" i="11"/>
  <c r="E21" i="11"/>
  <c r="E22" i="11"/>
  <c r="E23" i="11"/>
  <c r="E16" i="11"/>
  <c r="D17" i="11"/>
  <c r="D18" i="11"/>
  <c r="D19" i="11"/>
  <c r="D20" i="11"/>
  <c r="D21" i="11"/>
  <c r="D22" i="11"/>
  <c r="D23" i="11"/>
  <c r="D16" i="11"/>
  <c r="J23" i="11"/>
  <c r="I23" i="11"/>
  <c r="H23" i="11"/>
  <c r="G23" i="11"/>
  <c r="F23" i="11"/>
  <c r="J22" i="11"/>
  <c r="I22" i="11"/>
  <c r="H22" i="11"/>
  <c r="G22" i="11"/>
  <c r="F22" i="11"/>
  <c r="J21" i="11"/>
  <c r="I21" i="11"/>
  <c r="H21" i="11"/>
  <c r="G21" i="11"/>
  <c r="F21" i="11"/>
  <c r="J20" i="11"/>
  <c r="I20" i="11"/>
  <c r="H20" i="11"/>
  <c r="G20" i="11"/>
  <c r="F20" i="11"/>
  <c r="J19" i="11"/>
  <c r="I19" i="11"/>
  <c r="H19" i="11"/>
  <c r="G19" i="11"/>
  <c r="J18" i="11"/>
  <c r="I18" i="11"/>
  <c r="H18" i="11"/>
  <c r="G18" i="11"/>
  <c r="J17" i="11"/>
  <c r="I17" i="11"/>
  <c r="H17" i="11"/>
  <c r="G17" i="11"/>
  <c r="J16" i="11"/>
  <c r="I16" i="11"/>
  <c r="H16" i="11"/>
  <c r="G16" i="11"/>
  <c r="F16" i="11"/>
  <c r="J10" i="11"/>
  <c r="I10" i="11"/>
  <c r="H10" i="11"/>
  <c r="G10" i="11"/>
  <c r="F10" i="11"/>
  <c r="E10" i="11"/>
  <c r="D10" i="11"/>
  <c r="J7" i="11"/>
  <c r="I7" i="11"/>
  <c r="H7" i="11"/>
  <c r="G7" i="11"/>
  <c r="E7" i="11"/>
  <c r="D7" i="11"/>
  <c r="J9" i="11"/>
  <c r="I9" i="11"/>
  <c r="H9" i="11"/>
  <c r="G9" i="11"/>
  <c r="F9" i="11"/>
  <c r="E9" i="11"/>
  <c r="D9" i="11"/>
  <c r="J8" i="11"/>
  <c r="I8" i="11"/>
  <c r="H8" i="11"/>
  <c r="G8" i="11"/>
  <c r="E8" i="11"/>
  <c r="D8" i="11"/>
  <c r="J6" i="11"/>
  <c r="I6" i="11"/>
  <c r="H6" i="11"/>
  <c r="G6" i="11"/>
  <c r="E6" i="11"/>
  <c r="D6" i="11"/>
  <c r="J5" i="11"/>
  <c r="I5" i="11"/>
  <c r="H5" i="11"/>
  <c r="G5" i="11"/>
  <c r="F5" i="11"/>
  <c r="E5" i="11"/>
  <c r="D5" i="11"/>
  <c r="K67" i="11" l="1"/>
  <c r="K80" i="11"/>
  <c r="K66" i="11"/>
  <c r="K79" i="11"/>
  <c r="L55" i="11" s="1"/>
  <c r="K91" i="11"/>
  <c r="K90" i="11"/>
  <c r="K56" i="11"/>
  <c r="K17" i="11"/>
  <c r="L13" i="13"/>
  <c r="L5" i="13"/>
  <c r="K42" i="11"/>
  <c r="K41" i="11"/>
  <c r="K30" i="11"/>
  <c r="K31" i="11"/>
  <c r="K18" i="11"/>
  <c r="K7" i="11"/>
  <c r="K6" i="11"/>
  <c r="L56" i="11" l="1"/>
  <c r="L67" i="11"/>
  <c r="L66" i="11"/>
  <c r="L18" i="11"/>
  <c r="L7" i="11"/>
  <c r="L6" i="11"/>
  <c r="L17" i="11"/>
  <c r="F129" i="8" l="1"/>
  <c r="F128" i="8"/>
  <c r="F127" i="8"/>
  <c r="F126" i="8"/>
  <c r="F125" i="8"/>
  <c r="F124" i="8"/>
  <c r="F123" i="8"/>
  <c r="F122" i="8"/>
  <c r="F121" i="8"/>
  <c r="F120" i="8"/>
  <c r="F119" i="8"/>
  <c r="F118" i="8"/>
  <c r="F117" i="8"/>
  <c r="F116" i="8"/>
  <c r="F115" i="8"/>
  <c r="F114" i="8"/>
  <c r="F113" i="8"/>
  <c r="F112" i="8"/>
  <c r="G129" i="8"/>
  <c r="I112" i="8"/>
  <c r="I113" i="8"/>
  <c r="I114" i="8"/>
  <c r="I115" i="8"/>
  <c r="I116" i="8"/>
  <c r="I117" i="8"/>
  <c r="I118" i="8"/>
  <c r="I119" i="8"/>
  <c r="I120" i="8"/>
  <c r="I121" i="8"/>
  <c r="I122" i="8"/>
  <c r="I123" i="8"/>
  <c r="I124" i="8"/>
  <c r="I126" i="8"/>
  <c r="I127" i="8"/>
  <c r="I128" i="8"/>
  <c r="I129" i="8"/>
  <c r="J113" i="8"/>
  <c r="J114" i="8"/>
  <c r="J115" i="8"/>
  <c r="J116" i="8"/>
  <c r="J117" i="8"/>
  <c r="J118" i="8"/>
  <c r="J119" i="8"/>
  <c r="J120" i="8"/>
  <c r="J121" i="8"/>
  <c r="J122" i="8"/>
  <c r="J123" i="8"/>
  <c r="J124" i="8"/>
  <c r="J125" i="8"/>
  <c r="J126" i="8"/>
  <c r="J127" i="8"/>
  <c r="J128" i="8"/>
  <c r="J129" i="8"/>
  <c r="J112" i="8"/>
  <c r="J91" i="8"/>
  <c r="J92" i="8"/>
  <c r="J93" i="8"/>
  <c r="J94" i="8"/>
  <c r="J95" i="8"/>
  <c r="J96" i="8"/>
  <c r="J97" i="8"/>
  <c r="J98" i="8"/>
  <c r="J99" i="8"/>
  <c r="J100" i="8"/>
  <c r="J101" i="8"/>
  <c r="J102" i="8"/>
  <c r="J103" i="8"/>
  <c r="J105" i="8"/>
  <c r="J106" i="8"/>
  <c r="J107" i="8"/>
  <c r="J108" i="8"/>
  <c r="I91" i="8"/>
  <c r="I92" i="8"/>
  <c r="I93" i="8"/>
  <c r="I94" i="8"/>
  <c r="I95" i="8"/>
  <c r="I96" i="8"/>
  <c r="I97" i="8"/>
  <c r="I98" i="8"/>
  <c r="I99" i="8"/>
  <c r="I100" i="8"/>
  <c r="I101" i="8"/>
  <c r="I102" i="8"/>
  <c r="I103" i="8"/>
  <c r="I104" i="8"/>
  <c r="I105" i="8"/>
  <c r="I106" i="8"/>
  <c r="I107" i="8"/>
  <c r="I108" i="8"/>
  <c r="G87" i="8"/>
  <c r="F108" i="8"/>
  <c r="F103" i="8"/>
  <c r="F102" i="8"/>
  <c r="F101" i="8"/>
  <c r="F100" i="8"/>
  <c r="F99" i="8"/>
  <c r="F98" i="8"/>
  <c r="F97" i="8"/>
  <c r="F96" i="8"/>
  <c r="F95" i="8"/>
  <c r="F94" i="8"/>
  <c r="F93" i="8"/>
  <c r="F92" i="8"/>
  <c r="F91" i="8"/>
  <c r="G129" i="9"/>
  <c r="J113" i="9"/>
  <c r="J114" i="9"/>
  <c r="J115" i="9"/>
  <c r="J116" i="9"/>
  <c r="J117" i="9"/>
  <c r="J118" i="9"/>
  <c r="J119" i="9"/>
  <c r="J120" i="9"/>
  <c r="J121" i="9"/>
  <c r="J122" i="9"/>
  <c r="J123" i="9"/>
  <c r="J124" i="9"/>
  <c r="J125" i="9"/>
  <c r="J126" i="9"/>
  <c r="J127" i="9"/>
  <c r="J128" i="9"/>
  <c r="J129" i="9"/>
  <c r="J112" i="9"/>
  <c r="I113" i="9"/>
  <c r="I114" i="9"/>
  <c r="I115" i="9"/>
  <c r="I116" i="9"/>
  <c r="I117" i="9"/>
  <c r="I118" i="9"/>
  <c r="I119" i="9"/>
  <c r="I120" i="9"/>
  <c r="I121" i="9"/>
  <c r="I122" i="9"/>
  <c r="I123" i="9"/>
  <c r="I124" i="9"/>
  <c r="I125" i="9"/>
  <c r="I126" i="9"/>
  <c r="I127" i="9"/>
  <c r="I128" i="9"/>
  <c r="I129" i="9"/>
  <c r="I112" i="9"/>
  <c r="I92" i="9"/>
  <c r="I93" i="9"/>
  <c r="I94" i="9"/>
  <c r="I95" i="9"/>
  <c r="I96" i="9"/>
  <c r="I97" i="9"/>
  <c r="I98" i="9"/>
  <c r="I99" i="9"/>
  <c r="I100" i="9"/>
  <c r="I101" i="9"/>
  <c r="I102" i="9"/>
  <c r="I103" i="9"/>
  <c r="I104" i="9"/>
  <c r="I105" i="9"/>
  <c r="I106" i="9"/>
  <c r="I107" i="9"/>
  <c r="I108" i="9"/>
  <c r="I91" i="9"/>
  <c r="J92" i="9"/>
  <c r="J93" i="9"/>
  <c r="J94" i="9"/>
  <c r="J95" i="9"/>
  <c r="J96" i="9"/>
  <c r="J97" i="9"/>
  <c r="J98" i="9"/>
  <c r="J99" i="9"/>
  <c r="J100" i="9"/>
  <c r="J101" i="9"/>
  <c r="J102" i="9"/>
  <c r="J103" i="9"/>
  <c r="J104" i="9"/>
  <c r="J105" i="9"/>
  <c r="J106" i="9"/>
  <c r="J107" i="9"/>
  <c r="J108" i="9"/>
  <c r="J91" i="9"/>
  <c r="J85" i="9"/>
  <c r="E125" i="9" l="1"/>
  <c r="E126" i="9"/>
  <c r="E127" i="9"/>
  <c r="D125" i="9"/>
  <c r="D126" i="9"/>
  <c r="D127" i="9"/>
  <c r="I86" i="9"/>
  <c r="J83" i="9"/>
  <c r="J84" i="9"/>
  <c r="J86" i="9"/>
  <c r="I83" i="9"/>
  <c r="I84" i="9"/>
  <c r="I85" i="9"/>
  <c r="H42" i="8"/>
  <c r="F104" i="9"/>
  <c r="F105" i="9"/>
  <c r="F106" i="9"/>
  <c r="E104" i="9"/>
  <c r="E105" i="9"/>
  <c r="E106" i="9"/>
  <c r="D104" i="9"/>
  <c r="D105" i="9"/>
  <c r="D106" i="9"/>
  <c r="F108" i="9"/>
  <c r="F107" i="9"/>
  <c r="F103" i="9"/>
  <c r="F102" i="9"/>
  <c r="F81" i="9"/>
  <c r="F92" i="9"/>
  <c r="F93" i="9"/>
  <c r="F94" i="9"/>
  <c r="F95" i="9"/>
  <c r="F96" i="9"/>
  <c r="F97" i="9"/>
  <c r="F98" i="9"/>
  <c r="F99" i="9"/>
  <c r="F100" i="9"/>
  <c r="F101" i="9"/>
  <c r="F91" i="9"/>
  <c r="F86" i="9"/>
  <c r="F85" i="9"/>
  <c r="F84" i="9"/>
  <c r="F83" i="9"/>
  <c r="E83" i="9"/>
  <c r="E84" i="9"/>
  <c r="E85" i="9"/>
  <c r="E86" i="9"/>
  <c r="D86" i="9"/>
  <c r="D85" i="9"/>
  <c r="D84" i="9"/>
  <c r="D83" i="9"/>
  <c r="E60" i="9"/>
  <c r="E61" i="9"/>
  <c r="E62" i="9"/>
  <c r="E63" i="9"/>
  <c r="D60" i="9"/>
  <c r="D61" i="9"/>
  <c r="D62" i="9"/>
  <c r="D63" i="9"/>
  <c r="J63" i="9"/>
  <c r="I63" i="9"/>
  <c r="F63" i="9"/>
  <c r="J62" i="9"/>
  <c r="I62" i="9"/>
  <c r="F62" i="9"/>
  <c r="J61" i="9"/>
  <c r="I61" i="9"/>
  <c r="F61" i="9"/>
  <c r="J60" i="9"/>
  <c r="I60" i="9"/>
  <c r="F60" i="9"/>
  <c r="J42" i="9"/>
  <c r="I42" i="9"/>
  <c r="G42" i="9"/>
  <c r="J41" i="9"/>
  <c r="I41" i="9"/>
  <c r="G41" i="9"/>
  <c r="J40" i="9"/>
  <c r="I40" i="9"/>
  <c r="G40" i="9"/>
  <c r="J39" i="9"/>
  <c r="I39" i="9"/>
  <c r="G39" i="9"/>
  <c r="F18" i="9"/>
  <c r="F39" i="9"/>
  <c r="F40" i="9"/>
  <c r="F41" i="9"/>
  <c r="E39" i="9"/>
  <c r="E40" i="9"/>
  <c r="E41" i="9"/>
  <c r="D39" i="9"/>
  <c r="D40" i="9"/>
  <c r="D41" i="9"/>
  <c r="J18" i="9"/>
  <c r="J19" i="9"/>
  <c r="J20" i="9"/>
  <c r="I18" i="9"/>
  <c r="I19" i="9"/>
  <c r="I20" i="9"/>
  <c r="F21" i="9"/>
  <c r="E21" i="9"/>
  <c r="D21" i="9"/>
  <c r="F20" i="9"/>
  <c r="E20" i="9"/>
  <c r="D20" i="9"/>
  <c r="F19" i="9"/>
  <c r="E19" i="9"/>
  <c r="D19" i="9"/>
  <c r="E18" i="9"/>
  <c r="D18" i="9"/>
  <c r="L23" i="8"/>
  <c r="L24" i="8"/>
  <c r="J60" i="8"/>
  <c r="J61" i="8"/>
  <c r="J62" i="8"/>
  <c r="I60" i="8"/>
  <c r="I61" i="8"/>
  <c r="I62" i="8"/>
  <c r="G62" i="8"/>
  <c r="G61" i="8"/>
  <c r="G60" i="8"/>
  <c r="F60" i="8"/>
  <c r="F61" i="8"/>
  <c r="F62" i="8"/>
  <c r="E60" i="8"/>
  <c r="E61" i="8"/>
  <c r="E62" i="8"/>
  <c r="D60" i="8"/>
  <c r="D61" i="8"/>
  <c r="D62" i="8"/>
  <c r="J39" i="8"/>
  <c r="J40" i="8"/>
  <c r="J41" i="8"/>
  <c r="I39" i="8"/>
  <c r="I40" i="8"/>
  <c r="I41" i="8"/>
  <c r="H21" i="8"/>
  <c r="F39" i="8"/>
  <c r="F40" i="8"/>
  <c r="F41" i="8"/>
  <c r="E39" i="8"/>
  <c r="E40" i="8"/>
  <c r="E41" i="8"/>
  <c r="D39" i="8"/>
  <c r="D40" i="8"/>
  <c r="D41" i="8"/>
  <c r="D18" i="8" l="1"/>
  <c r="E18" i="8"/>
  <c r="F18" i="8"/>
  <c r="I18" i="8"/>
  <c r="J18" i="8"/>
  <c r="D19" i="8"/>
  <c r="E19" i="8"/>
  <c r="F19" i="8"/>
  <c r="I19" i="8"/>
  <c r="J19" i="8"/>
  <c r="D20" i="8"/>
  <c r="E20" i="8"/>
  <c r="F20" i="8"/>
  <c r="I20" i="8"/>
  <c r="J20" i="8"/>
  <c r="E125" i="8"/>
  <c r="E126" i="8"/>
  <c r="E127" i="8"/>
  <c r="D125" i="8"/>
  <c r="D126" i="8"/>
  <c r="D127" i="8"/>
  <c r="I125" i="8"/>
  <c r="H107" i="8"/>
  <c r="G107" i="8"/>
  <c r="F107" i="8"/>
  <c r="G106" i="8"/>
  <c r="F106" i="8"/>
  <c r="G105" i="8"/>
  <c r="F105" i="8"/>
  <c r="J104" i="8"/>
  <c r="G104" i="8"/>
  <c r="F104" i="8"/>
  <c r="D104" i="8"/>
  <c r="E104" i="8"/>
  <c r="D105" i="8"/>
  <c r="E105" i="8"/>
  <c r="D106" i="8"/>
  <c r="E106" i="8"/>
  <c r="D83" i="8"/>
  <c r="E83" i="8"/>
  <c r="F83" i="8"/>
  <c r="I83" i="8"/>
  <c r="J83" i="8"/>
  <c r="D84" i="8"/>
  <c r="E84" i="8"/>
  <c r="F84" i="8"/>
  <c r="H84" i="8"/>
  <c r="I84" i="8"/>
  <c r="J84" i="8"/>
  <c r="D85" i="8"/>
  <c r="E85" i="8"/>
  <c r="F85" i="8"/>
  <c r="H85" i="8"/>
  <c r="I85" i="8"/>
  <c r="J85" i="8"/>
  <c r="E129" i="9" l="1"/>
  <c r="D129" i="9"/>
  <c r="E128" i="9"/>
  <c r="D128" i="9"/>
  <c r="E124" i="9"/>
  <c r="D124" i="9"/>
  <c r="E123" i="9"/>
  <c r="D123" i="9"/>
  <c r="E122" i="9"/>
  <c r="D122" i="9"/>
  <c r="E121" i="9"/>
  <c r="D121" i="9"/>
  <c r="E120" i="9"/>
  <c r="D120" i="9"/>
  <c r="E119" i="9"/>
  <c r="D119" i="9"/>
  <c r="E118" i="9"/>
  <c r="D118" i="9"/>
  <c r="E117" i="9"/>
  <c r="D117" i="9"/>
  <c r="E116" i="9"/>
  <c r="D116" i="9"/>
  <c r="E115" i="9"/>
  <c r="D115" i="9"/>
  <c r="E114" i="9"/>
  <c r="D114" i="9"/>
  <c r="E113" i="9"/>
  <c r="D113" i="9"/>
  <c r="E112" i="9"/>
  <c r="D112" i="9"/>
  <c r="E108" i="9"/>
  <c r="D108" i="9"/>
  <c r="E107" i="9"/>
  <c r="D107" i="9"/>
  <c r="E103" i="9"/>
  <c r="D103" i="9"/>
  <c r="E102" i="9"/>
  <c r="D102" i="9"/>
  <c r="E101" i="9"/>
  <c r="D101" i="9"/>
  <c r="E100" i="9"/>
  <c r="D100" i="9"/>
  <c r="E99" i="9"/>
  <c r="D99" i="9"/>
  <c r="E98" i="9"/>
  <c r="D98" i="9"/>
  <c r="E97" i="9"/>
  <c r="D97" i="9"/>
  <c r="E96" i="9"/>
  <c r="D96" i="9"/>
  <c r="E95" i="9"/>
  <c r="D95" i="9"/>
  <c r="E94" i="9"/>
  <c r="D94" i="9"/>
  <c r="E93" i="9"/>
  <c r="D93" i="9"/>
  <c r="E92" i="9"/>
  <c r="D92" i="9"/>
  <c r="E91" i="9"/>
  <c r="D91" i="9"/>
  <c r="J87" i="9"/>
  <c r="I87" i="9"/>
  <c r="G87" i="9"/>
  <c r="F87" i="9"/>
  <c r="E87" i="9"/>
  <c r="D87" i="9"/>
  <c r="J82" i="9"/>
  <c r="I82" i="9"/>
  <c r="G82" i="9"/>
  <c r="F82" i="9"/>
  <c r="E82" i="9"/>
  <c r="D82" i="9"/>
  <c r="J81" i="9"/>
  <c r="I81" i="9"/>
  <c r="G81" i="9"/>
  <c r="E81" i="9"/>
  <c r="D81" i="9"/>
  <c r="J80" i="9"/>
  <c r="I80" i="9"/>
  <c r="G80" i="9"/>
  <c r="F80" i="9"/>
  <c r="E80" i="9"/>
  <c r="D80" i="9"/>
  <c r="J79" i="9"/>
  <c r="I79" i="9"/>
  <c r="G79" i="9"/>
  <c r="F79" i="9"/>
  <c r="E79" i="9"/>
  <c r="D79" i="9"/>
  <c r="J78" i="9"/>
  <c r="I78" i="9"/>
  <c r="G78" i="9"/>
  <c r="F78" i="9"/>
  <c r="E78" i="9"/>
  <c r="D78" i="9"/>
  <c r="J77" i="9"/>
  <c r="I77" i="9"/>
  <c r="G77" i="9"/>
  <c r="F77" i="9"/>
  <c r="E77" i="9"/>
  <c r="D77" i="9"/>
  <c r="J76" i="9"/>
  <c r="I76" i="9"/>
  <c r="G76" i="9"/>
  <c r="F76" i="9"/>
  <c r="E76" i="9"/>
  <c r="D76" i="9"/>
  <c r="J75" i="9"/>
  <c r="I75" i="9"/>
  <c r="G75" i="9"/>
  <c r="F75" i="9"/>
  <c r="E75" i="9"/>
  <c r="D75" i="9"/>
  <c r="J74" i="9"/>
  <c r="I74" i="9"/>
  <c r="G74" i="9"/>
  <c r="F74" i="9"/>
  <c r="E74" i="9"/>
  <c r="D74" i="9"/>
  <c r="J73" i="9"/>
  <c r="I73" i="9"/>
  <c r="G73" i="9"/>
  <c r="F73" i="9"/>
  <c r="E73" i="9"/>
  <c r="D73" i="9"/>
  <c r="J72" i="9"/>
  <c r="I72" i="9"/>
  <c r="G72" i="9"/>
  <c r="F72" i="9"/>
  <c r="E72" i="9"/>
  <c r="D72" i="9"/>
  <c r="J71" i="9"/>
  <c r="I71" i="9"/>
  <c r="G71" i="9"/>
  <c r="F71" i="9"/>
  <c r="E71" i="9"/>
  <c r="D71" i="9"/>
  <c r="J70" i="9"/>
  <c r="I70" i="9"/>
  <c r="F70" i="9"/>
  <c r="E70" i="9"/>
  <c r="D70" i="9"/>
  <c r="J64" i="9"/>
  <c r="I64" i="9"/>
  <c r="G64" i="9"/>
  <c r="F64" i="9"/>
  <c r="E64" i="9"/>
  <c r="D64" i="9"/>
  <c r="J59" i="9"/>
  <c r="I59" i="9"/>
  <c r="F59" i="9"/>
  <c r="E59" i="9"/>
  <c r="D59" i="9"/>
  <c r="J58" i="9"/>
  <c r="I58" i="9"/>
  <c r="F58" i="9"/>
  <c r="E58" i="9"/>
  <c r="D58" i="9"/>
  <c r="J57" i="9"/>
  <c r="I57" i="9"/>
  <c r="F57" i="9"/>
  <c r="E57" i="9"/>
  <c r="D57" i="9"/>
  <c r="J56" i="9"/>
  <c r="I56" i="9"/>
  <c r="F56" i="9"/>
  <c r="E56" i="9"/>
  <c r="D56" i="9"/>
  <c r="J55" i="9"/>
  <c r="I55" i="9"/>
  <c r="F55" i="9"/>
  <c r="E55" i="9"/>
  <c r="D55" i="9"/>
  <c r="J54" i="9"/>
  <c r="I54" i="9"/>
  <c r="F54" i="9"/>
  <c r="E54" i="9"/>
  <c r="D54" i="9"/>
  <c r="J53" i="9"/>
  <c r="I53" i="9"/>
  <c r="F53" i="9"/>
  <c r="E53" i="9"/>
  <c r="D53" i="9"/>
  <c r="J52" i="9"/>
  <c r="I52" i="9"/>
  <c r="F52" i="9"/>
  <c r="E52" i="9"/>
  <c r="D52" i="9"/>
  <c r="J51" i="9"/>
  <c r="I51" i="9"/>
  <c r="F51" i="9"/>
  <c r="E51" i="9"/>
  <c r="D51" i="9"/>
  <c r="J50" i="9"/>
  <c r="I50" i="9"/>
  <c r="F50" i="9"/>
  <c r="E50" i="9"/>
  <c r="D50" i="9"/>
  <c r="J49" i="9"/>
  <c r="I49" i="9"/>
  <c r="F49" i="9"/>
  <c r="E49" i="9"/>
  <c r="D49" i="9"/>
  <c r="J48" i="9"/>
  <c r="I48" i="9"/>
  <c r="F48" i="9"/>
  <c r="E48" i="9"/>
  <c r="D48" i="9"/>
  <c r="J47" i="9"/>
  <c r="I47" i="9"/>
  <c r="F47" i="9"/>
  <c r="E47" i="9"/>
  <c r="D47" i="9"/>
  <c r="L45" i="9"/>
  <c r="L44" i="9"/>
  <c r="J43" i="9"/>
  <c r="I43" i="9"/>
  <c r="F43" i="9"/>
  <c r="E43" i="9"/>
  <c r="D43" i="9"/>
  <c r="F42" i="9"/>
  <c r="E42" i="9"/>
  <c r="D42" i="9"/>
  <c r="J38" i="9"/>
  <c r="I38" i="9"/>
  <c r="F38" i="9"/>
  <c r="E38" i="9"/>
  <c r="D38" i="9"/>
  <c r="J37" i="9"/>
  <c r="I37" i="9"/>
  <c r="F37" i="9"/>
  <c r="E37" i="9"/>
  <c r="D37" i="9"/>
  <c r="J36" i="9"/>
  <c r="I36" i="9"/>
  <c r="F36" i="9"/>
  <c r="E36" i="9"/>
  <c r="D36" i="9"/>
  <c r="J35" i="9"/>
  <c r="I35" i="9"/>
  <c r="F35" i="9"/>
  <c r="E35" i="9"/>
  <c r="D35" i="9"/>
  <c r="J34" i="9"/>
  <c r="I34" i="9"/>
  <c r="F34" i="9"/>
  <c r="E34" i="9"/>
  <c r="D34" i="9"/>
  <c r="J33" i="9"/>
  <c r="I33" i="9"/>
  <c r="F33" i="9"/>
  <c r="E33" i="9"/>
  <c r="D33" i="9"/>
  <c r="J32" i="9"/>
  <c r="I32" i="9"/>
  <c r="F32" i="9"/>
  <c r="E32" i="9"/>
  <c r="D32" i="9"/>
  <c r="J31" i="9"/>
  <c r="I31" i="9"/>
  <c r="F31" i="9"/>
  <c r="E31" i="9"/>
  <c r="D31" i="9"/>
  <c r="J30" i="9"/>
  <c r="I30" i="9"/>
  <c r="F30" i="9"/>
  <c r="E30" i="9"/>
  <c r="D30" i="9"/>
  <c r="J29" i="9"/>
  <c r="I29" i="9"/>
  <c r="F29" i="9"/>
  <c r="E29" i="9"/>
  <c r="D29" i="9"/>
  <c r="J28" i="9"/>
  <c r="I28" i="9"/>
  <c r="F28" i="9"/>
  <c r="E28" i="9"/>
  <c r="D28" i="9"/>
  <c r="J27" i="9"/>
  <c r="I27" i="9"/>
  <c r="F27" i="9"/>
  <c r="E27" i="9"/>
  <c r="D27" i="9"/>
  <c r="J26" i="9"/>
  <c r="I26" i="9"/>
  <c r="F26" i="9"/>
  <c r="E26" i="9"/>
  <c r="D26" i="9"/>
  <c r="L24" i="9"/>
  <c r="L23" i="9"/>
  <c r="J22" i="9"/>
  <c r="I22" i="9"/>
  <c r="G22" i="9"/>
  <c r="F22" i="9"/>
  <c r="E22" i="9"/>
  <c r="D22" i="9"/>
  <c r="J21" i="9"/>
  <c r="I21" i="9"/>
  <c r="J17" i="9"/>
  <c r="I17" i="9"/>
  <c r="G17" i="9"/>
  <c r="F17" i="9"/>
  <c r="E17" i="9"/>
  <c r="D17" i="9"/>
  <c r="J16" i="9"/>
  <c r="I16" i="9"/>
  <c r="G16" i="9"/>
  <c r="F16" i="9"/>
  <c r="E16" i="9"/>
  <c r="D16" i="9"/>
  <c r="J15" i="9"/>
  <c r="I15" i="9"/>
  <c r="G15" i="9"/>
  <c r="F15" i="9"/>
  <c r="E15" i="9"/>
  <c r="D15" i="9"/>
  <c r="J14" i="9"/>
  <c r="I14" i="9"/>
  <c r="G14" i="9"/>
  <c r="F14" i="9"/>
  <c r="E14" i="9"/>
  <c r="D14" i="9"/>
  <c r="J13" i="9"/>
  <c r="I13" i="9"/>
  <c r="G13" i="9"/>
  <c r="F13" i="9"/>
  <c r="E13" i="9"/>
  <c r="D13" i="9"/>
  <c r="J12" i="9"/>
  <c r="I12" i="9"/>
  <c r="G12" i="9"/>
  <c r="F12" i="9"/>
  <c r="E12" i="9"/>
  <c r="D12" i="9"/>
  <c r="J11" i="9"/>
  <c r="I11" i="9"/>
  <c r="G11" i="9"/>
  <c r="F11" i="9"/>
  <c r="E11" i="9"/>
  <c r="D11" i="9"/>
  <c r="J10" i="9"/>
  <c r="I10" i="9"/>
  <c r="G10" i="9"/>
  <c r="F10" i="9"/>
  <c r="E10" i="9"/>
  <c r="D10" i="9"/>
  <c r="J9" i="9"/>
  <c r="I9" i="9"/>
  <c r="G9" i="9"/>
  <c r="F9" i="9"/>
  <c r="E9" i="9"/>
  <c r="D9" i="9"/>
  <c r="J8" i="9"/>
  <c r="I8" i="9"/>
  <c r="G8" i="9"/>
  <c r="F8" i="9"/>
  <c r="E8" i="9"/>
  <c r="D8" i="9"/>
  <c r="J7" i="9"/>
  <c r="I7" i="9"/>
  <c r="G7" i="9"/>
  <c r="F7" i="9"/>
  <c r="E7" i="9"/>
  <c r="D7" i="9"/>
  <c r="J6" i="9"/>
  <c r="I6" i="9"/>
  <c r="G6" i="9"/>
  <c r="F6" i="9"/>
  <c r="E6" i="9"/>
  <c r="D6" i="9"/>
  <c r="J5" i="9"/>
  <c r="I5" i="9"/>
  <c r="G5" i="9"/>
  <c r="F5" i="9"/>
  <c r="E5" i="9"/>
  <c r="D5" i="9"/>
  <c r="D113" i="8"/>
  <c r="E113" i="8"/>
  <c r="D114" i="8"/>
  <c r="E114" i="8"/>
  <c r="D115" i="8"/>
  <c r="E115" i="8"/>
  <c r="D116" i="8"/>
  <c r="E116" i="8"/>
  <c r="D117" i="8"/>
  <c r="E117" i="8"/>
  <c r="D118" i="8"/>
  <c r="E118" i="8"/>
  <c r="D119" i="8"/>
  <c r="E119" i="8"/>
  <c r="D120" i="8"/>
  <c r="E120" i="8"/>
  <c r="D121" i="8"/>
  <c r="E121" i="8"/>
  <c r="D122" i="8"/>
  <c r="E122" i="8"/>
  <c r="D123" i="8"/>
  <c r="E123" i="8"/>
  <c r="D124" i="8"/>
  <c r="E124" i="8"/>
  <c r="D128" i="8"/>
  <c r="E128" i="8"/>
  <c r="D129" i="8"/>
  <c r="E129" i="8"/>
  <c r="E112" i="8"/>
  <c r="D112" i="8"/>
  <c r="E92" i="8"/>
  <c r="E93" i="8"/>
  <c r="E94" i="8"/>
  <c r="E95" i="8"/>
  <c r="E96" i="8"/>
  <c r="E97" i="8"/>
  <c r="E98" i="8"/>
  <c r="E99" i="8"/>
  <c r="E100" i="8"/>
  <c r="E101" i="8"/>
  <c r="E102" i="8"/>
  <c r="E103" i="8"/>
  <c r="E107" i="8"/>
  <c r="E108" i="8"/>
  <c r="E91" i="8"/>
  <c r="D92" i="8"/>
  <c r="D93" i="8"/>
  <c r="D94" i="8"/>
  <c r="D95" i="8"/>
  <c r="D96" i="8"/>
  <c r="D97" i="8"/>
  <c r="D98" i="8"/>
  <c r="D99" i="8"/>
  <c r="D100" i="8"/>
  <c r="D101" i="8"/>
  <c r="D102" i="8"/>
  <c r="D103" i="8"/>
  <c r="D107" i="8"/>
  <c r="D108" i="8"/>
  <c r="D91" i="8"/>
  <c r="L44" i="8"/>
  <c r="L45" i="8"/>
  <c r="J71" i="8"/>
  <c r="J72" i="8"/>
  <c r="J73" i="8"/>
  <c r="J74" i="8"/>
  <c r="J75" i="8"/>
  <c r="J76" i="8"/>
  <c r="J77" i="8"/>
  <c r="J78" i="8"/>
  <c r="J79" i="8"/>
  <c r="J80" i="8"/>
  <c r="J81" i="8"/>
  <c r="J82" i="8"/>
  <c r="J86" i="8"/>
  <c r="J87" i="8"/>
  <c r="J70" i="8"/>
  <c r="I71" i="8"/>
  <c r="I72" i="8"/>
  <c r="I73" i="8"/>
  <c r="I74" i="8"/>
  <c r="I75" i="8"/>
  <c r="I76" i="8"/>
  <c r="I77" i="8"/>
  <c r="I78" i="8"/>
  <c r="I79" i="8"/>
  <c r="I80" i="8"/>
  <c r="I81" i="8"/>
  <c r="I82" i="8"/>
  <c r="I86" i="8"/>
  <c r="I87" i="8"/>
  <c r="I70" i="8"/>
  <c r="H71" i="8"/>
  <c r="H72" i="8"/>
  <c r="H73" i="8"/>
  <c r="H74" i="8"/>
  <c r="H75" i="8"/>
  <c r="H76" i="8"/>
  <c r="H77" i="8"/>
  <c r="H78" i="8"/>
  <c r="H79" i="8"/>
  <c r="H80" i="8"/>
  <c r="H81" i="8"/>
  <c r="H82" i="8"/>
  <c r="H87" i="8"/>
  <c r="H70" i="8"/>
  <c r="G71" i="8"/>
  <c r="G72" i="8"/>
  <c r="G73" i="8"/>
  <c r="G74" i="8"/>
  <c r="G75" i="8"/>
  <c r="G76" i="8"/>
  <c r="G77" i="8"/>
  <c r="G78" i="8"/>
  <c r="G79" i="8"/>
  <c r="G80" i="8"/>
  <c r="G81" i="8"/>
  <c r="G82" i="8"/>
  <c r="F87" i="8"/>
  <c r="F86" i="8"/>
  <c r="F82" i="8"/>
  <c r="F81" i="8"/>
  <c r="F71" i="8"/>
  <c r="F72" i="8"/>
  <c r="F73" i="8"/>
  <c r="F74" i="8"/>
  <c r="F75" i="8"/>
  <c r="F76" i="8"/>
  <c r="F77" i="8"/>
  <c r="F78" i="8"/>
  <c r="F79" i="8"/>
  <c r="F80" i="8"/>
  <c r="F70" i="8"/>
  <c r="E71" i="8"/>
  <c r="E72" i="8"/>
  <c r="E73" i="8"/>
  <c r="E74" i="8"/>
  <c r="E75" i="8"/>
  <c r="E76" i="8"/>
  <c r="E77" i="8"/>
  <c r="E78" i="8"/>
  <c r="E79" i="8"/>
  <c r="E80" i="8"/>
  <c r="E81" i="8"/>
  <c r="E82" i="8"/>
  <c r="E86" i="8"/>
  <c r="E87" i="8"/>
  <c r="E70" i="8"/>
  <c r="D71" i="8"/>
  <c r="D72" i="8"/>
  <c r="D73" i="8"/>
  <c r="D74" i="8"/>
  <c r="D75" i="8"/>
  <c r="D76" i="8"/>
  <c r="D77" i="8"/>
  <c r="D78" i="8"/>
  <c r="D79" i="8"/>
  <c r="D80" i="8"/>
  <c r="D81" i="8"/>
  <c r="D82" i="8"/>
  <c r="D86" i="8"/>
  <c r="D87" i="8"/>
  <c r="D70" i="8"/>
  <c r="E48" i="8"/>
  <c r="E49" i="8"/>
  <c r="E50" i="8"/>
  <c r="E51" i="8"/>
  <c r="E52" i="8"/>
  <c r="E53" i="8"/>
  <c r="E54" i="8"/>
  <c r="E55" i="8"/>
  <c r="E56" i="8"/>
  <c r="E57" i="8"/>
  <c r="E58" i="8"/>
  <c r="E59" i="8"/>
  <c r="E63" i="8"/>
  <c r="E64" i="8"/>
  <c r="E47" i="8"/>
  <c r="D48" i="8"/>
  <c r="D49" i="8"/>
  <c r="D50" i="8"/>
  <c r="D51" i="8"/>
  <c r="D52" i="8"/>
  <c r="D53" i="8"/>
  <c r="D54" i="8"/>
  <c r="D55" i="8"/>
  <c r="D56" i="8"/>
  <c r="D57" i="8"/>
  <c r="D58" i="8"/>
  <c r="D59" i="8"/>
  <c r="D63" i="8"/>
  <c r="D64" i="8"/>
  <c r="D47" i="8"/>
  <c r="J64" i="8"/>
  <c r="I64" i="8"/>
  <c r="G64" i="8"/>
  <c r="F64" i="8"/>
  <c r="J63" i="8"/>
  <c r="I63" i="8"/>
  <c r="F63" i="8"/>
  <c r="J59" i="8"/>
  <c r="I59" i="8"/>
  <c r="G59" i="8"/>
  <c r="F59" i="8"/>
  <c r="J58" i="8"/>
  <c r="I58" i="8"/>
  <c r="G58" i="8"/>
  <c r="F58" i="8"/>
  <c r="J57" i="8"/>
  <c r="I57" i="8"/>
  <c r="G57" i="8"/>
  <c r="F57" i="8"/>
  <c r="J56" i="8"/>
  <c r="I56" i="8"/>
  <c r="G56" i="8"/>
  <c r="F56" i="8"/>
  <c r="J55" i="8"/>
  <c r="I55" i="8"/>
  <c r="G55" i="8"/>
  <c r="F55" i="8"/>
  <c r="J54" i="8"/>
  <c r="I54" i="8"/>
  <c r="G54" i="8"/>
  <c r="F54" i="8"/>
  <c r="J53" i="8"/>
  <c r="I53" i="8"/>
  <c r="G53" i="8"/>
  <c r="F53" i="8"/>
  <c r="J52" i="8"/>
  <c r="I52" i="8"/>
  <c r="G52" i="8"/>
  <c r="F52" i="8"/>
  <c r="J51" i="8"/>
  <c r="I51" i="8"/>
  <c r="G51" i="8"/>
  <c r="F51" i="8"/>
  <c r="J50" i="8"/>
  <c r="I50" i="8"/>
  <c r="G50" i="8"/>
  <c r="F50" i="8"/>
  <c r="J49" i="8"/>
  <c r="I49" i="8"/>
  <c r="G49" i="8"/>
  <c r="F49" i="8"/>
  <c r="J48" i="8"/>
  <c r="I48" i="8"/>
  <c r="G48" i="8"/>
  <c r="F48" i="8"/>
  <c r="J47" i="8"/>
  <c r="I47" i="8"/>
  <c r="G47" i="8"/>
  <c r="F47" i="8"/>
  <c r="E27" i="8"/>
  <c r="E28" i="8"/>
  <c r="E29" i="8"/>
  <c r="E30" i="8"/>
  <c r="E31" i="8"/>
  <c r="E32" i="8"/>
  <c r="E33" i="8"/>
  <c r="E34" i="8"/>
  <c r="E35" i="8"/>
  <c r="E36" i="8"/>
  <c r="E37" i="8"/>
  <c r="E38" i="8"/>
  <c r="E42" i="8"/>
  <c r="E43" i="8"/>
  <c r="E26" i="8"/>
  <c r="D27" i="8"/>
  <c r="D28" i="8"/>
  <c r="D29" i="8"/>
  <c r="D30" i="8"/>
  <c r="D31" i="8"/>
  <c r="D32" i="8"/>
  <c r="D33" i="8"/>
  <c r="D34" i="8"/>
  <c r="D35" i="8"/>
  <c r="D36" i="8"/>
  <c r="D37" i="8"/>
  <c r="D38" i="8"/>
  <c r="D42" i="8"/>
  <c r="D43" i="8"/>
  <c r="D26" i="8"/>
  <c r="J43" i="8"/>
  <c r="I43" i="8"/>
  <c r="F43" i="8"/>
  <c r="J42" i="8"/>
  <c r="I42" i="8"/>
  <c r="F42" i="8"/>
  <c r="J38" i="8"/>
  <c r="I38" i="8"/>
  <c r="F38" i="8"/>
  <c r="J37" i="8"/>
  <c r="I37" i="8"/>
  <c r="F37" i="8"/>
  <c r="J36" i="8"/>
  <c r="I36" i="8"/>
  <c r="F36" i="8"/>
  <c r="J35" i="8"/>
  <c r="I35" i="8"/>
  <c r="F35" i="8"/>
  <c r="J34" i="8"/>
  <c r="I34" i="8"/>
  <c r="F34" i="8"/>
  <c r="J33" i="8"/>
  <c r="I33" i="8"/>
  <c r="F33" i="8"/>
  <c r="J32" i="8"/>
  <c r="I32" i="8"/>
  <c r="F32" i="8"/>
  <c r="J31" i="8"/>
  <c r="I31" i="8"/>
  <c r="F31" i="8"/>
  <c r="J30" i="8"/>
  <c r="I30" i="8"/>
  <c r="F30" i="8"/>
  <c r="J29" i="8"/>
  <c r="I29" i="8"/>
  <c r="F29" i="8"/>
  <c r="J28" i="8"/>
  <c r="I28" i="8"/>
  <c r="F28" i="8"/>
  <c r="J27" i="8"/>
  <c r="I27" i="8"/>
  <c r="F27" i="8"/>
  <c r="J26" i="8"/>
  <c r="I26" i="8"/>
  <c r="F26" i="8"/>
  <c r="J6" i="8"/>
  <c r="J7" i="8"/>
  <c r="J8" i="8"/>
  <c r="J9" i="8"/>
  <c r="J10" i="8"/>
  <c r="J11" i="8"/>
  <c r="J12" i="8"/>
  <c r="J13" i="8"/>
  <c r="J14" i="8"/>
  <c r="J15" i="8"/>
  <c r="J16" i="8"/>
  <c r="J17" i="8"/>
  <c r="J21" i="8"/>
  <c r="J22" i="8"/>
  <c r="J5" i="8"/>
  <c r="I6" i="8"/>
  <c r="I7" i="8"/>
  <c r="I8" i="8"/>
  <c r="I9" i="8"/>
  <c r="I10" i="8"/>
  <c r="I11" i="8"/>
  <c r="I12" i="8"/>
  <c r="I13" i="8"/>
  <c r="I14" i="8"/>
  <c r="I15" i="8"/>
  <c r="I16" i="8"/>
  <c r="I17" i="8"/>
  <c r="I21" i="8"/>
  <c r="I22" i="8"/>
  <c r="I5" i="8"/>
  <c r="H22" i="8"/>
  <c r="G6" i="8"/>
  <c r="G7" i="8"/>
  <c r="G8" i="8"/>
  <c r="G9" i="8"/>
  <c r="G10" i="8"/>
  <c r="G11" i="8"/>
  <c r="G12" i="8"/>
  <c r="G13" i="8"/>
  <c r="G14" i="8"/>
  <c r="G15" i="8"/>
  <c r="G16" i="8"/>
  <c r="G17" i="8"/>
  <c r="G22" i="8"/>
  <c r="G5" i="8"/>
  <c r="F22" i="8"/>
  <c r="F21" i="8"/>
  <c r="F17" i="8"/>
  <c r="F16" i="8"/>
  <c r="F6" i="8"/>
  <c r="F7" i="8"/>
  <c r="F8" i="8"/>
  <c r="F9" i="8"/>
  <c r="F10" i="8"/>
  <c r="F11" i="8"/>
  <c r="F12" i="8"/>
  <c r="F13" i="8"/>
  <c r="F14" i="8"/>
  <c r="F15" i="8"/>
  <c r="F5" i="8"/>
  <c r="E6" i="8"/>
  <c r="E7" i="8"/>
  <c r="E8" i="8"/>
  <c r="E9" i="8"/>
  <c r="E10" i="8"/>
  <c r="E11" i="8"/>
  <c r="E12" i="8"/>
  <c r="E13" i="8"/>
  <c r="E14" i="8"/>
  <c r="E15" i="8"/>
  <c r="E16" i="8"/>
  <c r="E17" i="8"/>
  <c r="E21" i="8"/>
  <c r="E22" i="8"/>
  <c r="E5" i="8"/>
  <c r="D6" i="8"/>
  <c r="D7" i="8"/>
  <c r="D8" i="8"/>
  <c r="D9" i="8"/>
  <c r="D10" i="8"/>
  <c r="D11" i="8"/>
  <c r="D12" i="8"/>
  <c r="D13" i="8"/>
  <c r="D14" i="8"/>
  <c r="D15" i="8"/>
  <c r="D16" i="8"/>
  <c r="D17" i="8"/>
  <c r="D21" i="8"/>
  <c r="D22" i="8"/>
  <c r="D5" i="8"/>
  <c r="B39" i="7"/>
  <c r="B38" i="7"/>
  <c r="B37" i="7"/>
  <c r="B33" i="7"/>
  <c r="B32" i="7"/>
  <c r="B31" i="7"/>
  <c r="B27" i="7"/>
  <c r="B26" i="7"/>
  <c r="B25" i="7"/>
  <c r="B19" i="7"/>
  <c r="B18" i="7"/>
  <c r="B17" i="7"/>
  <c r="B13" i="7"/>
  <c r="B12" i="7"/>
  <c r="B11" i="7"/>
  <c r="B7" i="7"/>
  <c r="B6" i="7"/>
  <c r="B5" i="7"/>
  <c r="J39" i="7"/>
  <c r="I39" i="7"/>
  <c r="G39" i="7"/>
  <c r="F39" i="7"/>
  <c r="E39" i="7"/>
  <c r="D39" i="7"/>
  <c r="J38" i="7"/>
  <c r="I38" i="7"/>
  <c r="G38" i="7"/>
  <c r="F38" i="7"/>
  <c r="E38" i="7"/>
  <c r="D38" i="7"/>
  <c r="J37" i="7"/>
  <c r="I37" i="7"/>
  <c r="G37" i="7"/>
  <c r="F37" i="7"/>
  <c r="E37" i="7"/>
  <c r="D37" i="7"/>
  <c r="J33" i="7"/>
  <c r="I33" i="7"/>
  <c r="F33" i="7"/>
  <c r="E33" i="7"/>
  <c r="D33" i="7"/>
  <c r="J32" i="7"/>
  <c r="I32" i="7"/>
  <c r="F32" i="7"/>
  <c r="E32" i="7"/>
  <c r="D32" i="7"/>
  <c r="J31" i="7"/>
  <c r="I31" i="7"/>
  <c r="F31" i="7"/>
  <c r="E31" i="7"/>
  <c r="D31" i="7"/>
  <c r="J27" i="7"/>
  <c r="I27" i="7"/>
  <c r="G27" i="7"/>
  <c r="F27" i="7"/>
  <c r="E27" i="7"/>
  <c r="D27" i="7"/>
  <c r="J26" i="7"/>
  <c r="I26" i="7"/>
  <c r="G26" i="7"/>
  <c r="F26" i="7"/>
  <c r="E26" i="7"/>
  <c r="D26" i="7"/>
  <c r="J25" i="7"/>
  <c r="I25" i="7"/>
  <c r="G25" i="7"/>
  <c r="F25" i="7"/>
  <c r="E25" i="7"/>
  <c r="D25" i="7"/>
  <c r="J19" i="7"/>
  <c r="I19" i="7"/>
  <c r="G19" i="7"/>
  <c r="F19" i="7"/>
  <c r="E19" i="7"/>
  <c r="D19" i="7"/>
  <c r="J18" i="7"/>
  <c r="I18" i="7"/>
  <c r="G18" i="7"/>
  <c r="F18" i="7"/>
  <c r="E18" i="7"/>
  <c r="D18" i="7"/>
  <c r="J17" i="7"/>
  <c r="I17" i="7"/>
  <c r="G17" i="7"/>
  <c r="F17" i="7"/>
  <c r="E17" i="7"/>
  <c r="D17" i="7"/>
  <c r="L15" i="7"/>
  <c r="L14" i="7"/>
  <c r="J13" i="7"/>
  <c r="I13" i="7"/>
  <c r="F13" i="7"/>
  <c r="E13" i="7"/>
  <c r="D13" i="7"/>
  <c r="J12" i="7"/>
  <c r="I12" i="7"/>
  <c r="F12" i="7"/>
  <c r="E12" i="7"/>
  <c r="D12" i="7"/>
  <c r="J11" i="7"/>
  <c r="I11" i="7"/>
  <c r="F11" i="7"/>
  <c r="E11" i="7"/>
  <c r="D11" i="7"/>
  <c r="L9" i="7"/>
  <c r="L8" i="7"/>
  <c r="J7" i="7"/>
  <c r="I7" i="7"/>
  <c r="G7" i="7"/>
  <c r="F7" i="7"/>
  <c r="E7" i="7"/>
  <c r="D7" i="7"/>
  <c r="J6" i="7"/>
  <c r="I6" i="7"/>
  <c r="G6" i="7"/>
  <c r="F6" i="7"/>
  <c r="E6" i="7"/>
  <c r="D6" i="7"/>
  <c r="J5" i="7"/>
  <c r="I5" i="7"/>
  <c r="G5" i="7"/>
  <c r="F5" i="7"/>
  <c r="E5" i="7"/>
  <c r="D5" i="7"/>
  <c r="J31" i="5"/>
  <c r="L8" i="5"/>
  <c r="L9" i="5"/>
  <c r="L14" i="5"/>
  <c r="L15" i="5"/>
  <c r="D33" i="5"/>
  <c r="D32" i="5"/>
  <c r="D31" i="5"/>
  <c r="E33" i="5"/>
  <c r="E32" i="5"/>
  <c r="E31" i="5"/>
  <c r="G39" i="5"/>
  <c r="G38" i="5"/>
  <c r="G37" i="5"/>
  <c r="E39" i="5"/>
  <c r="E38" i="5"/>
  <c r="E37" i="5"/>
  <c r="D39" i="5"/>
  <c r="D38" i="5"/>
  <c r="D37" i="5"/>
  <c r="B39" i="5"/>
  <c r="B38" i="5"/>
  <c r="B37" i="5"/>
  <c r="B33" i="5"/>
  <c r="B32" i="5"/>
  <c r="B31" i="5"/>
  <c r="I33" i="5"/>
  <c r="I32" i="5"/>
  <c r="I31" i="5"/>
  <c r="I27" i="5"/>
  <c r="I26" i="5"/>
  <c r="I25" i="5"/>
  <c r="I39" i="5"/>
  <c r="I38" i="5"/>
  <c r="I37" i="5"/>
  <c r="J39" i="5"/>
  <c r="J38" i="5"/>
  <c r="J37" i="5"/>
  <c r="J33" i="5"/>
  <c r="J32" i="5"/>
  <c r="J27" i="5"/>
  <c r="J26" i="5"/>
  <c r="J25" i="5"/>
  <c r="G27" i="5"/>
  <c r="G26" i="5"/>
  <c r="G25" i="5"/>
  <c r="E27" i="5"/>
  <c r="E26" i="5"/>
  <c r="E25" i="5"/>
  <c r="D25" i="5"/>
  <c r="D26" i="5"/>
  <c r="D27" i="5"/>
  <c r="F19" i="5"/>
  <c r="F18" i="5"/>
  <c r="F17" i="5"/>
  <c r="F13" i="5"/>
  <c r="F12" i="5"/>
  <c r="F11" i="5"/>
  <c r="H19" i="5"/>
  <c r="H18" i="5"/>
  <c r="H17" i="5"/>
  <c r="H13" i="5"/>
  <c r="H12" i="5"/>
  <c r="H11" i="5"/>
  <c r="H7" i="5"/>
  <c r="H6" i="5"/>
  <c r="H5" i="5"/>
  <c r="F7" i="5"/>
  <c r="F6" i="5"/>
  <c r="F5" i="5"/>
  <c r="B27" i="5"/>
  <c r="B26" i="5"/>
  <c r="B25" i="5"/>
  <c r="H39" i="5"/>
  <c r="F39" i="5"/>
  <c r="H38" i="5"/>
  <c r="F38" i="5"/>
  <c r="H37" i="5"/>
  <c r="F37" i="5"/>
  <c r="H33" i="5"/>
  <c r="F33" i="5"/>
  <c r="H32" i="5"/>
  <c r="F32" i="5"/>
  <c r="H31" i="5"/>
  <c r="F31" i="5"/>
  <c r="H27" i="5"/>
  <c r="F27" i="5"/>
  <c r="H26" i="5"/>
  <c r="F26" i="5"/>
  <c r="H25" i="5"/>
  <c r="F25" i="5"/>
  <c r="B7" i="5"/>
  <c r="E18" i="5"/>
  <c r="E19" i="5"/>
  <c r="E17" i="5"/>
  <c r="D18" i="5"/>
  <c r="D19" i="5"/>
  <c r="D17" i="5"/>
  <c r="J19" i="5"/>
  <c r="I19" i="5"/>
  <c r="G19" i="5"/>
  <c r="B19" i="5"/>
  <c r="J18" i="5"/>
  <c r="I18" i="5"/>
  <c r="G18" i="5"/>
  <c r="B18" i="5"/>
  <c r="J17" i="5"/>
  <c r="I17" i="5"/>
  <c r="G17" i="5"/>
  <c r="B17" i="5"/>
  <c r="E13" i="5"/>
  <c r="E12" i="5"/>
  <c r="E11" i="5"/>
  <c r="D13" i="5"/>
  <c r="D12" i="5"/>
  <c r="D11" i="5"/>
  <c r="B13" i="5"/>
  <c r="B12" i="5"/>
  <c r="B11" i="5"/>
  <c r="B6" i="5"/>
  <c r="B5" i="5"/>
  <c r="J13" i="5"/>
  <c r="I13" i="5"/>
  <c r="J12" i="5"/>
  <c r="I12" i="5"/>
  <c r="J11" i="5"/>
  <c r="I11" i="5"/>
  <c r="J6" i="5"/>
  <c r="J7" i="5"/>
  <c r="J5" i="5"/>
  <c r="I6" i="5"/>
  <c r="I7" i="5"/>
  <c r="I5" i="5"/>
  <c r="G6" i="5"/>
  <c r="G5" i="5"/>
  <c r="G7" i="5"/>
  <c r="E6" i="5"/>
  <c r="E5" i="5"/>
  <c r="E7" i="5"/>
  <c r="D6" i="5"/>
  <c r="D5" i="5"/>
  <c r="D7" i="5"/>
  <c r="L12" i="2" l="1"/>
  <c r="K12" i="2"/>
  <c r="J12" i="2"/>
  <c r="I12" i="2"/>
  <c r="C90" i="12" l="1"/>
  <c r="K90" i="12" s="1"/>
  <c r="C59" i="12"/>
  <c r="K59" i="12" s="1"/>
  <c r="C79" i="12"/>
  <c r="K79" i="12" s="1"/>
  <c r="C95" i="12"/>
  <c r="K95" i="12" s="1"/>
  <c r="C65" i="12"/>
  <c r="K65" i="12" s="1"/>
  <c r="C84" i="12"/>
  <c r="K84" i="12" s="1"/>
  <c r="C54" i="12"/>
  <c r="K54" i="12" s="1"/>
  <c r="C70" i="12"/>
  <c r="K70" i="12" s="1"/>
  <c r="C21" i="12"/>
  <c r="K21" i="12" s="1"/>
  <c r="C46" i="12"/>
  <c r="K46" i="12" s="1"/>
  <c r="C41" i="12"/>
  <c r="K41" i="12" s="1"/>
  <c r="C35" i="12"/>
  <c r="K35" i="12" s="1"/>
  <c r="C16" i="12"/>
  <c r="K16" i="12" s="1"/>
  <c r="C30" i="12"/>
  <c r="K30" i="12" s="1"/>
  <c r="C10" i="12"/>
  <c r="K10" i="12" s="1"/>
  <c r="C5" i="12"/>
  <c r="K5" i="12" s="1"/>
  <c r="C55" i="12"/>
  <c r="K55" i="12" s="1"/>
  <c r="C60" i="12"/>
  <c r="K60" i="12" s="1"/>
  <c r="C91" i="12"/>
  <c r="K91" i="12" s="1"/>
  <c r="C66" i="12"/>
  <c r="K66" i="12" s="1"/>
  <c r="C80" i="12"/>
  <c r="K80" i="12" s="1"/>
  <c r="C85" i="12"/>
  <c r="K85" i="12" s="1"/>
  <c r="C96" i="12"/>
  <c r="K96" i="12" s="1"/>
  <c r="C71" i="12"/>
  <c r="K71" i="12" s="1"/>
  <c r="C36" i="12"/>
  <c r="K36" i="12" s="1"/>
  <c r="C31" i="12"/>
  <c r="K31" i="12" s="1"/>
  <c r="C47" i="12"/>
  <c r="K47" i="12" s="1"/>
  <c r="C17" i="12"/>
  <c r="K17" i="12" s="1"/>
  <c r="C42" i="12"/>
  <c r="K42" i="12" s="1"/>
  <c r="C22" i="12"/>
  <c r="K22" i="12" s="1"/>
  <c r="C11" i="12"/>
  <c r="K11" i="12" s="1"/>
  <c r="C6" i="12"/>
  <c r="K6" i="12" s="1"/>
  <c r="L6" i="12" s="1"/>
  <c r="C19" i="11"/>
  <c r="K19" i="11" s="1"/>
  <c r="C92" i="11"/>
  <c r="K92" i="11" s="1"/>
  <c r="C85" i="11"/>
  <c r="K85" i="11" s="1"/>
  <c r="C57" i="11"/>
  <c r="K57" i="11" s="1"/>
  <c r="C60" i="11"/>
  <c r="K60" i="11" s="1"/>
  <c r="C61" i="11"/>
  <c r="K61" i="11" s="1"/>
  <c r="C44" i="11"/>
  <c r="K44" i="11" s="1"/>
  <c r="C93" i="11"/>
  <c r="K93" i="11" s="1"/>
  <c r="C89" i="11"/>
  <c r="K89" i="11" s="1"/>
  <c r="C58" i="11"/>
  <c r="K58" i="11" s="1"/>
  <c r="C35" i="11"/>
  <c r="K35" i="11" s="1"/>
  <c r="L11" i="11" s="1"/>
  <c r="C8" i="11"/>
  <c r="K8" i="11" s="1"/>
  <c r="C94" i="11"/>
  <c r="K94" i="11" s="1"/>
  <c r="C69" i="11"/>
  <c r="K69" i="11" s="1"/>
  <c r="C68" i="11"/>
  <c r="K68" i="11" s="1"/>
  <c r="C59" i="11"/>
  <c r="K59" i="11" s="1"/>
  <c r="C54" i="11"/>
  <c r="K54" i="11" s="1"/>
  <c r="C47" i="11"/>
  <c r="K47" i="11" s="1"/>
  <c r="C34" i="11"/>
  <c r="K34" i="11" s="1"/>
  <c r="C5" i="11"/>
  <c r="K5" i="11" s="1"/>
  <c r="C95" i="11"/>
  <c r="K95" i="11" s="1"/>
  <c r="C71" i="11"/>
  <c r="K71" i="11" s="1"/>
  <c r="C33" i="11"/>
  <c r="K33" i="11" s="1"/>
  <c r="C96" i="11"/>
  <c r="K96" i="11" s="1"/>
  <c r="C32" i="11"/>
  <c r="K32" i="11" s="1"/>
  <c r="C82" i="11"/>
  <c r="K82" i="11" s="1"/>
  <c r="C65" i="11"/>
  <c r="K65" i="11" s="1"/>
  <c r="C21" i="11"/>
  <c r="K21" i="11" s="1"/>
  <c r="C83" i="11"/>
  <c r="K83" i="11" s="1"/>
  <c r="C43" i="11"/>
  <c r="K43" i="11" s="1"/>
  <c r="C22" i="11"/>
  <c r="K22" i="11" s="1"/>
  <c r="C84" i="11"/>
  <c r="K84" i="11" s="1"/>
  <c r="C40" i="11"/>
  <c r="K40" i="11" s="1"/>
  <c r="C23" i="11"/>
  <c r="K23" i="11" s="1"/>
  <c r="C10" i="11"/>
  <c r="K10" i="11" s="1"/>
  <c r="C36" i="11"/>
  <c r="K36" i="11" s="1"/>
  <c r="L12" i="11" s="1"/>
  <c r="C16" i="11"/>
  <c r="K16" i="11" s="1"/>
  <c r="C9" i="11"/>
  <c r="K9" i="11" s="1"/>
  <c r="C70" i="11"/>
  <c r="K70" i="11" s="1"/>
  <c r="C46" i="11"/>
  <c r="K46" i="11" s="1"/>
  <c r="C81" i="11"/>
  <c r="K81" i="11" s="1"/>
  <c r="C72" i="11"/>
  <c r="K72" i="11" s="1"/>
  <c r="C45" i="11"/>
  <c r="K45" i="11" s="1"/>
  <c r="C20" i="11"/>
  <c r="K20" i="11" s="1"/>
  <c r="C78" i="11"/>
  <c r="K78" i="11" s="1"/>
  <c r="C29" i="11"/>
  <c r="K29" i="11" s="1"/>
  <c r="C22" i="9"/>
  <c r="K22" i="9" s="1"/>
  <c r="C87" i="8"/>
  <c r="C43" i="9"/>
  <c r="K43" i="9" s="1"/>
  <c r="C22" i="8"/>
  <c r="K22" i="8" s="1"/>
  <c r="C129" i="9"/>
  <c r="K129" i="9" s="1"/>
  <c r="C64" i="8"/>
  <c r="K64" i="8" s="1"/>
  <c r="C108" i="8"/>
  <c r="K108" i="8" s="1"/>
  <c r="C64" i="9"/>
  <c r="K64" i="9" s="1"/>
  <c r="C43" i="8"/>
  <c r="C87" i="9"/>
  <c r="K87" i="9" s="1"/>
  <c r="C108" i="9"/>
  <c r="K108" i="9" s="1"/>
  <c r="L43" i="9" s="1"/>
  <c r="C129" i="8"/>
  <c r="K129" i="8" s="1"/>
  <c r="C51" i="14"/>
  <c r="K51" i="14" s="1"/>
  <c r="C33" i="14"/>
  <c r="K33" i="14" s="1"/>
  <c r="C37" i="14"/>
  <c r="K37" i="14" s="1"/>
  <c r="C5" i="14"/>
  <c r="K5" i="14" s="1"/>
  <c r="C13" i="14"/>
  <c r="K13" i="14" s="1"/>
  <c r="C41" i="14"/>
  <c r="K41" i="14" s="1"/>
  <c r="C19" i="14"/>
  <c r="K19" i="14" s="1"/>
  <c r="C9" i="14"/>
  <c r="K9" i="14" s="1"/>
  <c r="C47" i="14"/>
  <c r="K47" i="14" s="1"/>
  <c r="C23" i="14"/>
  <c r="K23" i="14" s="1"/>
  <c r="C27" i="14"/>
  <c r="K27" i="14" s="1"/>
  <c r="C55" i="14"/>
  <c r="K55" i="14" s="1"/>
  <c r="C112" i="8"/>
  <c r="K112" i="8" s="1"/>
  <c r="C114" i="9"/>
  <c r="K114" i="9" s="1"/>
  <c r="C122" i="9"/>
  <c r="K122" i="9" s="1"/>
  <c r="C98" i="9"/>
  <c r="K98" i="9" s="1"/>
  <c r="C74" i="9"/>
  <c r="K74" i="9" s="1"/>
  <c r="C48" i="9"/>
  <c r="K48" i="9" s="1"/>
  <c r="C56" i="9"/>
  <c r="K56" i="9" s="1"/>
  <c r="C32" i="9"/>
  <c r="K32" i="9" s="1"/>
  <c r="C8" i="9"/>
  <c r="K8" i="9" s="1"/>
  <c r="C5" i="9"/>
  <c r="K5" i="9" s="1"/>
  <c r="C121" i="8"/>
  <c r="K121" i="8" s="1"/>
  <c r="C99" i="8"/>
  <c r="K99" i="8" s="1"/>
  <c r="C115" i="9"/>
  <c r="K115" i="9" s="1"/>
  <c r="C112" i="9"/>
  <c r="K112" i="9" s="1"/>
  <c r="C99" i="9"/>
  <c r="K99" i="9" s="1"/>
  <c r="C75" i="9"/>
  <c r="K75" i="9" s="1"/>
  <c r="C49" i="9"/>
  <c r="K49" i="9" s="1"/>
  <c r="C57" i="9"/>
  <c r="K57" i="9" s="1"/>
  <c r="C33" i="9"/>
  <c r="K33" i="9" s="1"/>
  <c r="C9" i="9"/>
  <c r="K9" i="9" s="1"/>
  <c r="C114" i="8"/>
  <c r="K114" i="8" s="1"/>
  <c r="C122" i="8"/>
  <c r="K122" i="8" s="1"/>
  <c r="C100" i="8"/>
  <c r="K100" i="8" s="1"/>
  <c r="C95" i="9"/>
  <c r="K95" i="9" s="1"/>
  <c r="C53" i="9"/>
  <c r="K53" i="9" s="1"/>
  <c r="C118" i="8"/>
  <c r="K118" i="8" s="1"/>
  <c r="C116" i="9"/>
  <c r="K116" i="9" s="1"/>
  <c r="C92" i="9"/>
  <c r="K92" i="9" s="1"/>
  <c r="C100" i="9"/>
  <c r="K100" i="9" s="1"/>
  <c r="C76" i="9"/>
  <c r="K76" i="9" s="1"/>
  <c r="C50" i="9"/>
  <c r="K50" i="9" s="1"/>
  <c r="C47" i="9"/>
  <c r="K47" i="9" s="1"/>
  <c r="C34" i="9"/>
  <c r="K34" i="9" s="1"/>
  <c r="C10" i="9"/>
  <c r="K10" i="9" s="1"/>
  <c r="C115" i="8"/>
  <c r="K115" i="8" s="1"/>
  <c r="C113" i="8"/>
  <c r="K113" i="8" s="1"/>
  <c r="C101" i="8"/>
  <c r="K101" i="8" s="1"/>
  <c r="C94" i="9"/>
  <c r="K94" i="9" s="1"/>
  <c r="C52" i="9"/>
  <c r="K52" i="9" s="1"/>
  <c r="C36" i="9"/>
  <c r="K36" i="9" s="1"/>
  <c r="C117" i="8"/>
  <c r="K117" i="8" s="1"/>
  <c r="C92" i="8"/>
  <c r="K92" i="8" s="1"/>
  <c r="C71" i="9"/>
  <c r="K71" i="9" s="1"/>
  <c r="C29" i="9"/>
  <c r="K29" i="9" s="1"/>
  <c r="C13" i="9"/>
  <c r="K13" i="9" s="1"/>
  <c r="C91" i="8"/>
  <c r="K91" i="8" s="1"/>
  <c r="C117" i="9"/>
  <c r="K117" i="9" s="1"/>
  <c r="C93" i="9"/>
  <c r="K93" i="9" s="1"/>
  <c r="C101" i="9"/>
  <c r="K101" i="9" s="1"/>
  <c r="C77" i="9"/>
  <c r="K77" i="9" s="1"/>
  <c r="C51" i="9"/>
  <c r="K51" i="9" s="1"/>
  <c r="C27" i="9"/>
  <c r="K27" i="9" s="1"/>
  <c r="C35" i="9"/>
  <c r="K35" i="9" s="1"/>
  <c r="C11" i="9"/>
  <c r="K11" i="9" s="1"/>
  <c r="C116" i="8"/>
  <c r="K116" i="8" s="1"/>
  <c r="C94" i="8"/>
  <c r="K94" i="8" s="1"/>
  <c r="C93" i="8"/>
  <c r="K93" i="8" s="1"/>
  <c r="C118" i="9"/>
  <c r="K118" i="9" s="1"/>
  <c r="C91" i="9"/>
  <c r="K91" i="9" s="1"/>
  <c r="C78" i="9"/>
  <c r="K78" i="9" s="1"/>
  <c r="C28" i="9"/>
  <c r="K28" i="9" s="1"/>
  <c r="C12" i="9"/>
  <c r="K12" i="9" s="1"/>
  <c r="C95" i="8"/>
  <c r="K95" i="8" s="1"/>
  <c r="C119" i="9"/>
  <c r="K119" i="9" s="1"/>
  <c r="C79" i="9"/>
  <c r="K79" i="9" s="1"/>
  <c r="C26" i="9"/>
  <c r="K26" i="9" s="1"/>
  <c r="C96" i="8"/>
  <c r="K96" i="8" s="1"/>
  <c r="C120" i="9"/>
  <c r="K120" i="9" s="1"/>
  <c r="C96" i="9"/>
  <c r="K96" i="9" s="1"/>
  <c r="C72" i="9"/>
  <c r="K72" i="9" s="1"/>
  <c r="C80" i="9"/>
  <c r="K80" i="9" s="1"/>
  <c r="C54" i="9"/>
  <c r="K54" i="9" s="1"/>
  <c r="C30" i="9"/>
  <c r="K30" i="9" s="1"/>
  <c r="C6" i="9"/>
  <c r="K6" i="9" s="1"/>
  <c r="C14" i="9"/>
  <c r="K14" i="9" s="1"/>
  <c r="C119" i="8"/>
  <c r="K119" i="8" s="1"/>
  <c r="C97" i="8"/>
  <c r="K97" i="8" s="1"/>
  <c r="C5" i="8"/>
  <c r="K5" i="8" s="1"/>
  <c r="C113" i="9"/>
  <c r="K113" i="9" s="1"/>
  <c r="C121" i="9"/>
  <c r="K121" i="9" s="1"/>
  <c r="C97" i="9"/>
  <c r="K97" i="9" s="1"/>
  <c r="C73" i="9"/>
  <c r="K73" i="9" s="1"/>
  <c r="C70" i="9"/>
  <c r="K70" i="9" s="1"/>
  <c r="C55" i="9"/>
  <c r="K55" i="9" s="1"/>
  <c r="C31" i="9"/>
  <c r="K31" i="9" s="1"/>
  <c r="C7" i="9"/>
  <c r="K7" i="9" s="1"/>
  <c r="C15" i="9"/>
  <c r="K15" i="9" s="1"/>
  <c r="C120" i="8"/>
  <c r="K120" i="8" s="1"/>
  <c r="C98" i="8"/>
  <c r="K98" i="8" s="1"/>
  <c r="C123" i="9"/>
  <c r="K123" i="9" s="1"/>
  <c r="C81" i="8"/>
  <c r="C102" i="9"/>
  <c r="K102" i="9" s="1"/>
  <c r="C58" i="8"/>
  <c r="K58" i="8" s="1"/>
  <c r="C81" i="9"/>
  <c r="K81" i="9" s="1"/>
  <c r="C58" i="9"/>
  <c r="K58" i="9" s="1"/>
  <c r="C16" i="8"/>
  <c r="K16" i="8" s="1"/>
  <c r="C37" i="9"/>
  <c r="K37" i="9" s="1"/>
  <c r="C16" i="9"/>
  <c r="K16" i="9" s="1"/>
  <c r="C123" i="8"/>
  <c r="K123" i="8" s="1"/>
  <c r="C102" i="8"/>
  <c r="K102" i="8" s="1"/>
  <c r="C37" i="8"/>
  <c r="C38" i="8"/>
  <c r="C17" i="8"/>
  <c r="K17" i="8" s="1"/>
  <c r="C103" i="9"/>
  <c r="K103" i="9" s="1"/>
  <c r="C82" i="9"/>
  <c r="K82" i="9" s="1"/>
  <c r="C82" i="8"/>
  <c r="C17" i="9"/>
  <c r="K17" i="9" s="1"/>
  <c r="C124" i="8"/>
  <c r="K124" i="8" s="1"/>
  <c r="C38" i="9"/>
  <c r="K38" i="9" s="1"/>
  <c r="C124" i="9"/>
  <c r="K124" i="9" s="1"/>
  <c r="C59" i="9"/>
  <c r="K59" i="9" s="1"/>
  <c r="C103" i="8"/>
  <c r="K103" i="8" s="1"/>
  <c r="C59" i="8"/>
  <c r="C105" i="9"/>
  <c r="K105" i="9" s="1"/>
  <c r="C126" i="8"/>
  <c r="K126" i="8" s="1"/>
  <c r="C86" i="8"/>
  <c r="K86" i="8" s="1"/>
  <c r="C40" i="9"/>
  <c r="K40" i="9" s="1"/>
  <c r="C61" i="8"/>
  <c r="K61" i="8" s="1"/>
  <c r="C21" i="8"/>
  <c r="K21" i="8" s="1"/>
  <c r="C104" i="9"/>
  <c r="K104" i="9" s="1"/>
  <c r="C125" i="8"/>
  <c r="K125" i="8" s="1"/>
  <c r="C83" i="8"/>
  <c r="K83" i="8" s="1"/>
  <c r="C39" i="9"/>
  <c r="K39" i="9" s="1"/>
  <c r="C60" i="8"/>
  <c r="K60" i="8" s="1"/>
  <c r="C18" i="8"/>
  <c r="K18" i="8" s="1"/>
  <c r="C126" i="9"/>
  <c r="K126" i="9" s="1"/>
  <c r="C19" i="9"/>
  <c r="K19" i="9" s="1"/>
  <c r="C125" i="9"/>
  <c r="K125" i="9" s="1"/>
  <c r="C18" i="9"/>
  <c r="K18" i="9" s="1"/>
  <c r="C128" i="8"/>
  <c r="K128" i="8" s="1"/>
  <c r="C19" i="8"/>
  <c r="K19" i="8" s="1"/>
  <c r="C106" i="9"/>
  <c r="K106" i="9" s="1"/>
  <c r="C62" i="8"/>
  <c r="K62" i="8" s="1"/>
  <c r="C61" i="9"/>
  <c r="K61" i="9" s="1"/>
  <c r="C104" i="8"/>
  <c r="K104" i="8" s="1"/>
  <c r="C39" i="8"/>
  <c r="K39" i="8" s="1"/>
  <c r="C84" i="8"/>
  <c r="K84" i="8" s="1"/>
  <c r="C42" i="9"/>
  <c r="K42" i="9" s="1"/>
  <c r="C85" i="8"/>
  <c r="K85" i="8" s="1"/>
  <c r="C86" i="9"/>
  <c r="K86" i="9" s="1"/>
  <c r="C128" i="9"/>
  <c r="K128" i="9" s="1"/>
  <c r="C107" i="8"/>
  <c r="K107" i="8" s="1"/>
  <c r="C63" i="9"/>
  <c r="K63" i="9" s="1"/>
  <c r="C21" i="9"/>
  <c r="K21" i="9" s="1"/>
  <c r="C42" i="8"/>
  <c r="C85" i="9"/>
  <c r="K85" i="9" s="1"/>
  <c r="C127" i="9"/>
  <c r="K127" i="9" s="1"/>
  <c r="C106" i="8"/>
  <c r="K106" i="8" s="1"/>
  <c r="C62" i="9"/>
  <c r="K62" i="9" s="1"/>
  <c r="C20" i="9"/>
  <c r="K20" i="9" s="1"/>
  <c r="C41" i="8"/>
  <c r="K41" i="8" s="1"/>
  <c r="C84" i="9"/>
  <c r="K84" i="9" s="1"/>
  <c r="C105" i="8"/>
  <c r="C40" i="8"/>
  <c r="C83" i="9"/>
  <c r="K83" i="9" s="1"/>
  <c r="C60" i="9"/>
  <c r="K60" i="9" s="1"/>
  <c r="C107" i="9"/>
  <c r="K107" i="9" s="1"/>
  <c r="C63" i="8"/>
  <c r="K63" i="8" s="1"/>
  <c r="C127" i="8"/>
  <c r="K127" i="8" s="1"/>
  <c r="C41" i="9"/>
  <c r="K41" i="9" s="1"/>
  <c r="C20" i="8"/>
  <c r="K20" i="8" s="1"/>
  <c r="C11" i="8"/>
  <c r="K11" i="8" s="1"/>
  <c r="C79" i="8"/>
  <c r="K79" i="8" s="1"/>
  <c r="C34" i="8"/>
  <c r="K34" i="8" s="1"/>
  <c r="K37" i="8"/>
  <c r="K38" i="8"/>
  <c r="K42" i="8"/>
  <c r="C54" i="8"/>
  <c r="K54" i="8" s="1"/>
  <c r="K82" i="8"/>
  <c r="C28" i="8"/>
  <c r="K28" i="8" s="1"/>
  <c r="C55" i="8"/>
  <c r="K55" i="8" s="1"/>
  <c r="C72" i="8"/>
  <c r="K72" i="8" s="1"/>
  <c r="C75" i="8"/>
  <c r="K75" i="8" s="1"/>
  <c r="C76" i="8"/>
  <c r="K76" i="8" s="1"/>
  <c r="C47" i="8"/>
  <c r="K47" i="8" s="1"/>
  <c r="C33" i="8"/>
  <c r="K33" i="8" s="1"/>
  <c r="L33" i="8" s="1"/>
  <c r="C10" i="8"/>
  <c r="K10" i="8" s="1"/>
  <c r="K81" i="8"/>
  <c r="C36" i="8"/>
  <c r="K36" i="8" s="1"/>
  <c r="C50" i="8"/>
  <c r="K50" i="8" s="1"/>
  <c r="C48" i="8"/>
  <c r="K48" i="8" s="1"/>
  <c r="C51" i="8"/>
  <c r="K51" i="8" s="1"/>
  <c r="C52" i="8"/>
  <c r="K52" i="8" s="1"/>
  <c r="L52" i="8" s="1"/>
  <c r="C53" i="8"/>
  <c r="K53" i="8" s="1"/>
  <c r="L53" i="8" s="1"/>
  <c r="C70" i="8"/>
  <c r="K70" i="8" s="1"/>
  <c r="C73" i="8"/>
  <c r="K73" i="8" s="1"/>
  <c r="C27" i="8"/>
  <c r="K27" i="8" s="1"/>
  <c r="C56" i="8"/>
  <c r="K56" i="8" s="1"/>
  <c r="K59" i="8"/>
  <c r="C78" i="8"/>
  <c r="K78" i="8" s="1"/>
  <c r="C13" i="8"/>
  <c r="K13" i="8" s="1"/>
  <c r="C77" i="8"/>
  <c r="K77" i="8" s="1"/>
  <c r="C57" i="8"/>
  <c r="K57" i="8" s="1"/>
  <c r="C80" i="8"/>
  <c r="K80" i="8" s="1"/>
  <c r="K87" i="8"/>
  <c r="C6" i="8"/>
  <c r="K6" i="8" s="1"/>
  <c r="C74" i="8"/>
  <c r="K74" i="8" s="1"/>
  <c r="C7" i="8"/>
  <c r="K7" i="8" s="1"/>
  <c r="C8" i="8"/>
  <c r="K8" i="8" s="1"/>
  <c r="C9" i="8"/>
  <c r="K9" i="8" s="1"/>
  <c r="C35" i="8"/>
  <c r="K35" i="8" s="1"/>
  <c r="C14" i="8"/>
  <c r="K14" i="8" s="1"/>
  <c r="C12" i="8"/>
  <c r="K12" i="8" s="1"/>
  <c r="C15" i="8"/>
  <c r="K15" i="8" s="1"/>
  <c r="C32" i="8"/>
  <c r="K32" i="8" s="1"/>
  <c r="C71" i="8"/>
  <c r="K71" i="8" s="1"/>
  <c r="C49" i="8"/>
  <c r="K49" i="8" s="1"/>
  <c r="C26" i="8"/>
  <c r="K26" i="8" s="1"/>
  <c r="C29" i="8"/>
  <c r="K29" i="8" s="1"/>
  <c r="C30" i="8"/>
  <c r="K30" i="8" s="1"/>
  <c r="C31" i="8"/>
  <c r="K31" i="8" s="1"/>
  <c r="K43" i="8"/>
  <c r="C33" i="7"/>
  <c r="K33" i="7" s="1"/>
  <c r="C17" i="7"/>
  <c r="K17" i="7" s="1"/>
  <c r="C38" i="5"/>
  <c r="K38" i="5" s="1"/>
  <c r="C19" i="5"/>
  <c r="K19" i="5" s="1"/>
  <c r="C5" i="5"/>
  <c r="K5" i="5" s="1"/>
  <c r="C27" i="7"/>
  <c r="K27" i="7" s="1"/>
  <c r="C11" i="7"/>
  <c r="K11" i="7" s="1"/>
  <c r="C13" i="5"/>
  <c r="K13" i="5" s="1"/>
  <c r="C31" i="5"/>
  <c r="K31" i="5" s="1"/>
  <c r="C39" i="7"/>
  <c r="K39" i="7" s="1"/>
  <c r="C27" i="5"/>
  <c r="K27" i="5" s="1"/>
  <c r="C19" i="7"/>
  <c r="K19" i="7" s="1"/>
  <c r="C7" i="5"/>
  <c r="K7" i="5" s="1"/>
  <c r="C39" i="5"/>
  <c r="K39" i="5" s="1"/>
  <c r="C6" i="5"/>
  <c r="K6" i="5" s="1"/>
  <c r="C32" i="7"/>
  <c r="K32" i="7" s="1"/>
  <c r="C13" i="7"/>
  <c r="K13" i="7" s="1"/>
  <c r="C37" i="5"/>
  <c r="K37" i="5" s="1"/>
  <c r="C18" i="5"/>
  <c r="K18" i="5" s="1"/>
  <c r="C32" i="5"/>
  <c r="K32" i="5" s="1"/>
  <c r="C7" i="7"/>
  <c r="K7" i="7" s="1"/>
  <c r="C12" i="5"/>
  <c r="K12" i="5" s="1"/>
  <c r="C6" i="7"/>
  <c r="K6" i="7" s="1"/>
  <c r="C38" i="7"/>
  <c r="K38" i="7" s="1"/>
  <c r="C26" i="5"/>
  <c r="K26" i="5" s="1"/>
  <c r="C37" i="7"/>
  <c r="K37" i="7" s="1"/>
  <c r="C25" i="5"/>
  <c r="K25" i="5" s="1"/>
  <c r="C31" i="7"/>
  <c r="K31" i="7" s="1"/>
  <c r="C12" i="7"/>
  <c r="K12" i="7" s="1"/>
  <c r="C33" i="5"/>
  <c r="K33" i="5" s="1"/>
  <c r="C17" i="5"/>
  <c r="K17" i="5" s="1"/>
  <c r="C26" i="7"/>
  <c r="K26" i="7" s="1"/>
  <c r="C25" i="7"/>
  <c r="K25" i="7" s="1"/>
  <c r="C11" i="5"/>
  <c r="K11" i="5" s="1"/>
  <c r="C5" i="7"/>
  <c r="K5" i="7" s="1"/>
  <c r="C18" i="7"/>
  <c r="K18" i="7" s="1"/>
  <c r="L52" i="9" l="1"/>
  <c r="L27" i="8"/>
  <c r="L47" i="8"/>
  <c r="L63" i="8"/>
  <c r="K40" i="8"/>
  <c r="K105" i="8"/>
  <c r="L19" i="9"/>
  <c r="L9" i="11"/>
  <c r="L37" i="8"/>
  <c r="L39" i="9"/>
  <c r="L56" i="9"/>
  <c r="L9" i="14"/>
  <c r="L64" i="8"/>
  <c r="L56" i="8"/>
  <c r="L29" i="9"/>
  <c r="L42" i="9"/>
  <c r="L50" i="8"/>
  <c r="L34" i="8"/>
  <c r="L31" i="8"/>
  <c r="L16" i="9"/>
  <c r="L9" i="9"/>
  <c r="L17" i="7"/>
  <c r="L10" i="9"/>
  <c r="L22" i="11"/>
  <c r="L35" i="9"/>
  <c r="L30" i="9"/>
  <c r="L36" i="8"/>
  <c r="L60" i="9"/>
  <c r="L38" i="9"/>
  <c r="L28" i="9"/>
  <c r="L62" i="8"/>
  <c r="L69" i="11"/>
  <c r="L48" i="9"/>
  <c r="L34" i="9"/>
  <c r="L61" i="11"/>
  <c r="L22" i="12"/>
  <c r="L58" i="8"/>
  <c r="L10" i="11"/>
  <c r="L60" i="11"/>
  <c r="L23" i="11"/>
  <c r="L28" i="8"/>
  <c r="L18" i="9"/>
  <c r="L5" i="9"/>
  <c r="L26" i="9"/>
  <c r="L65" i="11"/>
  <c r="L70" i="11"/>
  <c r="L35" i="8"/>
  <c r="L8" i="9"/>
  <c r="L53" i="9"/>
  <c r="L49" i="9"/>
  <c r="L22" i="9"/>
  <c r="L54" i="9"/>
  <c r="L32" i="8"/>
  <c r="L21" i="9"/>
  <c r="L64" i="9"/>
  <c r="L59" i="11"/>
  <c r="L59" i="8"/>
  <c r="L48" i="8"/>
  <c r="L38" i="8"/>
  <c r="L16" i="11"/>
  <c r="L68" i="11"/>
  <c r="L57" i="8"/>
  <c r="L49" i="8"/>
  <c r="L54" i="8"/>
  <c r="L21" i="12"/>
  <c r="L11" i="12"/>
  <c r="L13" i="14"/>
  <c r="L17" i="5"/>
  <c r="L5" i="12"/>
  <c r="L10" i="12"/>
  <c r="L16" i="12"/>
  <c r="L20" i="11"/>
  <c r="L71" i="11"/>
  <c r="L72" i="11"/>
  <c r="L21" i="11"/>
  <c r="L5" i="11"/>
  <c r="L8" i="11"/>
  <c r="L57" i="11"/>
  <c r="L17" i="12"/>
  <c r="L58" i="11"/>
  <c r="L54" i="11"/>
  <c r="L19" i="11"/>
  <c r="L15" i="9"/>
  <c r="L11" i="9"/>
  <c r="L43" i="8"/>
  <c r="L31" i="9"/>
  <c r="L41" i="8"/>
  <c r="L41" i="9"/>
  <c r="L37" i="9"/>
  <c r="L55" i="9"/>
  <c r="L13" i="9"/>
  <c r="L27" i="9"/>
  <c r="L33" i="9"/>
  <c r="L39" i="8"/>
  <c r="L61" i="9"/>
  <c r="L47" i="9"/>
  <c r="L55" i="8"/>
  <c r="L30" i="8"/>
  <c r="L62" i="9"/>
  <c r="L61" i="8"/>
  <c r="X60" i="8" s="1"/>
  <c r="L6" i="9"/>
  <c r="L51" i="9"/>
  <c r="L5" i="14"/>
  <c r="L59" i="9"/>
  <c r="L7" i="9"/>
  <c r="L63" i="9"/>
  <c r="L50" i="9"/>
  <c r="L29" i="8"/>
  <c r="L20" i="9"/>
  <c r="L40" i="9"/>
  <c r="L58" i="9"/>
  <c r="L12" i="9"/>
  <c r="L57" i="9"/>
  <c r="L12" i="5"/>
  <c r="L26" i="8"/>
  <c r="L51" i="8"/>
  <c r="L42" i="8"/>
  <c r="L40" i="8"/>
  <c r="L60" i="8"/>
  <c r="L17" i="9"/>
  <c r="L32" i="9"/>
  <c r="L14" i="9"/>
  <c r="L36" i="9"/>
  <c r="L18" i="7"/>
  <c r="L11" i="7"/>
  <c r="L6" i="7"/>
  <c r="L22" i="8"/>
  <c r="L16" i="8"/>
  <c r="L7" i="8"/>
  <c r="L9" i="8"/>
  <c r="L11" i="8"/>
  <c r="L15" i="8"/>
  <c r="L18" i="5"/>
  <c r="L19" i="7"/>
  <c r="L6" i="8"/>
  <c r="L5" i="7"/>
  <c r="L6" i="5"/>
  <c r="L11" i="5"/>
  <c r="L13" i="7"/>
  <c r="L5" i="5"/>
  <c r="L7" i="5"/>
  <c r="L12" i="7"/>
  <c r="L12" i="8"/>
  <c r="L8" i="8"/>
  <c r="L14" i="8"/>
  <c r="L5" i="8"/>
  <c r="L10" i="8"/>
  <c r="L13" i="5"/>
  <c r="L19" i="5"/>
  <c r="L7" i="7"/>
  <c r="L13" i="8"/>
  <c r="L21" i="8"/>
  <c r="L17" i="8"/>
</calcChain>
</file>

<file path=xl/sharedStrings.xml><?xml version="1.0" encoding="utf-8"?>
<sst xmlns="http://schemas.openxmlformats.org/spreadsheetml/2006/main" count="1794" uniqueCount="206">
  <si>
    <t>Athens</t>
  </si>
  <si>
    <t>Gwinnett</t>
  </si>
  <si>
    <t>Tifton</t>
  </si>
  <si>
    <t>Buckhead</t>
  </si>
  <si>
    <t>Griffin</t>
  </si>
  <si>
    <t>On</t>
  </si>
  <si>
    <t>Off</t>
  </si>
  <si>
    <t>W/Parent</t>
  </si>
  <si>
    <t>Undergrad</t>
  </si>
  <si>
    <t>Graduate</t>
  </si>
  <si>
    <t>Room</t>
  </si>
  <si>
    <t>Board</t>
  </si>
  <si>
    <t>Personal</t>
  </si>
  <si>
    <t>Tran</t>
  </si>
  <si>
    <t>N/A</t>
  </si>
  <si>
    <t>(UG)</t>
  </si>
  <si>
    <t>Activity Fee</t>
  </si>
  <si>
    <t>Health Fee</t>
  </si>
  <si>
    <t>Recreation Fee</t>
  </si>
  <si>
    <t>Special Institutional Fee</t>
  </si>
  <si>
    <t>Green Fee</t>
  </si>
  <si>
    <t>Transportation Fee</t>
  </si>
  <si>
    <t>Student Center - Facility Fee</t>
  </si>
  <si>
    <t>Technology Fee</t>
  </si>
  <si>
    <t>ConnectUGA Fee</t>
  </si>
  <si>
    <t>Athletic</t>
  </si>
  <si>
    <t>PHARMD</t>
  </si>
  <si>
    <t>DVM</t>
  </si>
  <si>
    <t>Undergrad (UG)</t>
  </si>
  <si>
    <t>Full-Time</t>
  </si>
  <si>
    <t>3/4 Time</t>
  </si>
  <si>
    <t>1/2 Time</t>
  </si>
  <si>
    <t>&lt;1/2 Time</t>
  </si>
  <si>
    <t>Graduate (DR, GM, GWN)</t>
  </si>
  <si>
    <t>PHARMD (PH)</t>
  </si>
  <si>
    <t>DVM  (VM)</t>
  </si>
  <si>
    <t>BLA</t>
  </si>
  <si>
    <t>BSFR</t>
  </si>
  <si>
    <t>Undergraduate Standard Rate</t>
  </si>
  <si>
    <t>Enrollment Status</t>
  </si>
  <si>
    <t>In-State Tuition</t>
  </si>
  <si>
    <t>Out-St. Tuition</t>
  </si>
  <si>
    <t>Full-time</t>
  </si>
  <si>
    <t>3/4 time</t>
  </si>
  <si>
    <t>1/2 time</t>
  </si>
  <si>
    <t>&lt;1/2 time</t>
  </si>
  <si>
    <t>1 to 5</t>
  </si>
  <si>
    <t>Graduate Standard Rate</t>
  </si>
  <si>
    <t>5 to 8</t>
  </si>
  <si>
    <t>1 to 4</t>
  </si>
  <si>
    <t>9+</t>
  </si>
  <si>
    <t>Hours</t>
  </si>
  <si>
    <t xml:space="preserve"> Graduate Tuition Components based on Enrollment Status</t>
  </si>
  <si>
    <t>LAW (JD)</t>
  </si>
  <si>
    <t>MBA</t>
  </si>
  <si>
    <t>MPA</t>
  </si>
  <si>
    <t>MACC</t>
  </si>
  <si>
    <t>MSW</t>
  </si>
  <si>
    <t>MLA, MHP &amp; MEPD</t>
  </si>
  <si>
    <t>MBB</t>
  </si>
  <si>
    <t>MPH</t>
  </si>
  <si>
    <t>DRPH</t>
  </si>
  <si>
    <t>EDUCATION</t>
  </si>
  <si>
    <t>MIOP</t>
  </si>
  <si>
    <t xml:space="preserve"> Gwinnett Tuition Components based on Enrollment Status</t>
  </si>
  <si>
    <t xml:space="preserve"> Professional Components based on Enrollment Status</t>
  </si>
  <si>
    <t>Students enrolled less than half-time cannot have the "Personal" component added to their COA.</t>
  </si>
  <si>
    <t>L.LM &amp; MSL</t>
  </si>
  <si>
    <t>ONE TERM (fall or spring) Living Expense Components based on Level and Location</t>
  </si>
  <si>
    <t>ONE TERM Books &amp; Supplies</t>
  </si>
  <si>
    <t>Mandatory Fees per Term</t>
  </si>
  <si>
    <t>LAW (LW) (should include LLM &amp; MSL)</t>
  </si>
  <si>
    <r>
      <t xml:space="preserve">(DR, GM, GWN, LW, PH, </t>
    </r>
    <r>
      <rPr>
        <sz val="11"/>
        <color rgb="FFC00000"/>
        <rFont val="Calibri"/>
        <family val="2"/>
        <scheme val="minor"/>
      </rPr>
      <t>VM</t>
    </r>
    <r>
      <rPr>
        <sz val="11"/>
        <color theme="1"/>
        <rFont val="Calibri"/>
        <family val="2"/>
        <scheme val="minor"/>
      </rPr>
      <t>)</t>
    </r>
  </si>
  <si>
    <t>for 3rd year)</t>
  </si>
  <si>
    <t>(VM - see next chart for summer</t>
  </si>
  <si>
    <t>VM - Third Year SUMMER Term</t>
  </si>
  <si>
    <t>E-rate</t>
  </si>
  <si>
    <t xml:space="preserve"> Undergraduate One Term Tuition Components based on Enrollment Status</t>
  </si>
  <si>
    <t xml:space="preserve"> Graduate E-rate Tuition Components based on Enrollment Status</t>
  </si>
  <si>
    <t>Graduate E-Rate</t>
  </si>
  <si>
    <t>Executive MBA</t>
  </si>
  <si>
    <t>Professional MBA</t>
  </si>
  <si>
    <r>
      <t xml:space="preserve"> Executive Programs based on Total Program Cost </t>
    </r>
    <r>
      <rPr>
        <b/>
        <sz val="12"/>
        <color rgb="FFFFFF00"/>
        <rFont val="Calibri"/>
        <family val="2"/>
        <scheme val="minor"/>
      </rPr>
      <t>COHORT 15</t>
    </r>
  </si>
  <si>
    <t xml:space="preserve"> Graduate Executive EdD in Higher Education</t>
  </si>
  <si>
    <t>N/A - Program Costs ÷ 6 terms</t>
  </si>
  <si>
    <t>N/A - Program Costs ÷ 5 terms</t>
  </si>
  <si>
    <r>
      <t xml:space="preserve">Note:  Buckhead campus &amp; </t>
    </r>
    <r>
      <rPr>
        <b/>
        <sz val="11"/>
        <color rgb="FFFFFF00"/>
        <rFont val="Calibri"/>
        <family val="2"/>
        <scheme val="minor"/>
      </rPr>
      <t>Executive Programs</t>
    </r>
    <r>
      <rPr>
        <b/>
        <sz val="11"/>
        <color rgb="FFC00000"/>
        <rFont val="Calibri"/>
        <family val="2"/>
        <scheme val="minor"/>
      </rPr>
      <t xml:space="preserve"> Books &amp; Supplies = $0 (amount included in program fee)</t>
    </r>
  </si>
  <si>
    <t>Executive Programs do not have a fee component (included in Program Fee)</t>
  </si>
  <si>
    <t>GEORGIA RESIDENT - UNDERGRADUATE - ATHENS CAMPUS</t>
  </si>
  <si>
    <t>OFF-CAMPUS</t>
  </si>
  <si>
    <t>TOTAL</t>
  </si>
  <si>
    <t>WITH PARENT</t>
  </si>
  <si>
    <t>Undergraduate</t>
  </si>
  <si>
    <t>Tuition</t>
  </si>
  <si>
    <t>Books</t>
  </si>
  <si>
    <t xml:space="preserve">Room </t>
  </si>
  <si>
    <t>Fees</t>
  </si>
  <si>
    <t>Trans</t>
  </si>
  <si>
    <t>Misc</t>
  </si>
  <si>
    <t>Sub/Uns</t>
  </si>
  <si>
    <t>PLUS</t>
  </si>
  <si>
    <t>Loan Type</t>
  </si>
  <si>
    <t>Maximum Loan Fee</t>
  </si>
  <si>
    <t>One Semester Loan Fee</t>
  </si>
  <si>
    <t>Undergraduate Subsidized/Unsubsidized</t>
  </si>
  <si>
    <t>Parent PLUS</t>
  </si>
  <si>
    <t>Graduate PLUS</t>
  </si>
  <si>
    <t>Graduate Unsubsidized</t>
  </si>
  <si>
    <t xml:space="preserve"> BSFR</t>
  </si>
  <si>
    <t>Regular</t>
  </si>
  <si>
    <t>MLA/MHP/MEPD</t>
  </si>
  <si>
    <t>College of Ed.*</t>
  </si>
  <si>
    <t>VET MED</t>
  </si>
  <si>
    <t>LAW - JD</t>
  </si>
  <si>
    <t>LAW -  LLM/MSL</t>
  </si>
  <si>
    <t>MPA - Athens</t>
  </si>
  <si>
    <t>MSW - Athens</t>
  </si>
  <si>
    <t>GEORGIA RESIDENT - GRADUATE - ATHENS CAMPUS</t>
  </si>
  <si>
    <t>P1</t>
  </si>
  <si>
    <t>P2</t>
  </si>
  <si>
    <t>P3</t>
  </si>
  <si>
    <t>P4</t>
  </si>
  <si>
    <t>PharmD (PH)</t>
  </si>
  <si>
    <t>(Same as Graduate, except Personal and P4 Tran)</t>
  </si>
  <si>
    <t>Law</t>
  </si>
  <si>
    <t>Pharmacy</t>
  </si>
  <si>
    <t>Vet Med</t>
  </si>
  <si>
    <t>PHARMD 1</t>
  </si>
  <si>
    <t>PHARMD 2</t>
  </si>
  <si>
    <t>PHARMD 3</t>
  </si>
  <si>
    <t>PHARMD 4</t>
  </si>
  <si>
    <r>
      <t xml:space="preserve">GEORGIA RESIDENT - GRADUATE - </t>
    </r>
    <r>
      <rPr>
        <b/>
        <sz val="12"/>
        <color rgb="FFFF0000"/>
        <rFont val="Meiryo"/>
        <family val="2"/>
      </rPr>
      <t>GWINNETT</t>
    </r>
    <r>
      <rPr>
        <b/>
        <sz val="12"/>
        <color theme="1"/>
        <rFont val="Meiryo"/>
        <family val="2"/>
      </rPr>
      <t xml:space="preserve"> CAMPUS</t>
    </r>
  </si>
  <si>
    <t>ON or OFF-CAMPUS</t>
  </si>
  <si>
    <t>Prof MBA - 14</t>
  </si>
  <si>
    <t>Prof MBA - 15</t>
  </si>
  <si>
    <t>MSW - Gwinnett</t>
  </si>
  <si>
    <t>GEORGIA RESIDENT - UNDERGRADUATE - TIFTON AND GRIFFIN CAMPUS</t>
  </si>
  <si>
    <t>GEORGIA RESIDENT - GRADUATE - TIFTON AND GRIFFIN CAMPUS</t>
  </si>
  <si>
    <t>GEORGIA RESIDENT - GRADUATE - BUCKHEAD CAMPUS</t>
  </si>
  <si>
    <t>Executive MBA - 15</t>
  </si>
  <si>
    <t>NON-RESIDENT - UNDERGRADUATE - ATHENS CAMPUS</t>
  </si>
  <si>
    <t>NON-RESIDENT - GRADUATE - ATHENS CAMPUS</t>
  </si>
  <si>
    <r>
      <rPr>
        <b/>
        <sz val="12"/>
        <rFont val="Meiryo"/>
        <family val="2"/>
      </rPr>
      <t>NON-</t>
    </r>
    <r>
      <rPr>
        <b/>
        <sz val="12"/>
        <color theme="1"/>
        <rFont val="Meiryo"/>
        <family val="2"/>
      </rPr>
      <t xml:space="preserve">RESIDENT - GRADUATE - </t>
    </r>
    <r>
      <rPr>
        <b/>
        <sz val="12"/>
        <color rgb="FFFF0000"/>
        <rFont val="Meiryo"/>
        <family val="2"/>
      </rPr>
      <t>GWINNETT</t>
    </r>
    <r>
      <rPr>
        <b/>
        <sz val="12"/>
        <color theme="1"/>
        <rFont val="Meiryo"/>
        <family val="2"/>
      </rPr>
      <t xml:space="preserve"> CAMPUS</t>
    </r>
  </si>
  <si>
    <r>
      <t xml:space="preserve">NON-RESIDENT - GRADUATE - </t>
    </r>
    <r>
      <rPr>
        <b/>
        <sz val="12"/>
        <color rgb="FFFF0000"/>
        <rFont val="Meiryo"/>
        <family val="2"/>
      </rPr>
      <t>GWINNETT</t>
    </r>
    <r>
      <rPr>
        <b/>
        <sz val="12"/>
        <rFont val="Meiryo"/>
        <family val="2"/>
      </rPr>
      <t xml:space="preserve"> CAMPUS</t>
    </r>
  </si>
  <si>
    <t>NON-RESIDENT - GRADUATE - BUCKHEAD CAMPUS</t>
  </si>
  <si>
    <t>Exec EDD</t>
  </si>
  <si>
    <t>GEORGIA RESIDENT -TEACHING CERTIFICATION</t>
  </si>
  <si>
    <t>GEORGIA RESIDENT - TEACHING CERTIFICATION</t>
  </si>
  <si>
    <t>Teaching Certification</t>
  </si>
  <si>
    <t>Note:Teacher Certification COA reflects 6 hours Graduate Tuition/Fees with Undergraduate amounts for the additional components of the COA.The Books &amp; Supplies amount reflects a 1/2 time amount for Undergraduates</t>
  </si>
  <si>
    <t>If less than 6 hours, reduce fees by $225</t>
  </si>
  <si>
    <t>NON-RESIDENT -TEACHING CERTIFICATION</t>
  </si>
  <si>
    <t>NON-RESIDENT - TEACHING CERTIFICATION</t>
  </si>
  <si>
    <t>GEORGIA NON-RESIDENT - UNDERGRADUATE - TIFTON AND GRIFFIN CAMPUS</t>
  </si>
  <si>
    <t>GEORGIA NON-RESIDENT - GRADUATE - TIFTON AND GRIFFIN CAMPUS</t>
  </si>
  <si>
    <t>Non-Resident Transportation Add on:</t>
  </si>
  <si>
    <t>Trans - same for both res &amp; NR</t>
  </si>
  <si>
    <t xml:space="preserve"> </t>
  </si>
  <si>
    <t>Full-time Flat Rate</t>
  </si>
  <si>
    <t>7-12+</t>
  </si>
  <si>
    <t>Half-time Flat Rate</t>
  </si>
  <si>
    <t>7 to 11</t>
  </si>
  <si>
    <r>
      <t xml:space="preserve">For cell marked </t>
    </r>
    <r>
      <rPr>
        <sz val="11"/>
        <color rgb="FFFF0000"/>
        <rFont val="Calibri"/>
        <family val="2"/>
        <scheme val="minor"/>
      </rPr>
      <t>Default</t>
    </r>
    <r>
      <rPr>
        <sz val="11"/>
        <color theme="1"/>
        <rFont val="Calibri"/>
        <family val="2"/>
        <scheme val="minor"/>
      </rPr>
      <t xml:space="preserve"> - use this number in the Banner COA formulas; we are using a less than full-time default because of average student enrollment</t>
    </r>
  </si>
  <si>
    <r>
      <t xml:space="preserve"> Executive Programs based on Total Program Cost </t>
    </r>
    <r>
      <rPr>
        <b/>
        <sz val="12"/>
        <color rgb="FFFFFF00"/>
        <rFont val="Calibri"/>
        <family val="2"/>
        <scheme val="minor"/>
      </rPr>
      <t>COHORT 16</t>
    </r>
  </si>
  <si>
    <t>Prof MBA - 16</t>
  </si>
  <si>
    <t xml:space="preserve">Unsub </t>
  </si>
  <si>
    <t>Unsub</t>
  </si>
  <si>
    <t>Grad PLUS</t>
  </si>
  <si>
    <t>Students who are non-resident - add $355 to the one term transportation component ($710 total).</t>
  </si>
  <si>
    <t xml:space="preserve">Add $355 per term to transportation costs for all Non-Resident Pharmacy </t>
  </si>
  <si>
    <t>MIOP Tuition</t>
  </si>
  <si>
    <t xml:space="preserve">MFT Tuition </t>
  </si>
  <si>
    <t>MIT Tuition</t>
  </si>
  <si>
    <t>MPA Tuition</t>
  </si>
  <si>
    <t>DRPH(6 hours)</t>
  </si>
  <si>
    <t>MIOP (6 hours)</t>
  </si>
  <si>
    <t>MFT (6 hours)</t>
  </si>
  <si>
    <t>MIT (6 hours)</t>
  </si>
  <si>
    <t>MPA - Gwinnett (6 hrs)</t>
  </si>
  <si>
    <t>DRPH (6 hours)</t>
  </si>
  <si>
    <t>Executive MBA - 16</t>
  </si>
  <si>
    <t>Default - $2449</t>
  </si>
  <si>
    <t>Default - $6249</t>
  </si>
  <si>
    <t>Default - $4926</t>
  </si>
  <si>
    <t>Default - $8928</t>
  </si>
  <si>
    <t>Default - $2665</t>
  </si>
  <si>
    <t>Default - $6897</t>
  </si>
  <si>
    <t>MFT - online now</t>
  </si>
  <si>
    <t>MIT - online now</t>
  </si>
  <si>
    <t>Default - $4170</t>
  </si>
  <si>
    <t>Note:  Undergrad &amp; Law averages maximum per term student fee package of $1133 per term since most are paying the full amount of fees.  The fees for the remaining location are weighted averages based on program level and location. The average was then divided into the maximum amount to get the percentage paid and that percentage was applied to the fee amount.</t>
  </si>
  <si>
    <t>Default - $3372</t>
  </si>
  <si>
    <t>MFA Narr Media  E-Rate</t>
  </si>
  <si>
    <t>Default - $7944</t>
  </si>
  <si>
    <t>Erate Tuition</t>
  </si>
  <si>
    <t>ERate BBA</t>
  </si>
  <si>
    <t>Note:ERate BBA COA reflects 6 hours Graduate Tuition/Fees with Undergraduate amounts for the additional components of the COA.The Books &amp; Supplies amount reflects a 1/2 time amount for Undergraduates</t>
  </si>
  <si>
    <t>GEORGIA RESIDENT - ERate Grad &amp; BBA</t>
  </si>
  <si>
    <t>NON-RESIDENT - ERate Grad &amp; BBA</t>
  </si>
  <si>
    <t>ERate Grad</t>
  </si>
  <si>
    <t>ERate Grad Tuition</t>
  </si>
  <si>
    <t>2017-2018 FALL &amp; SPRING</t>
  </si>
  <si>
    <t>2017-2018 FALL or SPRING (1 Semester)</t>
  </si>
  <si>
    <t>Students who are in East Campus Village (ECV) - add $617 to the one term on-campus housing component.</t>
  </si>
  <si>
    <t>ON-CAMPUS  (for ECV add $1234 to Room)</t>
  </si>
  <si>
    <t>ON-CAMPUS  (for ECV add $617 to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</si>
</sst>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
  </numFmts>
  <fonts count="27">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rgb="FF1F497D"/>
      <name val="Calibri"/>
      <family val="2"/>
      <scheme val="minor"/>
    </font>
    <font>
      <b/>
      <sz val="9"/>
      <color indexed="8"/>
      <name val="Arial"/>
      <family val="2"/>
    </font>
    <font>
      <b/>
      <sz val="9"/>
      <color rgb="FFC00000"/>
      <name val="Arial"/>
      <family val="2"/>
    </font>
    <font>
      <b/>
      <sz val="12"/>
      <color theme="0"/>
      <name val="Calibri"/>
      <family val="2"/>
      <scheme val="minor"/>
    </font>
    <font>
      <sz val="13"/>
      <color theme="1"/>
      <name val="Calibri"/>
      <family val="2"/>
      <scheme val="minor"/>
    </font>
    <font>
      <b/>
      <sz val="13"/>
      <color theme="0"/>
      <name val="Calibri"/>
      <family val="2"/>
      <scheme val="minor"/>
    </font>
    <font>
      <sz val="11"/>
      <color rgb="FFC00000"/>
      <name val="Calibri"/>
      <family val="2"/>
      <scheme val="minor"/>
    </font>
    <font>
      <b/>
      <sz val="11"/>
      <color rgb="FFC00000"/>
      <name val="Calibri"/>
      <family val="2"/>
      <scheme val="minor"/>
    </font>
    <font>
      <sz val="9"/>
      <color theme="1"/>
      <name val="Calibri"/>
      <family val="2"/>
      <scheme val="minor"/>
    </font>
    <font>
      <b/>
      <sz val="12"/>
      <color rgb="FFFFFF00"/>
      <name val="Calibri"/>
      <family val="2"/>
      <scheme val="minor"/>
    </font>
    <font>
      <b/>
      <sz val="11"/>
      <color rgb="FFFFFF00"/>
      <name val="Calibri"/>
      <family val="2"/>
      <scheme val="minor"/>
    </font>
    <font>
      <b/>
      <i/>
      <sz val="12"/>
      <color theme="5" tint="-0.249977111117893"/>
      <name val="Calibri"/>
      <family val="2"/>
      <scheme val="minor"/>
    </font>
    <font>
      <b/>
      <sz val="11"/>
      <name val="Calibri"/>
      <family val="2"/>
      <scheme val="minor"/>
    </font>
    <font>
      <sz val="11"/>
      <color theme="1"/>
      <name val="Calibri"/>
      <family val="2"/>
    </font>
    <font>
      <b/>
      <sz val="11"/>
      <color theme="1"/>
      <name val="Calibri"/>
      <family val="2"/>
    </font>
    <font>
      <b/>
      <sz val="12"/>
      <color theme="1"/>
      <name val="Meiryo"/>
      <family val="2"/>
    </font>
    <font>
      <sz val="12"/>
      <color theme="1"/>
      <name val="Calibri"/>
      <family val="2"/>
      <scheme val="minor"/>
    </font>
    <font>
      <b/>
      <sz val="11"/>
      <color rgb="FFFF0000"/>
      <name val="Calibri"/>
      <family val="2"/>
      <scheme val="minor"/>
    </font>
    <font>
      <i/>
      <sz val="11"/>
      <color theme="1"/>
      <name val="Calibri"/>
      <family val="2"/>
      <scheme val="minor"/>
    </font>
    <font>
      <b/>
      <sz val="12"/>
      <color rgb="FFFF0000"/>
      <name val="Meiryo"/>
      <family val="2"/>
    </font>
    <font>
      <b/>
      <sz val="12"/>
      <name val="Meiryo"/>
      <family val="2"/>
    </font>
    <font>
      <sz val="11"/>
      <color rgb="FFFF0000"/>
      <name val="Calibri"/>
      <family val="2"/>
      <scheme val="minor"/>
    </font>
    <font>
      <b/>
      <i/>
      <sz val="11"/>
      <color theme="1"/>
      <name val="Calibri"/>
      <family val="2"/>
      <scheme val="minor"/>
    </font>
  </fonts>
  <fills count="31">
    <fill>
      <patternFill patternType="none"/>
    </fill>
    <fill>
      <patternFill patternType="gray125"/>
    </fill>
    <fill>
      <patternFill patternType="solid">
        <fgColor theme="0" tint="-0.34998626667073579"/>
        <bgColor indexed="64"/>
      </patternFill>
    </fill>
    <fill>
      <patternFill patternType="solid">
        <fgColor theme="0" tint="-0.24994659260841701"/>
        <bgColor indexed="64"/>
      </patternFill>
    </fill>
    <fill>
      <patternFill patternType="solid">
        <fgColor theme="1"/>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FFCC"/>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FFFF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2" tint="-9.9948118533890809E-2"/>
        <bgColor indexed="64"/>
      </patternFill>
    </fill>
    <fill>
      <patternFill patternType="solid">
        <fgColor theme="4" tint="0.599963377788628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BFBFBF"/>
        <bgColor indexed="64"/>
      </patternFill>
    </fill>
    <fill>
      <gradientFill degree="90">
        <stop position="0">
          <color theme="0"/>
        </stop>
        <stop position="1">
          <color theme="0" tint="-0.34900967436750391"/>
        </stop>
      </gradientFill>
    </fill>
    <fill>
      <patternFill patternType="solid">
        <fgColor theme="2" tint="-0.249977111117893"/>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thick">
        <color auto="1"/>
      </left>
      <right/>
      <top/>
      <bottom/>
      <diagonal/>
    </border>
    <border>
      <left/>
      <right style="thick">
        <color auto="1"/>
      </right>
      <top/>
      <bottom style="medium">
        <color auto="1"/>
      </bottom>
      <diagonal/>
    </border>
    <border>
      <left/>
      <right/>
      <top/>
      <bottom style="medium">
        <color auto="1"/>
      </bottom>
      <diagonal/>
    </border>
    <border>
      <left style="thin">
        <color auto="1"/>
      </left>
      <right style="thick">
        <color auto="1"/>
      </right>
      <top style="medium">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medium">
        <color auto="1"/>
      </bottom>
      <diagonal/>
    </border>
    <border>
      <left style="thick">
        <color auto="1"/>
      </left>
      <right/>
      <top style="medium">
        <color auto="1"/>
      </top>
      <bottom style="medium">
        <color auto="1"/>
      </bottom>
      <diagonal/>
    </border>
    <border>
      <left/>
      <right style="thick">
        <color auto="1"/>
      </right>
      <top style="medium">
        <color auto="1"/>
      </top>
      <bottom style="medium">
        <color auto="1"/>
      </bottom>
      <diagonal/>
    </border>
    <border>
      <left/>
      <right/>
      <top style="thin">
        <color indexed="64"/>
      </top>
      <bottom/>
      <diagonal/>
    </border>
    <border>
      <left style="thin">
        <color auto="1"/>
      </left>
      <right style="thin">
        <color auto="1"/>
      </right>
      <top/>
      <bottom style="thin">
        <color auto="1"/>
      </bottom>
      <diagonal/>
    </border>
    <border>
      <left/>
      <right/>
      <top style="medium">
        <color auto="1"/>
      </top>
      <bottom/>
      <diagonal/>
    </border>
    <border>
      <left/>
      <right style="thick">
        <color auto="1"/>
      </right>
      <top style="thin">
        <color auto="1"/>
      </top>
      <bottom style="medium">
        <color auto="1"/>
      </bottom>
      <diagonal/>
    </border>
    <border>
      <left style="thick">
        <color auto="1"/>
      </left>
      <right/>
      <top style="thin">
        <color auto="1"/>
      </top>
      <bottom style="medium">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ck">
        <color auto="1"/>
      </left>
      <right style="thick">
        <color auto="1"/>
      </right>
      <top style="thick">
        <color auto="1"/>
      </top>
      <bottom style="thick">
        <color auto="1"/>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thick">
        <color auto="1"/>
      </left>
      <right style="hair">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hair">
        <color auto="1"/>
      </left>
      <right/>
      <top style="thick">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thick">
        <color auto="1"/>
      </right>
      <top/>
      <bottom style="thick">
        <color auto="1"/>
      </bottom>
      <diagonal/>
    </border>
    <border>
      <left style="thick">
        <color auto="1"/>
      </left>
      <right style="hair">
        <color auto="1"/>
      </right>
      <top style="thick">
        <color auto="1"/>
      </top>
      <bottom style="thick">
        <color auto="1"/>
      </bottom>
      <diagonal/>
    </border>
    <border>
      <left style="hair">
        <color auto="1"/>
      </left>
      <right style="hair">
        <color auto="1"/>
      </right>
      <top style="thick">
        <color auto="1"/>
      </top>
      <bottom style="thick">
        <color auto="1"/>
      </bottom>
      <diagonal/>
    </border>
    <border>
      <left/>
      <right style="hair">
        <color auto="1"/>
      </right>
      <top style="thick">
        <color auto="1"/>
      </top>
      <bottom style="thick">
        <color auto="1"/>
      </bottom>
      <diagonal/>
    </border>
    <border>
      <left style="thick">
        <color auto="1"/>
      </left>
      <right style="thick">
        <color auto="1"/>
      </right>
      <top style="thick">
        <color auto="1"/>
      </top>
      <bottom style="hair">
        <color auto="1"/>
      </bottom>
      <diagonal/>
    </border>
    <border>
      <left style="thick">
        <color auto="1"/>
      </left>
      <right style="thick">
        <color auto="1"/>
      </right>
      <top style="hair">
        <color auto="1"/>
      </top>
      <bottom style="hair">
        <color auto="1"/>
      </bottom>
      <diagonal/>
    </border>
    <border>
      <left style="thick">
        <color auto="1"/>
      </left>
      <right style="thick">
        <color auto="1"/>
      </right>
      <top style="hair">
        <color auto="1"/>
      </top>
      <bottom style="thick">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hair">
        <color auto="1"/>
      </left>
      <right/>
      <top style="thick">
        <color auto="1"/>
      </top>
      <bottom style="thick">
        <color auto="1"/>
      </bottom>
      <diagonal/>
    </border>
    <border>
      <left style="thick">
        <color auto="1"/>
      </left>
      <right style="thick">
        <color auto="1"/>
      </right>
      <top/>
      <bottom style="hair">
        <color auto="1"/>
      </bottom>
      <diagonal/>
    </border>
    <border>
      <left style="thick">
        <color auto="1"/>
      </left>
      <right style="hair">
        <color auto="1"/>
      </right>
      <top/>
      <bottom style="hair">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style="hair">
        <color auto="1"/>
      </right>
      <top/>
      <bottom/>
      <diagonal/>
    </border>
    <border>
      <left style="hair">
        <color auto="1"/>
      </left>
      <right style="hair">
        <color auto="1"/>
      </right>
      <top/>
      <bottom/>
      <diagonal/>
    </border>
    <border>
      <left style="hair">
        <color auto="1"/>
      </left>
      <right/>
      <top/>
      <bottom/>
      <diagonal/>
    </border>
    <border>
      <left style="thin">
        <color auto="1"/>
      </left>
      <right/>
      <top/>
      <bottom/>
      <diagonal/>
    </border>
    <border>
      <left style="thick">
        <color auto="1"/>
      </left>
      <right style="thin">
        <color auto="1"/>
      </right>
      <top style="thin">
        <color auto="1"/>
      </top>
      <bottom style="thick">
        <color auto="1"/>
      </bottom>
      <diagonal/>
    </border>
    <border>
      <left style="thin">
        <color indexed="64"/>
      </left>
      <right/>
      <top style="thin">
        <color auto="1"/>
      </top>
      <bottom style="thick">
        <color auto="1"/>
      </bottom>
      <diagonal/>
    </border>
    <border>
      <left style="thin">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ck">
        <color auto="1"/>
      </left>
      <right style="thick">
        <color auto="1"/>
      </right>
      <top/>
      <bottom style="thick">
        <color auto="1"/>
      </bottom>
      <diagonal/>
    </border>
    <border>
      <left style="thick">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ck">
        <color auto="1"/>
      </left>
      <right style="thick">
        <color auto="1"/>
      </right>
      <top style="hair">
        <color auto="1"/>
      </top>
      <bottom/>
      <diagonal/>
    </border>
    <border>
      <left style="thick">
        <color auto="1"/>
      </left>
      <right style="hair">
        <color auto="1"/>
      </right>
      <top/>
      <bottom style="thick">
        <color auto="1"/>
      </bottom>
      <diagonal/>
    </border>
    <border>
      <left style="hair">
        <color auto="1"/>
      </left>
      <right style="hair">
        <color auto="1"/>
      </right>
      <top/>
      <bottom style="thick">
        <color auto="1"/>
      </bottom>
      <diagonal/>
    </border>
    <border>
      <left style="hair">
        <color auto="1"/>
      </left>
      <right/>
      <top/>
      <bottom style="thick">
        <color auto="1"/>
      </bottom>
      <diagonal/>
    </border>
  </borders>
  <cellStyleXfs count="1">
    <xf numFmtId="0" fontId="0" fillId="0" borderId="0"/>
  </cellStyleXfs>
  <cellXfs count="31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xf>
    <xf numFmtId="0" fontId="0" fillId="0" borderId="0" xfId="0" applyAlignment="1">
      <alignment wrapText="1"/>
    </xf>
    <xf numFmtId="0" fontId="2" fillId="0" borderId="0" xfId="0" applyFont="1" applyAlignment="1">
      <alignment horizontal="center" vertical="center" wrapText="1"/>
    </xf>
    <xf numFmtId="6" fontId="0" fillId="0" borderId="0" xfId="0" applyNumberFormat="1"/>
    <xf numFmtId="6" fontId="3" fillId="0" borderId="0" xfId="0" applyNumberFormat="1" applyFont="1" applyAlignment="1">
      <alignment horizontal="right" vertical="center" wrapText="1"/>
    </xf>
    <xf numFmtId="0" fontId="4" fillId="0" borderId="0" xfId="0" applyFont="1" applyAlignment="1">
      <alignment vertical="center"/>
    </xf>
    <xf numFmtId="0" fontId="0" fillId="0" borderId="1" xfId="0" applyBorder="1"/>
    <xf numFmtId="0" fontId="1" fillId="0" borderId="1" xfId="0" applyFont="1" applyBorder="1" applyAlignment="1">
      <alignment horizontal="center"/>
    </xf>
    <xf numFmtId="0" fontId="1" fillId="0" borderId="1" xfId="0" applyFont="1" applyBorder="1"/>
    <xf numFmtId="0" fontId="5" fillId="3" borderId="5" xfId="0" applyFont="1" applyFill="1" applyBorder="1" applyAlignment="1">
      <alignment horizontal="center"/>
    </xf>
    <xf numFmtId="0" fontId="5" fillId="5" borderId="7" xfId="0" applyFont="1" applyFill="1" applyBorder="1" applyAlignment="1">
      <alignment horizontal="center"/>
    </xf>
    <xf numFmtId="0" fontId="5" fillId="5" borderId="5" xfId="0" applyFont="1" applyFill="1" applyBorder="1" applyAlignment="1">
      <alignment horizontal="center"/>
    </xf>
    <xf numFmtId="6" fontId="6" fillId="5" borderId="8" xfId="0" applyNumberFormat="1" applyFont="1" applyFill="1" applyBorder="1"/>
    <xf numFmtId="6" fontId="6" fillId="5" borderId="2" xfId="0" applyNumberFormat="1" applyFont="1" applyFill="1" applyBorder="1"/>
    <xf numFmtId="6" fontId="6" fillId="5" borderId="9" xfId="0" applyNumberFormat="1" applyFont="1" applyFill="1" applyBorder="1"/>
    <xf numFmtId="6" fontId="6" fillId="5" borderId="6" xfId="0" applyNumberFormat="1" applyFont="1" applyFill="1" applyBorder="1"/>
    <xf numFmtId="0" fontId="5" fillId="6" borderId="7" xfId="0" applyFont="1" applyFill="1" applyBorder="1" applyAlignment="1">
      <alignment horizontal="center"/>
    </xf>
    <xf numFmtId="6" fontId="6" fillId="6" borderId="8" xfId="0" applyNumberFormat="1" applyFont="1" applyFill="1" applyBorder="1"/>
    <xf numFmtId="6" fontId="6" fillId="6" borderId="9" xfId="0" applyNumberFormat="1" applyFont="1" applyFill="1" applyBorder="1"/>
    <xf numFmtId="0" fontId="5" fillId="3" borderId="7" xfId="0" applyFont="1" applyFill="1" applyBorder="1"/>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6" borderId="13" xfId="0" applyFont="1" applyFill="1" applyBorder="1" applyAlignment="1">
      <alignment horizontal="center"/>
    </xf>
    <xf numFmtId="6" fontId="6" fillId="6" borderId="14" xfId="0" applyNumberFormat="1" applyFont="1" applyFill="1" applyBorder="1"/>
    <xf numFmtId="6" fontId="6" fillId="6" borderId="15" xfId="0" applyNumberFormat="1" applyFont="1" applyFill="1" applyBorder="1"/>
    <xf numFmtId="0" fontId="5" fillId="3" borderId="2" xfId="0" applyFont="1" applyFill="1" applyBorder="1" applyAlignment="1">
      <alignment horizontal="center"/>
    </xf>
    <xf numFmtId="16" fontId="5" fillId="3" borderId="2" xfId="0" applyNumberFormat="1" applyFont="1" applyFill="1" applyBorder="1" applyAlignment="1">
      <alignment horizontal="center"/>
    </xf>
    <xf numFmtId="0" fontId="5" fillId="3" borderId="6" xfId="0" applyFont="1" applyFill="1" applyBorder="1" applyAlignment="1">
      <alignment horizontal="center"/>
    </xf>
    <xf numFmtId="0" fontId="5" fillId="7" borderId="7" xfId="0" applyFont="1" applyFill="1" applyBorder="1" applyAlignment="1">
      <alignment horizontal="center"/>
    </xf>
    <xf numFmtId="0" fontId="5" fillId="7" borderId="13" xfId="0" applyFont="1" applyFill="1" applyBorder="1" applyAlignment="1">
      <alignment horizontal="center"/>
    </xf>
    <xf numFmtId="6" fontId="6" fillId="7" borderId="8" xfId="0" applyNumberFormat="1" applyFont="1" applyFill="1" applyBorder="1"/>
    <xf numFmtId="6" fontId="6" fillId="7" borderId="14" xfId="0" applyNumberFormat="1" applyFont="1" applyFill="1" applyBorder="1"/>
    <xf numFmtId="6" fontId="6" fillId="7" borderId="9" xfId="0" applyNumberFormat="1" applyFont="1" applyFill="1" applyBorder="1"/>
    <xf numFmtId="6" fontId="6" fillId="7" borderId="15" xfId="0" applyNumberFormat="1" applyFont="1" applyFill="1" applyBorder="1"/>
    <xf numFmtId="0" fontId="5" fillId="8" borderId="7" xfId="0" applyFont="1" applyFill="1" applyBorder="1" applyAlignment="1">
      <alignment horizontal="center"/>
    </xf>
    <xf numFmtId="0" fontId="5" fillId="8" borderId="13" xfId="0" applyFont="1" applyFill="1" applyBorder="1" applyAlignment="1">
      <alignment horizontal="center"/>
    </xf>
    <xf numFmtId="6" fontId="6" fillId="8" borderId="8" xfId="0" applyNumberFormat="1" applyFont="1" applyFill="1" applyBorder="1"/>
    <xf numFmtId="6" fontId="6" fillId="8" borderId="14" xfId="0" applyNumberFormat="1" applyFont="1" applyFill="1" applyBorder="1"/>
    <xf numFmtId="6" fontId="6" fillId="8" borderId="9" xfId="0" applyNumberFormat="1" applyFont="1" applyFill="1" applyBorder="1"/>
    <xf numFmtId="6" fontId="6" fillId="8" borderId="15" xfId="0" applyNumberFormat="1" applyFont="1" applyFill="1" applyBorder="1"/>
    <xf numFmtId="0" fontId="5" fillId="10" borderId="7" xfId="0" applyFont="1" applyFill="1" applyBorder="1" applyAlignment="1">
      <alignment horizontal="center"/>
    </xf>
    <xf numFmtId="0" fontId="5" fillId="10" borderId="13" xfId="0" applyFont="1" applyFill="1" applyBorder="1" applyAlignment="1">
      <alignment horizontal="center"/>
    </xf>
    <xf numFmtId="6" fontId="6" fillId="10" borderId="8" xfId="0" applyNumberFormat="1" applyFont="1" applyFill="1" applyBorder="1"/>
    <xf numFmtId="6" fontId="6" fillId="10" borderId="14" xfId="0" applyNumberFormat="1" applyFont="1" applyFill="1" applyBorder="1"/>
    <xf numFmtId="6" fontId="6" fillId="10" borderId="9" xfId="0" applyNumberFormat="1" applyFont="1" applyFill="1" applyBorder="1"/>
    <xf numFmtId="6" fontId="6" fillId="10" borderId="15" xfId="0" applyNumberFormat="1" applyFont="1" applyFill="1" applyBorder="1"/>
    <xf numFmtId="0" fontId="5" fillId="11" borderId="7" xfId="0" applyFont="1" applyFill="1" applyBorder="1" applyAlignment="1">
      <alignment horizontal="center"/>
    </xf>
    <xf numFmtId="0" fontId="5" fillId="11" borderId="13" xfId="0" applyFont="1" applyFill="1" applyBorder="1" applyAlignment="1">
      <alignment horizontal="center"/>
    </xf>
    <xf numFmtId="6" fontId="6" fillId="11" borderId="8" xfId="0" applyNumberFormat="1" applyFont="1" applyFill="1" applyBorder="1"/>
    <xf numFmtId="6" fontId="6" fillId="11" borderId="14" xfId="0" applyNumberFormat="1" applyFont="1" applyFill="1" applyBorder="1"/>
    <xf numFmtId="6" fontId="6" fillId="11" borderId="9" xfId="0" applyNumberFormat="1" applyFont="1" applyFill="1" applyBorder="1"/>
    <xf numFmtId="6" fontId="6" fillId="11" borderId="15" xfId="0" applyNumberFormat="1" applyFont="1" applyFill="1" applyBorder="1"/>
    <xf numFmtId="0" fontId="5" fillId="12" borderId="7" xfId="0" applyFont="1" applyFill="1" applyBorder="1" applyAlignment="1">
      <alignment horizontal="center"/>
    </xf>
    <xf numFmtId="0" fontId="5" fillId="12" borderId="5" xfId="0" applyFont="1" applyFill="1" applyBorder="1" applyAlignment="1">
      <alignment horizontal="center"/>
    </xf>
    <xf numFmtId="6" fontId="6" fillId="12" borderId="8" xfId="0" applyNumberFormat="1" applyFont="1" applyFill="1" applyBorder="1"/>
    <xf numFmtId="6" fontId="6" fillId="12" borderId="2" xfId="0" applyNumberFormat="1" applyFont="1" applyFill="1" applyBorder="1"/>
    <xf numFmtId="6" fontId="6" fillId="12" borderId="9" xfId="0" applyNumberFormat="1" applyFont="1" applyFill="1" applyBorder="1"/>
    <xf numFmtId="6" fontId="6" fillId="12" borderId="6" xfId="0" applyNumberFormat="1" applyFont="1" applyFill="1" applyBorder="1"/>
    <xf numFmtId="0" fontId="5" fillId="13" borderId="7" xfId="0" applyFont="1" applyFill="1" applyBorder="1" applyAlignment="1">
      <alignment horizontal="center"/>
    </xf>
    <xf numFmtId="0" fontId="5" fillId="13" borderId="13" xfId="0" applyFont="1" applyFill="1" applyBorder="1" applyAlignment="1">
      <alignment horizontal="center"/>
    </xf>
    <xf numFmtId="6" fontId="6" fillId="13" borderId="8" xfId="0" applyNumberFormat="1" applyFont="1" applyFill="1" applyBorder="1"/>
    <xf numFmtId="6" fontId="6" fillId="13" borderId="14" xfId="0" applyNumberFormat="1" applyFont="1" applyFill="1" applyBorder="1"/>
    <xf numFmtId="6" fontId="6" fillId="13" borderId="9" xfId="0" applyNumberFormat="1" applyFont="1" applyFill="1" applyBorder="1"/>
    <xf numFmtId="6" fontId="6" fillId="13" borderId="15" xfId="0" applyNumberFormat="1" applyFont="1" applyFill="1" applyBorder="1"/>
    <xf numFmtId="0" fontId="5" fillId="14" borderId="7" xfId="0" applyFont="1" applyFill="1" applyBorder="1" applyAlignment="1">
      <alignment horizontal="center"/>
    </xf>
    <xf numFmtId="0" fontId="5" fillId="14" borderId="13" xfId="0" applyFont="1" applyFill="1" applyBorder="1" applyAlignment="1">
      <alignment horizontal="center"/>
    </xf>
    <xf numFmtId="6" fontId="6" fillId="14" borderId="8" xfId="0" applyNumberFormat="1" applyFont="1" applyFill="1" applyBorder="1"/>
    <xf numFmtId="6" fontId="6" fillId="14" borderId="14" xfId="0" applyNumberFormat="1" applyFont="1" applyFill="1" applyBorder="1"/>
    <xf numFmtId="6" fontId="6" fillId="14" borderId="9" xfId="0" applyNumberFormat="1" applyFont="1" applyFill="1" applyBorder="1"/>
    <xf numFmtId="6" fontId="6" fillId="14" borderId="15" xfId="0" applyNumberFormat="1" applyFont="1" applyFill="1" applyBorder="1"/>
    <xf numFmtId="0" fontId="5" fillId="15" borderId="7" xfId="0" applyFont="1" applyFill="1" applyBorder="1" applyAlignment="1">
      <alignment horizontal="center"/>
    </xf>
    <xf numFmtId="0" fontId="5" fillId="15" borderId="13" xfId="0" applyFont="1" applyFill="1" applyBorder="1" applyAlignment="1">
      <alignment horizontal="center"/>
    </xf>
    <xf numFmtId="6" fontId="6" fillId="15" borderId="8" xfId="0" applyNumberFormat="1" applyFont="1" applyFill="1" applyBorder="1"/>
    <xf numFmtId="6" fontId="6" fillId="15" borderId="14" xfId="0" applyNumberFormat="1" applyFont="1" applyFill="1" applyBorder="1"/>
    <xf numFmtId="6" fontId="6" fillId="15" borderId="9" xfId="0" applyNumberFormat="1" applyFont="1" applyFill="1" applyBorder="1"/>
    <xf numFmtId="6" fontId="6" fillId="15" borderId="15" xfId="0" applyNumberFormat="1" applyFont="1" applyFill="1" applyBorder="1"/>
    <xf numFmtId="0" fontId="5" fillId="16" borderId="7" xfId="0" applyFont="1" applyFill="1" applyBorder="1" applyAlignment="1">
      <alignment horizontal="center"/>
    </xf>
    <xf numFmtId="0" fontId="5" fillId="16" borderId="5" xfId="0" applyFont="1" applyFill="1" applyBorder="1" applyAlignment="1">
      <alignment horizontal="center"/>
    </xf>
    <xf numFmtId="6" fontId="6" fillId="16" borderId="8" xfId="0" applyNumberFormat="1" applyFont="1" applyFill="1" applyBorder="1"/>
    <xf numFmtId="6" fontId="6" fillId="16" borderId="2" xfId="0" applyNumberFormat="1" applyFont="1" applyFill="1" applyBorder="1"/>
    <xf numFmtId="6" fontId="6" fillId="16" borderId="9" xfId="0" applyNumberFormat="1" applyFont="1" applyFill="1" applyBorder="1"/>
    <xf numFmtId="6" fontId="6" fillId="16" borderId="6" xfId="0" applyNumberFormat="1" applyFont="1" applyFill="1" applyBorder="1"/>
    <xf numFmtId="0" fontId="5" fillId="17" borderId="7" xfId="0" applyFont="1" applyFill="1" applyBorder="1" applyAlignment="1">
      <alignment horizontal="center"/>
    </xf>
    <xf numFmtId="0" fontId="5" fillId="17" borderId="13" xfId="0" applyFont="1" applyFill="1" applyBorder="1" applyAlignment="1">
      <alignment horizontal="center"/>
    </xf>
    <xf numFmtId="6" fontId="6" fillId="17" borderId="8" xfId="0" applyNumberFormat="1" applyFont="1" applyFill="1" applyBorder="1"/>
    <xf numFmtId="6" fontId="6" fillId="17" borderId="14" xfId="0" applyNumberFormat="1" applyFont="1" applyFill="1" applyBorder="1"/>
    <xf numFmtId="6" fontId="6" fillId="17" borderId="9" xfId="0" applyNumberFormat="1" applyFont="1" applyFill="1" applyBorder="1"/>
    <xf numFmtId="6" fontId="6" fillId="17" borderId="15" xfId="0" applyNumberFormat="1" applyFont="1" applyFill="1" applyBorder="1"/>
    <xf numFmtId="0" fontId="0" fillId="18" borderId="2" xfId="0" applyFill="1" applyBorder="1" applyAlignment="1">
      <alignment horizontal="right"/>
    </xf>
    <xf numFmtId="0" fontId="8" fillId="0" borderId="0" xfId="0" applyFont="1"/>
    <xf numFmtId="0" fontId="0" fillId="16" borderId="1" xfId="0" applyFill="1" applyBorder="1"/>
    <xf numFmtId="0" fontId="1" fillId="16" borderId="1" xfId="0" applyFont="1" applyFill="1" applyBorder="1" applyAlignment="1">
      <alignment horizontal="center"/>
    </xf>
    <xf numFmtId="0" fontId="1" fillId="16" borderId="1" xfId="0" applyFont="1" applyFill="1" applyBorder="1"/>
    <xf numFmtId="0" fontId="0" fillId="16" borderId="1" xfId="0" applyFill="1" applyBorder="1" applyAlignment="1">
      <alignment horizontal="right"/>
    </xf>
    <xf numFmtId="0" fontId="1" fillId="20" borderId="1" xfId="0" applyFont="1" applyFill="1" applyBorder="1"/>
    <xf numFmtId="0" fontId="0" fillId="20" borderId="1" xfId="0" applyFill="1" applyBorder="1"/>
    <xf numFmtId="0" fontId="0" fillId="20" borderId="1" xfId="0" applyFill="1" applyBorder="1" applyAlignment="1">
      <alignment horizontal="right"/>
    </xf>
    <xf numFmtId="0" fontId="1" fillId="20" borderId="1" xfId="0" applyFont="1" applyFill="1" applyBorder="1" applyAlignment="1">
      <alignment horizontal="center"/>
    </xf>
    <xf numFmtId="0" fontId="10" fillId="20" borderId="1" xfId="0" applyFont="1" applyFill="1" applyBorder="1"/>
    <xf numFmtId="0" fontId="11" fillId="20" borderId="1" xfId="0" applyFont="1" applyFill="1" applyBorder="1"/>
    <xf numFmtId="0" fontId="12" fillId="20" borderId="1" xfId="0" applyFont="1" applyFill="1" applyBorder="1" applyAlignment="1">
      <alignment wrapText="1"/>
    </xf>
    <xf numFmtId="0" fontId="5" fillId="23" borderId="7" xfId="0" applyFont="1" applyFill="1" applyBorder="1" applyAlignment="1">
      <alignment horizontal="center"/>
    </xf>
    <xf numFmtId="0" fontId="5" fillId="23" borderId="13" xfId="0" applyFont="1" applyFill="1" applyBorder="1" applyAlignment="1">
      <alignment horizontal="center"/>
    </xf>
    <xf numFmtId="6" fontId="6" fillId="23" borderId="8" xfId="0" applyNumberFormat="1" applyFont="1" applyFill="1" applyBorder="1"/>
    <xf numFmtId="6" fontId="6" fillId="23" borderId="14" xfId="0" applyNumberFormat="1" applyFont="1" applyFill="1" applyBorder="1"/>
    <xf numFmtId="6" fontId="6" fillId="23" borderId="9" xfId="0" applyNumberFormat="1" applyFont="1" applyFill="1" applyBorder="1"/>
    <xf numFmtId="6" fontId="6" fillId="23" borderId="15" xfId="0" applyNumberFormat="1" applyFont="1" applyFill="1" applyBorder="1"/>
    <xf numFmtId="0" fontId="0" fillId="0" borderId="0" xfId="0" applyFill="1"/>
    <xf numFmtId="6" fontId="6" fillId="6" borderId="8" xfId="0" applyNumberFormat="1" applyFont="1" applyFill="1" applyBorder="1" applyAlignment="1"/>
    <xf numFmtId="6" fontId="6" fillId="6" borderId="14" xfId="0" applyNumberFormat="1" applyFont="1" applyFill="1" applyBorder="1" applyAlignment="1"/>
    <xf numFmtId="6" fontId="6" fillId="6" borderId="9" xfId="0" applyNumberFormat="1" applyFont="1" applyFill="1" applyBorder="1" applyAlignment="1"/>
    <xf numFmtId="6" fontId="6" fillId="6" borderId="15" xfId="0" applyNumberFormat="1" applyFont="1" applyFill="1" applyBorder="1" applyAlignment="1"/>
    <xf numFmtId="0" fontId="5" fillId="0" borderId="10" xfId="0" applyFont="1" applyFill="1" applyBorder="1" applyAlignment="1">
      <alignment horizontal="center"/>
    </xf>
    <xf numFmtId="0" fontId="5" fillId="0" borderId="0" xfId="0" applyFont="1" applyFill="1" applyBorder="1" applyAlignment="1">
      <alignment horizontal="center"/>
    </xf>
    <xf numFmtId="6" fontId="6" fillId="0" borderId="0" xfId="0" applyNumberFormat="1" applyFont="1" applyFill="1" applyBorder="1" applyAlignment="1">
      <alignment horizontal="center"/>
    </xf>
    <xf numFmtId="0" fontId="7" fillId="0" borderId="0" xfId="0" applyFont="1" applyFill="1" applyAlignment="1"/>
    <xf numFmtId="6" fontId="6" fillId="0" borderId="10" xfId="0" applyNumberFormat="1" applyFont="1" applyFill="1" applyBorder="1" applyAlignment="1"/>
    <xf numFmtId="6" fontId="6" fillId="0" borderId="0" xfId="0" applyNumberFormat="1" applyFont="1" applyFill="1" applyBorder="1" applyAlignment="1"/>
    <xf numFmtId="0" fontId="1" fillId="0" borderId="10" xfId="0" applyFont="1" applyFill="1" applyBorder="1" applyAlignment="1"/>
    <xf numFmtId="0" fontId="1" fillId="0" borderId="0" xfId="0" applyFont="1" applyFill="1" applyBorder="1" applyAlignment="1"/>
    <xf numFmtId="0" fontId="5" fillId="0" borderId="20" xfId="0" applyFont="1" applyFill="1" applyBorder="1" applyAlignment="1">
      <alignment horizontal="center"/>
    </xf>
    <xf numFmtId="16" fontId="5" fillId="0" borderId="20" xfId="0" applyNumberFormat="1" applyFont="1" applyFill="1" applyBorder="1" applyAlignment="1">
      <alignment horizontal="center"/>
    </xf>
    <xf numFmtId="0" fontId="5" fillId="24" borderId="7" xfId="0" applyFont="1" applyFill="1" applyBorder="1" applyAlignment="1">
      <alignment horizontal="center"/>
    </xf>
    <xf numFmtId="0" fontId="5" fillId="24" borderId="13" xfId="0" applyFont="1" applyFill="1" applyBorder="1" applyAlignment="1">
      <alignment horizontal="center"/>
    </xf>
    <xf numFmtId="6" fontId="6" fillId="23" borderId="8" xfId="0" applyNumberFormat="1" applyFont="1" applyFill="1" applyBorder="1" applyAlignment="1">
      <alignment horizontal="center"/>
    </xf>
    <xf numFmtId="6" fontId="6" fillId="23" borderId="4" xfId="0" applyNumberFormat="1" applyFont="1" applyFill="1" applyBorder="1" applyAlignment="1">
      <alignment horizontal="center"/>
    </xf>
    <xf numFmtId="6" fontId="6" fillId="23" borderId="9" xfId="0" applyNumberFormat="1" applyFont="1" applyFill="1" applyBorder="1" applyAlignment="1">
      <alignment horizontal="center"/>
    </xf>
    <xf numFmtId="6" fontId="6" fillId="23" borderId="21" xfId="0" applyNumberFormat="1" applyFont="1" applyFill="1" applyBorder="1" applyAlignment="1">
      <alignment horizontal="center"/>
    </xf>
    <xf numFmtId="0" fontId="5" fillId="14" borderId="5" xfId="0" applyFont="1" applyFill="1" applyBorder="1" applyAlignment="1">
      <alignment horizontal="center"/>
    </xf>
    <xf numFmtId="0" fontId="5" fillId="25" borderId="7" xfId="0" applyFont="1" applyFill="1" applyBorder="1" applyAlignment="1">
      <alignment horizontal="center"/>
    </xf>
    <xf numFmtId="0" fontId="5" fillId="25" borderId="13" xfId="0" applyFont="1" applyFill="1" applyBorder="1" applyAlignment="1">
      <alignment horizontal="center"/>
    </xf>
    <xf numFmtId="0" fontId="5" fillId="26" borderId="7" xfId="0" applyFont="1" applyFill="1" applyBorder="1" applyAlignment="1">
      <alignment horizontal="center"/>
    </xf>
    <xf numFmtId="0" fontId="5" fillId="26" borderId="13" xfId="0" applyFont="1" applyFill="1" applyBorder="1" applyAlignment="1">
      <alignment horizontal="center"/>
    </xf>
    <xf numFmtId="0" fontId="5" fillId="15" borderId="5" xfId="0" applyFont="1" applyFill="1" applyBorder="1" applyAlignment="1">
      <alignment horizontal="center"/>
    </xf>
    <xf numFmtId="6" fontId="6" fillId="19" borderId="9" xfId="0" applyNumberFormat="1" applyFont="1" applyFill="1" applyBorder="1"/>
    <xf numFmtId="6" fontId="6" fillId="19" borderId="15" xfId="0" applyNumberFormat="1" applyFont="1" applyFill="1" applyBorder="1"/>
    <xf numFmtId="0" fontId="11" fillId="22" borderId="0" xfId="0" applyFont="1" applyFill="1" applyAlignment="1"/>
    <xf numFmtId="0" fontId="0" fillId="22" borderId="0" xfId="0" applyFill="1"/>
    <xf numFmtId="0" fontId="14" fillId="22" borderId="0" xfId="0" applyFont="1" applyFill="1" applyAlignment="1"/>
    <xf numFmtId="0" fontId="0" fillId="0" borderId="1" xfId="0" applyFill="1" applyBorder="1" applyAlignment="1">
      <alignment horizontal="center"/>
    </xf>
    <xf numFmtId="164" fontId="10" fillId="0" borderId="1" xfId="0" applyNumberFormat="1" applyFont="1" applyFill="1" applyBorder="1" applyAlignment="1">
      <alignment horizontal="center"/>
    </xf>
    <xf numFmtId="6" fontId="3" fillId="0" borderId="0" xfId="0" applyNumberFormat="1" applyFont="1" applyFill="1" applyAlignment="1">
      <alignment horizontal="right" vertical="center" wrapText="1"/>
    </xf>
    <xf numFmtId="3" fontId="0" fillId="0" borderId="24" xfId="0" applyNumberFormat="1" applyBorder="1" applyAlignment="1">
      <alignment horizontal="right"/>
    </xf>
    <xf numFmtId="3" fontId="0" fillId="0" borderId="25" xfId="0" applyNumberFormat="1" applyFill="1" applyBorder="1" applyAlignment="1">
      <alignment horizontal="right"/>
    </xf>
    <xf numFmtId="3" fontId="0" fillId="0" borderId="24" xfId="0" applyNumberFormat="1" applyFill="1" applyBorder="1" applyAlignment="1">
      <alignment horizontal="right"/>
    </xf>
    <xf numFmtId="3" fontId="0" fillId="0" borderId="31" xfId="0" applyNumberFormat="1" applyBorder="1" applyAlignment="1">
      <alignment horizontal="right"/>
    </xf>
    <xf numFmtId="3" fontId="0" fillId="0" borderId="32" xfId="0" applyNumberFormat="1" applyFill="1" applyBorder="1" applyAlignment="1">
      <alignment horizontal="right"/>
    </xf>
    <xf numFmtId="3" fontId="0" fillId="0" borderId="31" xfId="0" applyNumberFormat="1" applyFill="1" applyBorder="1" applyAlignment="1">
      <alignment horizontal="right"/>
    </xf>
    <xf numFmtId="0" fontId="0" fillId="0" borderId="36" xfId="0" applyBorder="1"/>
    <xf numFmtId="3" fontId="0" fillId="0" borderId="34" xfId="0" applyNumberFormat="1" applyBorder="1" applyAlignment="1">
      <alignment horizontal="right"/>
    </xf>
    <xf numFmtId="3" fontId="0" fillId="0" borderId="35" xfId="0" applyNumberFormat="1" applyFill="1" applyBorder="1" applyAlignment="1">
      <alignment horizontal="right"/>
    </xf>
    <xf numFmtId="3" fontId="0" fillId="0" borderId="34" xfId="0" applyNumberFormat="1" applyFill="1" applyBorder="1" applyAlignment="1">
      <alignment horizontal="right"/>
    </xf>
    <xf numFmtId="0" fontId="1" fillId="3" borderId="37" xfId="0" applyFont="1" applyFill="1" applyBorder="1" applyAlignment="1" applyProtection="1">
      <alignment horizontal="center"/>
      <protection locked="0"/>
    </xf>
    <xf numFmtId="0" fontId="1" fillId="3" borderId="38" xfId="0" applyFont="1" applyFill="1" applyBorder="1" applyAlignment="1">
      <alignment horizontal="center"/>
    </xf>
    <xf numFmtId="0" fontId="1" fillId="3" borderId="39" xfId="0" applyFont="1" applyFill="1" applyBorder="1" applyAlignment="1">
      <alignment horizontal="center"/>
    </xf>
    <xf numFmtId="3" fontId="0" fillId="0" borderId="27" xfId="0" applyNumberFormat="1" applyBorder="1" applyAlignment="1">
      <alignment horizontal="right"/>
    </xf>
    <xf numFmtId="3" fontId="0" fillId="0" borderId="28" xfId="0" applyNumberFormat="1" applyBorder="1" applyAlignment="1">
      <alignment horizontal="right"/>
    </xf>
    <xf numFmtId="3" fontId="0" fillId="0" borderId="33" xfId="0" applyNumberFormat="1" applyFill="1" applyBorder="1" applyAlignment="1">
      <alignment horizontal="right"/>
    </xf>
    <xf numFmtId="3" fontId="0" fillId="0" borderId="28" xfId="0" applyNumberFormat="1" applyFill="1" applyBorder="1" applyAlignment="1">
      <alignment horizontal="right"/>
    </xf>
    <xf numFmtId="3" fontId="0" fillId="0" borderId="29" xfId="0" applyNumberFormat="1" applyBorder="1" applyAlignment="1">
      <alignment horizontal="right"/>
    </xf>
    <xf numFmtId="3" fontId="0" fillId="0" borderId="30" xfId="0" applyNumberFormat="1" applyBorder="1" applyAlignment="1">
      <alignment horizontal="right"/>
    </xf>
    <xf numFmtId="0" fontId="16" fillId="0" borderId="36" xfId="0" applyFont="1" applyBorder="1" applyAlignment="1"/>
    <xf numFmtId="0" fontId="18" fillId="28" borderId="44" xfId="0" applyFont="1" applyFill="1" applyBorder="1" applyAlignment="1">
      <alignment horizontal="center" vertical="center" wrapText="1"/>
    </xf>
    <xf numFmtId="0" fontId="17" fillId="0" borderId="45" xfId="0" applyFont="1" applyBorder="1" applyAlignment="1">
      <alignment horizontal="justify" vertical="center" wrapText="1"/>
    </xf>
    <xf numFmtId="6" fontId="17" fillId="0" borderId="46" xfId="0" applyNumberFormat="1" applyFont="1" applyBorder="1" applyAlignment="1">
      <alignment horizontal="center" vertical="center" wrapText="1"/>
    </xf>
    <xf numFmtId="0" fontId="1" fillId="3" borderId="47" xfId="0" applyFont="1" applyFill="1" applyBorder="1" applyAlignment="1">
      <alignment horizontal="center"/>
    </xf>
    <xf numFmtId="0" fontId="1" fillId="3" borderId="26" xfId="0" applyFont="1" applyFill="1" applyBorder="1" applyAlignment="1">
      <alignment horizontal="center"/>
    </xf>
    <xf numFmtId="3" fontId="1" fillId="27" borderId="40" xfId="0" applyNumberFormat="1" applyFont="1" applyFill="1" applyBorder="1" applyAlignment="1">
      <alignment horizontal="right"/>
    </xf>
    <xf numFmtId="3" fontId="1" fillId="27" borderId="41" xfId="0" applyNumberFormat="1" applyFont="1" applyFill="1" applyBorder="1" applyAlignment="1">
      <alignment horizontal="right"/>
    </xf>
    <xf numFmtId="3" fontId="1" fillId="27" borderId="42" xfId="0" applyNumberFormat="1" applyFont="1" applyFill="1" applyBorder="1" applyAlignment="1">
      <alignment horizontal="right"/>
    </xf>
    <xf numFmtId="3" fontId="1" fillId="27" borderId="40" xfId="0" applyNumberFormat="1" applyFont="1" applyFill="1" applyBorder="1" applyAlignment="1">
      <alignment horizontal="center"/>
    </xf>
    <xf numFmtId="3" fontId="1" fillId="27" borderId="41" xfId="0" applyNumberFormat="1" applyFont="1" applyFill="1" applyBorder="1" applyAlignment="1">
      <alignment horizontal="center"/>
    </xf>
    <xf numFmtId="3" fontId="1" fillId="27" borderId="42" xfId="0" applyNumberFormat="1" applyFont="1" applyFill="1" applyBorder="1" applyAlignment="1">
      <alignment horizontal="center"/>
    </xf>
    <xf numFmtId="0" fontId="20" fillId="0" borderId="0" xfId="0" applyFont="1"/>
    <xf numFmtId="3" fontId="1" fillId="27" borderId="48" xfId="0" applyNumberFormat="1" applyFont="1" applyFill="1" applyBorder="1" applyAlignment="1">
      <alignment horizontal="center"/>
    </xf>
    <xf numFmtId="3" fontId="0" fillId="0" borderId="49" xfId="0" applyNumberFormat="1" applyBorder="1" applyAlignment="1">
      <alignment horizontal="right"/>
    </xf>
    <xf numFmtId="3" fontId="1" fillId="27" borderId="48" xfId="0" applyNumberFormat="1" applyFont="1" applyFill="1" applyBorder="1" applyAlignment="1">
      <alignment horizontal="right"/>
    </xf>
    <xf numFmtId="0" fontId="21" fillId="20" borderId="1" xfId="0" applyFont="1" applyFill="1" applyBorder="1"/>
    <xf numFmtId="0" fontId="0" fillId="19" borderId="1" xfId="0" applyFill="1" applyBorder="1"/>
    <xf numFmtId="164" fontId="10" fillId="19" borderId="1" xfId="0" applyNumberFormat="1" applyFont="1" applyFill="1" applyBorder="1" applyAlignment="1">
      <alignment horizontal="center"/>
    </xf>
    <xf numFmtId="1" fontId="0" fillId="0" borderId="34" xfId="0" applyNumberFormat="1" applyBorder="1" applyAlignment="1">
      <alignment horizontal="right"/>
    </xf>
    <xf numFmtId="3" fontId="1" fillId="3" borderId="38" xfId="0" applyNumberFormat="1" applyFont="1" applyFill="1" applyBorder="1" applyAlignment="1">
      <alignment horizontal="center"/>
    </xf>
    <xf numFmtId="3" fontId="0" fillId="0" borderId="0" xfId="0" applyNumberFormat="1"/>
    <xf numFmtId="3" fontId="1" fillId="27" borderId="0" xfId="0" applyNumberFormat="1" applyFont="1" applyFill="1" applyBorder="1" applyAlignment="1">
      <alignment horizontal="center"/>
    </xf>
    <xf numFmtId="3" fontId="0" fillId="0" borderId="0" xfId="0" applyNumberFormat="1" applyBorder="1" applyAlignment="1">
      <alignment horizontal="right"/>
    </xf>
    <xf numFmtId="3" fontId="0" fillId="0" borderId="0" xfId="0" applyNumberFormat="1" applyFill="1" applyBorder="1" applyAlignment="1">
      <alignment horizontal="right"/>
    </xf>
    <xf numFmtId="3" fontId="1" fillId="27" borderId="0" xfId="0" applyNumberFormat="1" applyFont="1" applyFill="1" applyBorder="1" applyAlignment="1">
      <alignment horizontal="right"/>
    </xf>
    <xf numFmtId="3" fontId="1" fillId="27" borderId="51" xfId="0" applyNumberFormat="1" applyFont="1" applyFill="1" applyBorder="1" applyAlignment="1">
      <alignment horizontal="center"/>
    </xf>
    <xf numFmtId="3" fontId="0" fillId="0" borderId="52" xfId="0" applyNumberFormat="1" applyBorder="1" applyAlignment="1">
      <alignment horizontal="right"/>
    </xf>
    <xf numFmtId="3" fontId="0" fillId="0" borderId="53" xfId="0" applyNumberFormat="1" applyBorder="1" applyAlignment="1">
      <alignment horizontal="right"/>
    </xf>
    <xf numFmtId="3" fontId="0" fillId="0" borderId="53" xfId="0" applyNumberFormat="1" applyFill="1" applyBorder="1" applyAlignment="1">
      <alignment horizontal="right"/>
    </xf>
    <xf numFmtId="3" fontId="0" fillId="0" borderId="54" xfId="0" applyNumberFormat="1" applyFill="1" applyBorder="1" applyAlignment="1">
      <alignment horizontal="right"/>
    </xf>
    <xf numFmtId="3" fontId="1" fillId="27" borderId="51" xfId="0" applyNumberFormat="1" applyFont="1" applyFill="1" applyBorder="1" applyAlignment="1">
      <alignment horizontal="right"/>
    </xf>
    <xf numFmtId="0" fontId="0" fillId="16" borderId="1" xfId="0" applyFill="1" applyBorder="1" applyAlignment="1">
      <alignment wrapText="1"/>
    </xf>
    <xf numFmtId="0" fontId="0" fillId="20" borderId="1" xfId="0" applyFill="1" applyBorder="1" applyAlignment="1">
      <alignment wrapText="1"/>
    </xf>
    <xf numFmtId="0" fontId="0" fillId="19" borderId="1" xfId="0" applyFill="1" applyBorder="1" applyAlignment="1">
      <alignment wrapText="1"/>
    </xf>
    <xf numFmtId="0" fontId="0" fillId="20" borderId="55" xfId="0" applyFill="1" applyBorder="1" applyAlignment="1">
      <alignment horizontal="right"/>
    </xf>
    <xf numFmtId="164" fontId="0" fillId="0" borderId="19" xfId="0" applyNumberFormat="1" applyBorder="1" applyAlignment="1">
      <alignment horizontal="right"/>
    </xf>
    <xf numFmtId="164" fontId="0" fillId="0" borderId="1" xfId="0" applyNumberFormat="1" applyBorder="1" applyAlignment="1">
      <alignment horizontal="right"/>
    </xf>
    <xf numFmtId="164" fontId="0" fillId="18" borderId="3" xfId="0" applyNumberFormat="1" applyFill="1" applyBorder="1" applyAlignment="1">
      <alignment horizontal="right"/>
    </xf>
    <xf numFmtId="164" fontId="0" fillId="18" borderId="18" xfId="0" applyNumberFormat="1" applyFill="1" applyBorder="1" applyAlignment="1">
      <alignment horizontal="right"/>
    </xf>
    <xf numFmtId="164" fontId="0" fillId="18" borderId="4" xfId="0" applyNumberFormat="1" applyFill="1" applyBorder="1" applyAlignment="1">
      <alignment horizontal="right"/>
    </xf>
    <xf numFmtId="164" fontId="0" fillId="18" borderId="0" xfId="0" applyNumberFormat="1" applyFill="1" applyBorder="1" applyAlignment="1">
      <alignment horizontal="right"/>
    </xf>
    <xf numFmtId="0" fontId="5" fillId="3" borderId="56" xfId="0" applyFont="1" applyFill="1" applyBorder="1" applyAlignment="1">
      <alignment horizontal="center"/>
    </xf>
    <xf numFmtId="0" fontId="5" fillId="3" borderId="57" xfId="0" applyNumberFormat="1" applyFont="1" applyFill="1" applyBorder="1" applyAlignment="1">
      <alignment horizontal="center"/>
    </xf>
    <xf numFmtId="6" fontId="6" fillId="8" borderId="56" xfId="0" applyNumberFormat="1" applyFont="1" applyFill="1" applyBorder="1"/>
    <xf numFmtId="6" fontId="6" fillId="8" borderId="58" xfId="0" applyNumberFormat="1" applyFont="1" applyFill="1" applyBorder="1"/>
    <xf numFmtId="6" fontId="6" fillId="5" borderId="56" xfId="0" applyNumberFormat="1" applyFont="1" applyFill="1" applyBorder="1"/>
    <xf numFmtId="6" fontId="6" fillId="5" borderId="57" xfId="0" applyNumberFormat="1" applyFont="1" applyFill="1" applyBorder="1"/>
    <xf numFmtId="6" fontId="6" fillId="6" borderId="56" xfId="0" applyNumberFormat="1" applyFont="1" applyFill="1" applyBorder="1"/>
    <xf numFmtId="6" fontId="6" fillId="6" borderId="58" xfId="0" applyNumberFormat="1" applyFont="1" applyFill="1" applyBorder="1"/>
    <xf numFmtId="0" fontId="5" fillId="3" borderId="2" xfId="0" applyNumberFormat="1" applyFont="1" applyFill="1" applyBorder="1" applyAlignment="1">
      <alignment horizontal="center"/>
    </xf>
    <xf numFmtId="6" fontId="6" fillId="19" borderId="8" xfId="0" applyNumberFormat="1" applyFont="1" applyFill="1" applyBorder="1"/>
    <xf numFmtId="6" fontId="6" fillId="19" borderId="14" xfId="0" applyNumberFormat="1" applyFont="1" applyFill="1" applyBorder="1"/>
    <xf numFmtId="6" fontId="6" fillId="19" borderId="8" xfId="0" applyNumberFormat="1" applyFont="1" applyFill="1" applyBorder="1" applyAlignment="1">
      <alignment horizontal="center"/>
    </xf>
    <xf numFmtId="6" fontId="6" fillId="19" borderId="14" xfId="0" applyNumberFormat="1" applyFont="1" applyFill="1" applyBorder="1" applyAlignment="1">
      <alignment horizontal="center"/>
    </xf>
    <xf numFmtId="6" fontId="6" fillId="19" borderId="56" xfId="0" applyNumberFormat="1" applyFont="1" applyFill="1" applyBorder="1" applyAlignment="1">
      <alignment horizontal="center"/>
    </xf>
    <xf numFmtId="6" fontId="6" fillId="19" borderId="59" xfId="0" applyNumberFormat="1" applyFont="1" applyFill="1" applyBorder="1" applyAlignment="1">
      <alignment horizontal="center"/>
    </xf>
    <xf numFmtId="0" fontId="26" fillId="11" borderId="1" xfId="0" applyFont="1" applyFill="1" applyBorder="1" applyAlignment="1">
      <alignment wrapText="1"/>
    </xf>
    <xf numFmtId="0" fontId="26" fillId="20" borderId="1" xfId="0" applyFont="1" applyFill="1" applyBorder="1" applyAlignment="1">
      <alignment wrapText="1"/>
    </xf>
    <xf numFmtId="0" fontId="5" fillId="29" borderId="7" xfId="0" applyFont="1" applyFill="1" applyBorder="1" applyAlignment="1">
      <alignment horizontal="center"/>
    </xf>
    <xf numFmtId="0" fontId="5" fillId="29" borderId="13" xfId="0" applyFont="1" applyFill="1" applyBorder="1" applyAlignment="1">
      <alignment horizontal="center"/>
    </xf>
    <xf numFmtId="0" fontId="5" fillId="29" borderId="5" xfId="0" applyFont="1" applyFill="1" applyBorder="1" applyAlignment="1">
      <alignment horizontal="center"/>
    </xf>
    <xf numFmtId="6" fontId="6" fillId="29" borderId="8" xfId="0" applyNumberFormat="1" applyFont="1" applyFill="1" applyBorder="1"/>
    <xf numFmtId="6" fontId="6" fillId="29" borderId="14" xfId="0" applyNumberFormat="1" applyFont="1" applyFill="1" applyBorder="1"/>
    <xf numFmtId="6" fontId="6" fillId="29" borderId="2" xfId="0" applyNumberFormat="1" applyFont="1" applyFill="1" applyBorder="1"/>
    <xf numFmtId="6" fontId="6" fillId="29" borderId="8" xfId="0" applyNumberFormat="1" applyFont="1" applyFill="1" applyBorder="1" applyAlignment="1">
      <alignment horizontal="center"/>
    </xf>
    <xf numFmtId="6" fontId="6" fillId="29" borderId="14" xfId="0" applyNumberFormat="1" applyFont="1" applyFill="1" applyBorder="1" applyAlignment="1">
      <alignment horizontal="center"/>
    </xf>
    <xf numFmtId="6" fontId="6" fillId="29" borderId="2" xfId="0" applyNumberFormat="1" applyFont="1" applyFill="1" applyBorder="1" applyAlignment="1">
      <alignment horizontal="center"/>
    </xf>
    <xf numFmtId="6" fontId="6" fillId="29" borderId="9" xfId="0" applyNumberFormat="1" applyFont="1" applyFill="1" applyBorder="1"/>
    <xf numFmtId="6" fontId="6" fillId="29" borderId="15" xfId="0" applyNumberFormat="1" applyFont="1" applyFill="1" applyBorder="1"/>
    <xf numFmtId="6" fontId="6" fillId="29" borderId="6" xfId="0" applyNumberFormat="1" applyFont="1" applyFill="1" applyBorder="1"/>
    <xf numFmtId="0" fontId="5" fillId="30" borderId="7" xfId="0" applyFont="1" applyFill="1" applyBorder="1" applyAlignment="1">
      <alignment horizontal="center"/>
    </xf>
    <xf numFmtId="0" fontId="5" fillId="30" borderId="13" xfId="0" applyFont="1" applyFill="1" applyBorder="1" applyAlignment="1">
      <alignment horizontal="center"/>
    </xf>
    <xf numFmtId="6" fontId="6" fillId="30" borderId="8" xfId="0" applyNumberFormat="1" applyFont="1" applyFill="1" applyBorder="1" applyAlignment="1">
      <alignment horizontal="center"/>
    </xf>
    <xf numFmtId="6" fontId="6" fillId="30" borderId="4" xfId="0" applyNumberFormat="1" applyFont="1" applyFill="1" applyBorder="1" applyAlignment="1">
      <alignment horizontal="center"/>
    </xf>
    <xf numFmtId="6" fontId="6" fillId="30" borderId="9" xfId="0" applyNumberFormat="1" applyFont="1" applyFill="1" applyBorder="1" applyAlignment="1">
      <alignment horizontal="center"/>
    </xf>
    <xf numFmtId="6" fontId="6" fillId="30" borderId="21" xfId="0" applyNumberFormat="1" applyFont="1" applyFill="1" applyBorder="1" applyAlignment="1">
      <alignment horizontal="center"/>
    </xf>
    <xf numFmtId="0" fontId="18" fillId="28" borderId="43" xfId="0" applyFont="1" applyFill="1" applyBorder="1" applyAlignment="1">
      <alignment horizontal="center" vertical="center" wrapText="1"/>
    </xf>
    <xf numFmtId="3" fontId="0" fillId="0" borderId="62" xfId="0" applyNumberFormat="1" applyBorder="1" applyAlignment="1">
      <alignment horizontal="right"/>
    </xf>
    <xf numFmtId="3" fontId="0" fillId="0" borderId="62" xfId="0" applyNumberFormat="1" applyFill="1" applyBorder="1" applyAlignment="1">
      <alignment horizontal="right"/>
    </xf>
    <xf numFmtId="3" fontId="0" fillId="0" borderId="63" xfId="0" applyNumberFormat="1" applyFill="1" applyBorder="1" applyAlignment="1">
      <alignment horizontal="right"/>
    </xf>
    <xf numFmtId="3" fontId="1" fillId="27" borderId="64" xfId="0" applyNumberFormat="1" applyFont="1" applyFill="1" applyBorder="1" applyAlignment="1">
      <alignment horizontal="right"/>
    </xf>
    <xf numFmtId="3" fontId="0" fillId="0" borderId="66" xfId="0" applyNumberFormat="1" applyBorder="1" applyAlignment="1">
      <alignment horizontal="right"/>
    </xf>
    <xf numFmtId="3" fontId="0" fillId="0" borderId="66" xfId="0" applyNumberFormat="1" applyFill="1" applyBorder="1" applyAlignment="1">
      <alignment horizontal="right"/>
    </xf>
    <xf numFmtId="3" fontId="0" fillId="0" borderId="67" xfId="0" applyNumberFormat="1" applyFill="1" applyBorder="1" applyAlignment="1">
      <alignment horizontal="right"/>
    </xf>
    <xf numFmtId="3" fontId="1" fillId="27" borderId="60" xfId="0" applyNumberFormat="1" applyFont="1" applyFill="1" applyBorder="1" applyAlignment="1">
      <alignment horizontal="right"/>
    </xf>
    <xf numFmtId="3" fontId="1" fillId="27" borderId="64" xfId="0" applyNumberFormat="1" applyFont="1" applyFill="1" applyBorder="1" applyAlignment="1">
      <alignment horizontal="center"/>
    </xf>
    <xf numFmtId="3" fontId="1" fillId="27" borderId="60" xfId="0" applyNumberFormat="1" applyFont="1" applyFill="1" applyBorder="1" applyAlignment="1">
      <alignment horizontal="center"/>
    </xf>
    <xf numFmtId="3" fontId="0" fillId="0" borderId="61" xfId="0" applyNumberFormat="1" applyBorder="1" applyAlignment="1">
      <alignment horizontal="right"/>
    </xf>
    <xf numFmtId="3" fontId="0" fillId="0" borderId="65" xfId="0" applyNumberFormat="1" applyBorder="1" applyAlignment="1">
      <alignment horizontal="right"/>
    </xf>
    <xf numFmtId="0" fontId="26" fillId="19" borderId="0" xfId="0" applyFont="1" applyFill="1" applyAlignment="1">
      <alignment horizontal="center"/>
    </xf>
    <xf numFmtId="0" fontId="11" fillId="21" borderId="0" xfId="0" applyFont="1" applyFill="1" applyAlignment="1">
      <alignment horizontal="center"/>
    </xf>
    <xf numFmtId="0" fontId="11" fillId="2" borderId="0" xfId="0" applyFont="1" applyFill="1" applyAlignment="1">
      <alignment horizontal="center"/>
    </xf>
    <xf numFmtId="0" fontId="9" fillId="4" borderId="0" xfId="0" applyFont="1" applyFill="1" applyAlignment="1">
      <alignment horizontal="center"/>
    </xf>
    <xf numFmtId="0" fontId="11" fillId="9" borderId="0" xfId="0" applyFont="1" applyFill="1" applyAlignment="1">
      <alignment horizontal="center"/>
    </xf>
    <xf numFmtId="0" fontId="0" fillId="20" borderId="50" xfId="0" applyFill="1" applyBorder="1" applyAlignment="1">
      <alignment horizontal="left" wrapText="1"/>
    </xf>
    <xf numFmtId="0" fontId="0" fillId="20" borderId="19" xfId="0" applyFill="1" applyBorder="1" applyAlignment="1">
      <alignment horizontal="left" wrapText="1"/>
    </xf>
    <xf numFmtId="0" fontId="11" fillId="22" borderId="0" xfId="0" applyFont="1" applyFill="1" applyAlignment="1">
      <alignment horizontal="center"/>
    </xf>
    <xf numFmtId="0" fontId="7" fillId="4" borderId="1" xfId="0" applyFont="1" applyFill="1" applyBorder="1" applyAlignment="1">
      <alignment horizontal="center"/>
    </xf>
    <xf numFmtId="0" fontId="22" fillId="0" borderId="0" xfId="0" applyFont="1" applyAlignment="1">
      <alignment horizontal="center" wrapText="1"/>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7" fillId="4" borderId="0" xfId="0" applyFont="1" applyFill="1" applyAlignment="1">
      <alignment horizontal="left"/>
    </xf>
    <xf numFmtId="0" fontId="1" fillId="0" borderId="12" xfId="0" applyFont="1" applyBorder="1" applyAlignment="1">
      <alignment horizontal="center"/>
    </xf>
    <xf numFmtId="0" fontId="1" fillId="0" borderId="11" xfId="0" applyFont="1" applyBorder="1" applyAlignment="1">
      <alignment horizontal="center"/>
    </xf>
    <xf numFmtId="0" fontId="1" fillId="25" borderId="16" xfId="0" applyFont="1" applyFill="1" applyBorder="1" applyAlignment="1">
      <alignment horizontal="center"/>
    </xf>
    <xf numFmtId="0" fontId="1" fillId="25" borderId="17" xfId="0" applyFont="1" applyFill="1" applyBorder="1" applyAlignment="1">
      <alignment horizontal="center"/>
    </xf>
    <xf numFmtId="0" fontId="1" fillId="14" borderId="16" xfId="0" applyFont="1" applyFill="1" applyBorder="1" applyAlignment="1">
      <alignment horizontal="center"/>
    </xf>
    <xf numFmtId="0" fontId="1" fillId="14" borderId="17" xfId="0" applyFont="1" applyFill="1" applyBorder="1" applyAlignment="1">
      <alignment horizontal="center"/>
    </xf>
    <xf numFmtId="0" fontId="13" fillId="4" borderId="0" xfId="0" applyFont="1" applyFill="1" applyAlignment="1">
      <alignment horizontal="center"/>
    </xf>
    <xf numFmtId="0" fontId="1" fillId="23" borderId="16" xfId="0" applyFont="1" applyFill="1" applyBorder="1" applyAlignment="1">
      <alignment horizontal="center"/>
    </xf>
    <xf numFmtId="0" fontId="1" fillId="23" borderId="17" xfId="0" applyFont="1" applyFill="1" applyBorder="1" applyAlignment="1">
      <alignment horizontal="center"/>
    </xf>
    <xf numFmtId="0" fontId="1" fillId="30" borderId="16" xfId="0" applyFont="1" applyFill="1" applyBorder="1" applyAlignment="1">
      <alignment horizontal="center"/>
    </xf>
    <xf numFmtId="0" fontId="1" fillId="30" borderId="17" xfId="0" applyFont="1" applyFill="1" applyBorder="1" applyAlignment="1">
      <alignment horizontal="center"/>
    </xf>
    <xf numFmtId="0" fontId="1" fillId="10" borderId="16" xfId="0" applyFont="1" applyFill="1" applyBorder="1" applyAlignment="1">
      <alignment horizontal="center"/>
    </xf>
    <xf numFmtId="0" fontId="1" fillId="10" borderId="17" xfId="0" applyFont="1" applyFill="1" applyBorder="1" applyAlignment="1">
      <alignment horizontal="center"/>
    </xf>
    <xf numFmtId="0" fontId="1" fillId="8" borderId="16" xfId="0" applyFont="1" applyFill="1" applyBorder="1" applyAlignment="1">
      <alignment horizontal="center"/>
    </xf>
    <xf numFmtId="0" fontId="1" fillId="8" borderId="17" xfId="0" applyFont="1" applyFill="1" applyBorder="1" applyAlignment="1">
      <alignment horizontal="center"/>
    </xf>
    <xf numFmtId="0" fontId="1" fillId="9" borderId="16" xfId="0" applyFont="1" applyFill="1" applyBorder="1" applyAlignment="1">
      <alignment horizontal="center"/>
    </xf>
    <xf numFmtId="0" fontId="1" fillId="9" borderId="17" xfId="0" applyFont="1" applyFill="1" applyBorder="1" applyAlignment="1">
      <alignment horizontal="center"/>
    </xf>
    <xf numFmtId="0" fontId="1" fillId="6" borderId="16" xfId="0" applyFont="1" applyFill="1" applyBorder="1" applyAlignment="1">
      <alignment horizontal="center"/>
    </xf>
    <xf numFmtId="0" fontId="1" fillId="6" borderId="17" xfId="0" applyFont="1" applyFill="1" applyBorder="1" applyAlignment="1">
      <alignment horizontal="center"/>
    </xf>
    <xf numFmtId="0" fontId="0" fillId="19" borderId="0" xfId="0" applyFill="1" applyAlignment="1">
      <alignment horizontal="center" wrapText="1"/>
    </xf>
    <xf numFmtId="0" fontId="1" fillId="11" borderId="16" xfId="0" applyFont="1" applyFill="1" applyBorder="1" applyAlignment="1">
      <alignment horizontal="center"/>
    </xf>
    <xf numFmtId="0" fontId="1" fillId="11" borderId="17" xfId="0" applyFont="1" applyFill="1" applyBorder="1" applyAlignment="1">
      <alignment horizontal="center"/>
    </xf>
    <xf numFmtId="0" fontId="1" fillId="12" borderId="16" xfId="0" applyFont="1" applyFill="1" applyBorder="1" applyAlignment="1">
      <alignment horizontal="center"/>
    </xf>
    <xf numFmtId="0" fontId="1" fillId="12" borderId="17" xfId="0" applyFont="1" applyFill="1" applyBorder="1" applyAlignment="1">
      <alignment horizontal="center"/>
    </xf>
    <xf numFmtId="0" fontId="1" fillId="13" borderId="16" xfId="0" applyFont="1" applyFill="1" applyBorder="1" applyAlignment="1">
      <alignment horizontal="center"/>
    </xf>
    <xf numFmtId="0" fontId="1" fillId="13" borderId="17" xfId="0" applyFont="1" applyFill="1" applyBorder="1" applyAlignment="1">
      <alignment horizontal="center"/>
    </xf>
    <xf numFmtId="0" fontId="1" fillId="15" borderId="16" xfId="0" applyFont="1" applyFill="1" applyBorder="1" applyAlignment="1">
      <alignment horizontal="center"/>
    </xf>
    <xf numFmtId="0" fontId="1" fillId="15" borderId="17" xfId="0" applyFont="1" applyFill="1" applyBorder="1" applyAlignment="1">
      <alignment horizontal="center"/>
    </xf>
    <xf numFmtId="0" fontId="5" fillId="3" borderId="22" xfId="0" applyFont="1" applyFill="1" applyBorder="1" applyAlignment="1">
      <alignment horizontal="center"/>
    </xf>
    <xf numFmtId="0" fontId="5" fillId="3" borderId="21" xfId="0" applyFont="1" applyFill="1" applyBorder="1" applyAlignment="1">
      <alignment horizontal="center"/>
    </xf>
    <xf numFmtId="0" fontId="1" fillId="26" borderId="16" xfId="0" applyFont="1" applyFill="1" applyBorder="1" applyAlignment="1">
      <alignment horizontal="center"/>
    </xf>
    <xf numFmtId="0" fontId="1" fillId="26" borderId="17" xfId="0" applyFont="1" applyFill="1" applyBorder="1" applyAlignment="1">
      <alignment horizontal="center"/>
    </xf>
    <xf numFmtId="0" fontId="7" fillId="4" borderId="0" xfId="0" applyFont="1" applyFill="1" applyAlignment="1">
      <alignment horizontal="center"/>
    </xf>
    <xf numFmtId="0" fontId="1" fillId="7" borderId="16" xfId="0" applyFont="1" applyFill="1" applyBorder="1" applyAlignment="1">
      <alignment horizontal="center"/>
    </xf>
    <xf numFmtId="0" fontId="1" fillId="7" borderId="17" xfId="0" applyFont="1" applyFill="1" applyBorder="1" applyAlignment="1">
      <alignment horizontal="center"/>
    </xf>
    <xf numFmtId="0" fontId="1" fillId="16" borderId="16" xfId="0" applyFont="1" applyFill="1" applyBorder="1" applyAlignment="1">
      <alignment horizontal="center"/>
    </xf>
    <xf numFmtId="0" fontId="1" fillId="16" borderId="17" xfId="0" applyFont="1" applyFill="1" applyBorder="1" applyAlignment="1">
      <alignment horizontal="center"/>
    </xf>
    <xf numFmtId="0" fontId="1" fillId="17" borderId="16" xfId="0" applyFont="1" applyFill="1" applyBorder="1" applyAlignment="1">
      <alignment horizontal="center"/>
    </xf>
    <xf numFmtId="0" fontId="1" fillId="17" borderId="17" xfId="0" applyFont="1" applyFill="1" applyBorder="1" applyAlignment="1">
      <alignment horizontal="center"/>
    </xf>
    <xf numFmtId="0" fontId="1" fillId="29" borderId="16" xfId="0" applyFont="1" applyFill="1" applyBorder="1" applyAlignment="1">
      <alignment horizontal="center"/>
    </xf>
    <xf numFmtId="0" fontId="1" fillId="29" borderId="17" xfId="0" applyFont="1" applyFill="1" applyBorder="1" applyAlignment="1">
      <alignment horizontal="center"/>
    </xf>
    <xf numFmtId="0" fontId="19" fillId="0" borderId="0" xfId="0" applyFont="1" applyAlignment="1">
      <alignment horizontal="center"/>
    </xf>
    <xf numFmtId="0" fontId="15" fillId="0" borderId="0" xfId="0" applyFont="1" applyBorder="1" applyAlignment="1">
      <alignment horizontal="center"/>
    </xf>
    <xf numFmtId="0" fontId="15" fillId="0" borderId="23" xfId="0" applyFont="1" applyBorder="1" applyAlignment="1">
      <alignment horizontal="center"/>
    </xf>
    <xf numFmtId="0" fontId="24" fillId="0" borderId="0" xfId="0" applyFont="1" applyAlignment="1">
      <alignment horizontal="center"/>
    </xf>
    <xf numFmtId="0" fontId="0" fillId="0" borderId="0" xfId="0" applyAlignment="1">
      <alignment horizont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4C0000"/>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7"/>
  <sheetViews>
    <sheetView workbookViewId="0">
      <pane ySplit="5" topLeftCell="A6" activePane="bottomLeft" state="frozen"/>
      <selection pane="bottomLeft" activeCell="A4" sqref="A4:I4"/>
    </sheetView>
  </sheetViews>
  <sheetFormatPr defaultRowHeight="15"/>
  <cols>
    <col min="1" max="1" width="28.85546875" customWidth="1"/>
    <col min="2" max="2" width="9.7109375" bestFit="1" customWidth="1"/>
    <col min="3" max="3" width="8.7109375" bestFit="1" customWidth="1"/>
    <col min="4" max="9" width="9.7109375" customWidth="1"/>
    <col min="11" max="11" width="28.140625" bestFit="1" customWidth="1"/>
    <col min="12" max="12" width="39.140625" customWidth="1"/>
  </cols>
  <sheetData>
    <row r="1" spans="1:14" ht="17.25">
      <c r="A1" s="257" t="s">
        <v>68</v>
      </c>
      <c r="B1" s="257"/>
      <c r="C1" s="257"/>
      <c r="D1" s="257"/>
      <c r="E1" s="257"/>
      <c r="F1" s="257"/>
      <c r="G1" s="257"/>
      <c r="H1" s="257"/>
      <c r="I1" s="257"/>
    </row>
    <row r="3" spans="1:14">
      <c r="A3" s="255" t="s">
        <v>168</v>
      </c>
      <c r="B3" s="255"/>
      <c r="C3" s="255"/>
      <c r="D3" s="255"/>
      <c r="E3" s="255"/>
      <c r="F3" s="255"/>
      <c r="G3" s="255"/>
      <c r="H3" s="255"/>
      <c r="I3" s="255"/>
      <c r="K3">
        <v>355</v>
      </c>
    </row>
    <row r="4" spans="1:14">
      <c r="A4" s="258" t="s">
        <v>203</v>
      </c>
      <c r="B4" s="258"/>
      <c r="C4" s="258"/>
      <c r="D4" s="258"/>
      <c r="E4" s="258"/>
      <c r="F4" s="258"/>
      <c r="G4" s="258"/>
      <c r="H4" s="258"/>
      <c r="I4" s="258"/>
      <c r="K4">
        <v>698</v>
      </c>
    </row>
    <row r="5" spans="1:14">
      <c r="A5" s="256" t="s">
        <v>66</v>
      </c>
      <c r="B5" s="256"/>
      <c r="C5" s="256"/>
      <c r="D5" s="256"/>
      <c r="E5" s="256"/>
      <c r="F5" s="256"/>
      <c r="G5" s="256"/>
      <c r="H5" s="256"/>
      <c r="I5" s="256"/>
    </row>
    <row r="7" spans="1:14">
      <c r="A7" s="93"/>
      <c r="B7" s="93"/>
      <c r="C7" s="93"/>
      <c r="D7" s="94" t="s">
        <v>0</v>
      </c>
      <c r="E7" s="94" t="s">
        <v>3</v>
      </c>
      <c r="F7" s="94" t="s">
        <v>4</v>
      </c>
      <c r="G7" s="94" t="s">
        <v>1</v>
      </c>
      <c r="H7" s="94" t="s">
        <v>2</v>
      </c>
      <c r="I7" s="94" t="s">
        <v>76</v>
      </c>
      <c r="K7" s="4"/>
      <c r="L7" s="4"/>
      <c r="M7" s="4"/>
      <c r="N7" s="4"/>
    </row>
    <row r="8" spans="1:14">
      <c r="A8" s="95" t="s">
        <v>8</v>
      </c>
      <c r="B8" s="93"/>
      <c r="C8" s="93"/>
      <c r="D8" s="93"/>
      <c r="E8" s="93"/>
      <c r="F8" s="93"/>
      <c r="G8" s="93"/>
      <c r="H8" s="93"/>
      <c r="I8" s="93"/>
      <c r="K8" s="4"/>
      <c r="L8" s="4"/>
      <c r="M8" s="4"/>
      <c r="N8" s="4"/>
    </row>
    <row r="9" spans="1:14">
      <c r="A9" s="93" t="s">
        <v>15</v>
      </c>
      <c r="B9" s="95" t="s">
        <v>5</v>
      </c>
      <c r="C9" s="93"/>
      <c r="D9" s="93"/>
      <c r="E9" s="93"/>
      <c r="F9" s="93"/>
      <c r="G9" s="93"/>
      <c r="H9" s="93"/>
      <c r="I9" s="93"/>
      <c r="K9" s="4"/>
      <c r="L9" s="4"/>
      <c r="M9" s="4"/>
      <c r="N9" s="4"/>
    </row>
    <row r="10" spans="1:14">
      <c r="A10" s="93"/>
      <c r="B10" s="93"/>
      <c r="C10" s="93" t="s">
        <v>10</v>
      </c>
      <c r="D10" s="93">
        <v>3052</v>
      </c>
      <c r="E10" s="96" t="s">
        <v>14</v>
      </c>
      <c r="F10" s="93">
        <v>2000</v>
      </c>
      <c r="G10" s="96" t="s">
        <v>14</v>
      </c>
      <c r="H10" s="93">
        <v>2000</v>
      </c>
      <c r="I10" s="93">
        <v>2000</v>
      </c>
      <c r="K10" s="4"/>
      <c r="L10" s="4"/>
      <c r="M10" s="4"/>
      <c r="N10" s="4"/>
    </row>
    <row r="11" spans="1:14">
      <c r="A11" s="93"/>
      <c r="B11" s="93"/>
      <c r="C11" s="93" t="s">
        <v>11</v>
      </c>
      <c r="D11" s="93">
        <v>1978</v>
      </c>
      <c r="E11" s="96" t="s">
        <v>14</v>
      </c>
      <c r="F11" s="93">
        <v>1978</v>
      </c>
      <c r="G11" s="96" t="s">
        <v>14</v>
      </c>
      <c r="H11" s="93">
        <v>1978</v>
      </c>
      <c r="I11" s="93">
        <v>1978</v>
      </c>
      <c r="K11" s="4"/>
      <c r="L11" s="4"/>
      <c r="M11" s="4"/>
      <c r="N11" s="4"/>
    </row>
    <row r="12" spans="1:14">
      <c r="A12" s="93"/>
      <c r="B12" s="93"/>
      <c r="C12" s="93" t="s">
        <v>12</v>
      </c>
      <c r="D12" s="93">
        <v>1185</v>
      </c>
      <c r="E12" s="96" t="s">
        <v>14</v>
      </c>
      <c r="F12" s="93">
        <v>1455</v>
      </c>
      <c r="G12" s="96" t="s">
        <v>14</v>
      </c>
      <c r="H12" s="93">
        <v>1455</v>
      </c>
      <c r="I12" s="93">
        <v>1455</v>
      </c>
      <c r="K12" s="4"/>
      <c r="L12" s="4"/>
      <c r="M12" s="4"/>
      <c r="N12" s="4"/>
    </row>
    <row r="13" spans="1:14">
      <c r="A13" s="93"/>
      <c r="B13" s="93"/>
      <c r="C13" s="93" t="s">
        <v>13</v>
      </c>
      <c r="D13" s="196">
        <v>585</v>
      </c>
      <c r="E13" s="196">
        <v>585</v>
      </c>
      <c r="F13" s="196">
        <v>585</v>
      </c>
      <c r="G13" s="196">
        <v>585</v>
      </c>
      <c r="H13" s="196">
        <v>585</v>
      </c>
      <c r="I13" s="196">
        <v>585</v>
      </c>
      <c r="K13" s="4"/>
      <c r="L13" s="4" t="s">
        <v>155</v>
      </c>
      <c r="M13" s="4">
        <v>355</v>
      </c>
      <c r="N13" s="4"/>
    </row>
    <row r="14" spans="1:14">
      <c r="A14" s="93"/>
      <c r="B14" s="95" t="s">
        <v>6</v>
      </c>
      <c r="C14" s="93"/>
      <c r="D14" s="93"/>
      <c r="E14" s="96"/>
      <c r="F14" s="93"/>
      <c r="G14" s="96"/>
      <c r="H14" s="93"/>
      <c r="I14" s="93"/>
      <c r="K14" s="4"/>
      <c r="L14" s="4"/>
      <c r="M14" s="4"/>
      <c r="N14" s="4"/>
    </row>
    <row r="15" spans="1:14">
      <c r="A15" s="93"/>
      <c r="B15" s="93"/>
      <c r="C15" s="93" t="s">
        <v>10</v>
      </c>
      <c r="D15" s="93">
        <v>2000</v>
      </c>
      <c r="E15" s="96" t="s">
        <v>14</v>
      </c>
      <c r="F15" s="93">
        <v>2000</v>
      </c>
      <c r="G15" s="96" t="s">
        <v>14</v>
      </c>
      <c r="H15" s="93">
        <v>2000</v>
      </c>
      <c r="I15" s="93">
        <v>2000</v>
      </c>
      <c r="K15" s="4"/>
      <c r="L15" s="4"/>
      <c r="M15" s="4"/>
      <c r="N15" s="4"/>
    </row>
    <row r="16" spans="1:14">
      <c r="A16" s="93"/>
      <c r="B16" s="93"/>
      <c r="C16" s="93" t="s">
        <v>11</v>
      </c>
      <c r="D16" s="93">
        <v>1978</v>
      </c>
      <c r="E16" s="96" t="s">
        <v>14</v>
      </c>
      <c r="F16" s="93">
        <v>1978</v>
      </c>
      <c r="G16" s="96" t="s">
        <v>14</v>
      </c>
      <c r="H16" s="93">
        <v>1978</v>
      </c>
      <c r="I16" s="93">
        <v>1978</v>
      </c>
      <c r="K16" s="4"/>
      <c r="L16" s="4"/>
      <c r="M16" s="4"/>
      <c r="N16" s="4"/>
    </row>
    <row r="17" spans="1:14">
      <c r="A17" s="93"/>
      <c r="B17" s="93"/>
      <c r="C17" s="93" t="s">
        <v>12</v>
      </c>
      <c r="D17" s="93">
        <v>1455</v>
      </c>
      <c r="E17" s="96" t="s">
        <v>14</v>
      </c>
      <c r="F17" s="93">
        <v>1455</v>
      </c>
      <c r="G17" s="96" t="s">
        <v>14</v>
      </c>
      <c r="H17" s="93">
        <v>1455</v>
      </c>
      <c r="I17" s="93">
        <v>1455</v>
      </c>
      <c r="K17" s="4"/>
      <c r="L17" s="4"/>
      <c r="M17" s="4"/>
      <c r="N17" s="4"/>
    </row>
    <row r="18" spans="1:14">
      <c r="A18" s="93"/>
      <c r="B18" s="93"/>
      <c r="C18" s="93" t="s">
        <v>13</v>
      </c>
      <c r="D18" s="196">
        <v>585</v>
      </c>
      <c r="E18" s="196">
        <v>585</v>
      </c>
      <c r="F18" s="196">
        <v>585</v>
      </c>
      <c r="G18" s="196">
        <v>585</v>
      </c>
      <c r="H18" s="196">
        <v>585</v>
      </c>
      <c r="I18" s="196">
        <v>585</v>
      </c>
    </row>
    <row r="19" spans="1:14">
      <c r="A19" s="93"/>
      <c r="B19" s="95" t="s">
        <v>7</v>
      </c>
      <c r="C19" s="93"/>
      <c r="D19" s="93"/>
      <c r="E19" s="96"/>
      <c r="F19" s="93"/>
      <c r="G19" s="96"/>
      <c r="H19" s="93"/>
      <c r="I19" s="93"/>
    </row>
    <row r="20" spans="1:14">
      <c r="A20" s="93"/>
      <c r="B20" s="93"/>
      <c r="C20" s="93" t="s">
        <v>10</v>
      </c>
      <c r="D20" s="93">
        <v>1163</v>
      </c>
      <c r="E20" s="96" t="s">
        <v>14</v>
      </c>
      <c r="F20" s="93">
        <v>1163</v>
      </c>
      <c r="G20" s="96" t="s">
        <v>14</v>
      </c>
      <c r="H20" s="93">
        <v>1163</v>
      </c>
      <c r="I20" s="93">
        <v>1163</v>
      </c>
    </row>
    <row r="21" spans="1:14">
      <c r="A21" s="93"/>
      <c r="B21" s="93"/>
      <c r="C21" s="93" t="s">
        <v>11</v>
      </c>
      <c r="D21" s="93">
        <v>499</v>
      </c>
      <c r="E21" s="96" t="s">
        <v>14</v>
      </c>
      <c r="F21" s="93">
        <v>499</v>
      </c>
      <c r="G21" s="96" t="s">
        <v>14</v>
      </c>
      <c r="H21" s="93">
        <v>499</v>
      </c>
      <c r="I21" s="93">
        <v>499</v>
      </c>
    </row>
    <row r="22" spans="1:14">
      <c r="A22" s="93"/>
      <c r="B22" s="93"/>
      <c r="C22" s="93" t="s">
        <v>12</v>
      </c>
      <c r="D22" s="93">
        <v>1455</v>
      </c>
      <c r="E22" s="96" t="s">
        <v>14</v>
      </c>
      <c r="F22" s="93">
        <v>1455</v>
      </c>
      <c r="G22" s="96" t="s">
        <v>14</v>
      </c>
      <c r="H22" s="93">
        <v>1455</v>
      </c>
      <c r="I22" s="93">
        <v>1455</v>
      </c>
    </row>
    <row r="23" spans="1:14">
      <c r="A23" s="93"/>
      <c r="B23" s="93"/>
      <c r="C23" s="93" t="s">
        <v>13</v>
      </c>
      <c r="D23" s="196">
        <v>585</v>
      </c>
      <c r="E23" s="196">
        <v>585</v>
      </c>
      <c r="F23" s="196">
        <v>585</v>
      </c>
      <c r="G23" s="196">
        <v>585</v>
      </c>
      <c r="H23" s="196">
        <v>585</v>
      </c>
      <c r="I23" s="196">
        <v>585</v>
      </c>
    </row>
    <row r="25" spans="1:14">
      <c r="A25" s="97"/>
      <c r="B25" s="98"/>
      <c r="C25" s="98"/>
      <c r="D25" s="100" t="s">
        <v>0</v>
      </c>
      <c r="E25" s="100" t="s">
        <v>3</v>
      </c>
      <c r="F25" s="100" t="s">
        <v>4</v>
      </c>
      <c r="G25" s="100" t="s">
        <v>1</v>
      </c>
      <c r="H25" s="100" t="s">
        <v>2</v>
      </c>
      <c r="I25" s="100" t="s">
        <v>76</v>
      </c>
    </row>
    <row r="26" spans="1:14">
      <c r="A26" s="97" t="s">
        <v>9</v>
      </c>
      <c r="B26" s="98"/>
      <c r="C26" s="98"/>
      <c r="D26" s="98"/>
      <c r="E26" s="98"/>
      <c r="F26" s="98"/>
      <c r="G26" s="98"/>
      <c r="H26" s="98"/>
      <c r="I26" s="98"/>
    </row>
    <row r="27" spans="1:14">
      <c r="A27" s="98" t="s">
        <v>72</v>
      </c>
      <c r="B27" s="98" t="s">
        <v>5</v>
      </c>
      <c r="C27" s="98"/>
      <c r="D27" s="98"/>
      <c r="E27" s="98"/>
      <c r="F27" s="98"/>
      <c r="G27" s="98"/>
      <c r="H27" s="98"/>
      <c r="I27" s="98"/>
    </row>
    <row r="28" spans="1:14">
      <c r="A28" s="101" t="s">
        <v>74</v>
      </c>
      <c r="B28" s="98"/>
      <c r="C28" s="98" t="s">
        <v>10</v>
      </c>
      <c r="D28" s="98">
        <v>3052</v>
      </c>
      <c r="E28" s="98">
        <v>4000</v>
      </c>
      <c r="F28" s="98">
        <v>4000</v>
      </c>
      <c r="G28" s="98">
        <v>4000</v>
      </c>
      <c r="H28" s="98">
        <v>4000</v>
      </c>
      <c r="I28" s="98">
        <v>4000</v>
      </c>
    </row>
    <row r="29" spans="1:14">
      <c r="A29" s="101" t="s">
        <v>73</v>
      </c>
      <c r="B29" s="98"/>
      <c r="C29" s="98" t="s">
        <v>11</v>
      </c>
      <c r="D29" s="98">
        <v>1978</v>
      </c>
      <c r="E29" s="98">
        <v>1978</v>
      </c>
      <c r="F29" s="98">
        <v>1978</v>
      </c>
      <c r="G29" s="98">
        <v>1978</v>
      </c>
      <c r="H29" s="98">
        <v>1978</v>
      </c>
      <c r="I29" s="98">
        <v>1978</v>
      </c>
    </row>
    <row r="30" spans="1:14">
      <c r="A30" s="98"/>
      <c r="B30" s="98"/>
      <c r="C30" s="98" t="s">
        <v>12</v>
      </c>
      <c r="D30" s="98">
        <v>1185</v>
      </c>
      <c r="E30" s="98">
        <v>1455</v>
      </c>
      <c r="F30" s="98">
        <v>1455</v>
      </c>
      <c r="G30" s="98">
        <v>1455</v>
      </c>
      <c r="H30" s="98">
        <v>1455</v>
      </c>
      <c r="I30" s="98">
        <v>1455</v>
      </c>
    </row>
    <row r="31" spans="1:14">
      <c r="A31" s="98"/>
      <c r="B31" s="98"/>
      <c r="C31" s="98" t="s">
        <v>13</v>
      </c>
      <c r="D31" s="197">
        <v>585</v>
      </c>
      <c r="E31" s="197">
        <v>585</v>
      </c>
      <c r="F31" s="197">
        <v>585</v>
      </c>
      <c r="G31" s="197">
        <v>585</v>
      </c>
      <c r="H31" s="197">
        <v>585</v>
      </c>
      <c r="I31" s="197">
        <v>585</v>
      </c>
    </row>
    <row r="32" spans="1:14">
      <c r="A32" s="98"/>
      <c r="B32" s="98" t="s">
        <v>6</v>
      </c>
      <c r="C32" s="98"/>
      <c r="D32" s="98"/>
      <c r="E32" s="99"/>
      <c r="F32" s="98"/>
      <c r="G32" s="98"/>
      <c r="H32" s="98"/>
      <c r="I32" s="98"/>
    </row>
    <row r="33" spans="1:11">
      <c r="A33" s="98"/>
      <c r="B33" s="98"/>
      <c r="C33" s="98" t="s">
        <v>10</v>
      </c>
      <c r="D33" s="98">
        <v>4000</v>
      </c>
      <c r="E33" s="98">
        <v>4000</v>
      </c>
      <c r="F33" s="98">
        <v>4000</v>
      </c>
      <c r="G33" s="98">
        <v>4000</v>
      </c>
      <c r="H33" s="98">
        <v>4000</v>
      </c>
      <c r="I33" s="98">
        <v>4000</v>
      </c>
    </row>
    <row r="34" spans="1:11">
      <c r="A34" s="98"/>
      <c r="B34" s="98"/>
      <c r="C34" s="98" t="s">
        <v>11</v>
      </c>
      <c r="D34" s="98">
        <v>1978</v>
      </c>
      <c r="E34" s="98">
        <v>1978</v>
      </c>
      <c r="F34" s="98">
        <v>1978</v>
      </c>
      <c r="G34" s="98">
        <v>1978</v>
      </c>
      <c r="H34" s="98">
        <v>1978</v>
      </c>
      <c r="I34" s="98">
        <v>1978</v>
      </c>
    </row>
    <row r="35" spans="1:11">
      <c r="A35" s="98"/>
      <c r="B35" s="98"/>
      <c r="C35" s="98" t="s">
        <v>12</v>
      </c>
      <c r="D35" s="98">
        <v>1455</v>
      </c>
      <c r="E35" s="98">
        <v>1455</v>
      </c>
      <c r="F35" s="98">
        <v>1455</v>
      </c>
      <c r="G35" s="98">
        <v>1455</v>
      </c>
      <c r="H35" s="98">
        <v>1455</v>
      </c>
      <c r="I35" s="98">
        <v>1455</v>
      </c>
    </row>
    <row r="36" spans="1:11">
      <c r="A36" s="98"/>
      <c r="B36" s="98"/>
      <c r="C36" s="98" t="s">
        <v>13</v>
      </c>
      <c r="D36" s="197">
        <v>585</v>
      </c>
      <c r="E36" s="197">
        <v>585</v>
      </c>
      <c r="F36" s="197">
        <v>585</v>
      </c>
      <c r="G36" s="197">
        <v>585</v>
      </c>
      <c r="H36" s="197">
        <v>585</v>
      </c>
      <c r="I36" s="197">
        <v>585</v>
      </c>
    </row>
    <row r="37" spans="1:11">
      <c r="A37" s="98"/>
      <c r="B37" s="98" t="s">
        <v>7</v>
      </c>
      <c r="C37" s="98"/>
      <c r="D37" s="98"/>
      <c r="E37" s="99"/>
      <c r="F37" s="98"/>
      <c r="G37" s="98"/>
      <c r="H37" s="98"/>
      <c r="I37" s="98"/>
    </row>
    <row r="38" spans="1:11">
      <c r="A38" s="98"/>
      <c r="B38" s="98"/>
      <c r="C38" s="98" t="s">
        <v>10</v>
      </c>
      <c r="D38" s="98">
        <v>1163</v>
      </c>
      <c r="E38" s="98">
        <v>1163</v>
      </c>
      <c r="F38" s="98">
        <v>1163</v>
      </c>
      <c r="G38" s="98">
        <v>1163</v>
      </c>
      <c r="H38" s="98">
        <v>1163</v>
      </c>
      <c r="I38" s="98">
        <v>1163</v>
      </c>
    </row>
    <row r="39" spans="1:11">
      <c r="A39" s="98"/>
      <c r="B39" s="98"/>
      <c r="C39" s="98" t="s">
        <v>11</v>
      </c>
      <c r="D39" s="98">
        <v>499</v>
      </c>
      <c r="E39" s="98">
        <v>499</v>
      </c>
      <c r="F39" s="98">
        <v>499</v>
      </c>
      <c r="G39" s="98">
        <v>499</v>
      </c>
      <c r="H39" s="98">
        <v>499</v>
      </c>
      <c r="I39" s="98">
        <v>499</v>
      </c>
    </row>
    <row r="40" spans="1:11">
      <c r="A40" s="98"/>
      <c r="B40" s="98"/>
      <c r="C40" s="98" t="s">
        <v>12</v>
      </c>
      <c r="D40" s="98">
        <v>1455</v>
      </c>
      <c r="E40" s="98">
        <v>1455</v>
      </c>
      <c r="F40" s="98">
        <v>1455</v>
      </c>
      <c r="G40" s="98">
        <v>1455</v>
      </c>
      <c r="H40" s="98">
        <v>1455</v>
      </c>
      <c r="I40" s="98">
        <v>1455</v>
      </c>
    </row>
    <row r="41" spans="1:11">
      <c r="A41" s="98"/>
      <c r="B41" s="98"/>
      <c r="C41" s="98" t="s">
        <v>13</v>
      </c>
      <c r="D41" s="197">
        <v>585</v>
      </c>
      <c r="E41" s="197">
        <v>585</v>
      </c>
      <c r="F41" s="197">
        <v>585</v>
      </c>
      <c r="G41" s="197">
        <v>585</v>
      </c>
      <c r="H41" s="197">
        <v>585</v>
      </c>
      <c r="I41" s="197">
        <v>585</v>
      </c>
    </row>
    <row r="42" spans="1:11">
      <c r="E42" s="3"/>
    </row>
    <row r="43" spans="1:11">
      <c r="A43" s="97"/>
      <c r="B43" s="98"/>
      <c r="C43" s="98"/>
      <c r="D43" s="100" t="s">
        <v>0</v>
      </c>
      <c r="E43" s="100" t="s">
        <v>3</v>
      </c>
      <c r="F43" s="100" t="s">
        <v>4</v>
      </c>
      <c r="G43" s="100" t="s">
        <v>1</v>
      </c>
      <c r="H43" s="100" t="s">
        <v>2</v>
      </c>
      <c r="I43" s="100" t="s">
        <v>76</v>
      </c>
    </row>
    <row r="44" spans="1:11">
      <c r="A44" s="102" t="s">
        <v>75</v>
      </c>
      <c r="B44" s="98"/>
      <c r="C44" s="98"/>
      <c r="D44" s="98"/>
      <c r="E44" s="98"/>
      <c r="F44" s="98"/>
      <c r="G44" s="98"/>
      <c r="H44" s="98"/>
      <c r="I44" s="98"/>
    </row>
    <row r="45" spans="1:11" ht="15" customHeight="1">
      <c r="A45" s="103"/>
      <c r="B45" s="98" t="s">
        <v>5</v>
      </c>
      <c r="C45" s="98"/>
      <c r="D45" s="98"/>
      <c r="E45" s="98"/>
      <c r="F45" s="98"/>
      <c r="G45" s="98"/>
      <c r="H45" s="98"/>
      <c r="I45" s="98"/>
    </row>
    <row r="46" spans="1:11">
      <c r="A46" s="103"/>
      <c r="B46" s="98"/>
      <c r="C46" s="98" t="s">
        <v>10</v>
      </c>
      <c r="D46" s="181">
        <v>2442</v>
      </c>
      <c r="E46" s="99" t="s">
        <v>14</v>
      </c>
      <c r="F46" s="99" t="s">
        <v>14</v>
      </c>
      <c r="G46" s="99" t="s">
        <v>14</v>
      </c>
      <c r="H46" s="99" t="s">
        <v>14</v>
      </c>
      <c r="I46" s="99" t="s">
        <v>14</v>
      </c>
      <c r="K46" s="199" t="s">
        <v>156</v>
      </c>
    </row>
    <row r="47" spans="1:11">
      <c r="A47" s="103"/>
      <c r="B47" s="98"/>
      <c r="C47" s="98" t="s">
        <v>11</v>
      </c>
      <c r="D47" s="181">
        <v>1582</v>
      </c>
      <c r="E47" s="99" t="s">
        <v>14</v>
      </c>
      <c r="F47" s="99" t="s">
        <v>14</v>
      </c>
      <c r="G47" s="99" t="s">
        <v>14</v>
      </c>
      <c r="H47" s="99" t="s">
        <v>14</v>
      </c>
      <c r="I47" s="99" t="s">
        <v>14</v>
      </c>
    </row>
    <row r="48" spans="1:11">
      <c r="A48" s="103"/>
      <c r="B48" s="98"/>
      <c r="C48" s="98" t="s">
        <v>12</v>
      </c>
      <c r="D48" s="181">
        <v>948</v>
      </c>
      <c r="E48" s="99" t="s">
        <v>14</v>
      </c>
      <c r="F48" s="99" t="s">
        <v>14</v>
      </c>
      <c r="G48" s="99" t="s">
        <v>14</v>
      </c>
      <c r="H48" s="99" t="s">
        <v>14</v>
      </c>
      <c r="I48" s="99" t="s">
        <v>14</v>
      </c>
    </row>
    <row r="49" spans="1:9">
      <c r="A49" s="103"/>
      <c r="B49" s="98"/>
      <c r="C49" s="98" t="s">
        <v>13</v>
      </c>
      <c r="D49" s="198">
        <v>468</v>
      </c>
      <c r="E49" s="99" t="s">
        <v>14</v>
      </c>
      <c r="F49" s="99" t="s">
        <v>14</v>
      </c>
      <c r="G49" s="99" t="s">
        <v>14</v>
      </c>
      <c r="H49" s="99" t="s">
        <v>14</v>
      </c>
      <c r="I49" s="99" t="s">
        <v>14</v>
      </c>
    </row>
    <row r="50" spans="1:9">
      <c r="A50" s="103"/>
      <c r="B50" s="98" t="s">
        <v>6</v>
      </c>
      <c r="C50" s="98"/>
      <c r="D50" s="98"/>
      <c r="E50" s="99"/>
      <c r="F50" s="99"/>
      <c r="G50" s="99"/>
      <c r="H50" s="99"/>
      <c r="I50" s="99"/>
    </row>
    <row r="51" spans="1:9">
      <c r="A51" s="98"/>
      <c r="B51" s="98"/>
      <c r="C51" s="98" t="s">
        <v>10</v>
      </c>
      <c r="D51" s="181">
        <v>3200</v>
      </c>
      <c r="E51" s="99" t="s">
        <v>14</v>
      </c>
      <c r="F51" s="99" t="s">
        <v>14</v>
      </c>
      <c r="G51" s="99" t="s">
        <v>14</v>
      </c>
      <c r="H51" s="99" t="s">
        <v>14</v>
      </c>
      <c r="I51" s="99" t="s">
        <v>14</v>
      </c>
    </row>
    <row r="52" spans="1:9">
      <c r="A52" s="98"/>
      <c r="B52" s="98"/>
      <c r="C52" s="98" t="s">
        <v>11</v>
      </c>
      <c r="D52" s="181">
        <v>1582</v>
      </c>
      <c r="E52" s="99" t="s">
        <v>14</v>
      </c>
      <c r="F52" s="99" t="s">
        <v>14</v>
      </c>
      <c r="G52" s="99" t="s">
        <v>14</v>
      </c>
      <c r="H52" s="99" t="s">
        <v>14</v>
      </c>
      <c r="I52" s="99" t="s">
        <v>14</v>
      </c>
    </row>
    <row r="53" spans="1:9">
      <c r="A53" s="98"/>
      <c r="B53" s="98"/>
      <c r="C53" s="98" t="s">
        <v>12</v>
      </c>
      <c r="D53" s="181">
        <v>1164</v>
      </c>
      <c r="E53" s="99" t="s">
        <v>14</v>
      </c>
      <c r="F53" s="99" t="s">
        <v>14</v>
      </c>
      <c r="G53" s="99" t="s">
        <v>14</v>
      </c>
      <c r="H53" s="99" t="s">
        <v>14</v>
      </c>
      <c r="I53" s="99" t="s">
        <v>14</v>
      </c>
    </row>
    <row r="54" spans="1:9">
      <c r="A54" s="98"/>
      <c r="B54" s="98"/>
      <c r="C54" s="98" t="s">
        <v>13</v>
      </c>
      <c r="D54" s="198">
        <v>468</v>
      </c>
      <c r="E54" s="99" t="s">
        <v>14</v>
      </c>
      <c r="F54" s="99" t="s">
        <v>14</v>
      </c>
      <c r="G54" s="99" t="s">
        <v>14</v>
      </c>
      <c r="H54" s="99" t="s">
        <v>14</v>
      </c>
      <c r="I54" s="99" t="s">
        <v>14</v>
      </c>
    </row>
    <row r="55" spans="1:9">
      <c r="A55" s="98"/>
      <c r="B55" s="98" t="s">
        <v>7</v>
      </c>
      <c r="C55" s="98"/>
      <c r="D55" s="98"/>
      <c r="E55" s="99"/>
      <c r="F55" s="99"/>
      <c r="G55" s="99"/>
      <c r="H55" s="99"/>
      <c r="I55" s="99"/>
    </row>
    <row r="56" spans="1:9">
      <c r="A56" s="98"/>
      <c r="B56" s="98"/>
      <c r="C56" s="98" t="s">
        <v>10</v>
      </c>
      <c r="D56" s="181">
        <v>930</v>
      </c>
      <c r="E56" s="99" t="s">
        <v>14</v>
      </c>
      <c r="F56" s="99" t="s">
        <v>14</v>
      </c>
      <c r="G56" s="99" t="s">
        <v>14</v>
      </c>
      <c r="H56" s="99" t="s">
        <v>14</v>
      </c>
      <c r="I56" s="99" t="s">
        <v>14</v>
      </c>
    </row>
    <row r="57" spans="1:9">
      <c r="A57" s="98"/>
      <c r="B57" s="98"/>
      <c r="C57" s="98" t="s">
        <v>11</v>
      </c>
      <c r="D57" s="181">
        <v>399</v>
      </c>
      <c r="E57" s="99" t="s">
        <v>14</v>
      </c>
      <c r="F57" s="99" t="s">
        <v>14</v>
      </c>
      <c r="G57" s="99" t="s">
        <v>14</v>
      </c>
      <c r="H57" s="99" t="s">
        <v>14</v>
      </c>
      <c r="I57" s="99" t="s">
        <v>14</v>
      </c>
    </row>
    <row r="58" spans="1:9">
      <c r="A58" s="98"/>
      <c r="B58" s="98"/>
      <c r="C58" s="98" t="s">
        <v>12</v>
      </c>
      <c r="D58" s="181">
        <v>1164</v>
      </c>
      <c r="E58" s="99" t="s">
        <v>14</v>
      </c>
      <c r="F58" s="99" t="s">
        <v>14</v>
      </c>
      <c r="G58" s="99" t="s">
        <v>14</v>
      </c>
      <c r="H58" s="99" t="s">
        <v>14</v>
      </c>
      <c r="I58" s="99" t="s">
        <v>14</v>
      </c>
    </row>
    <row r="59" spans="1:9">
      <c r="A59" s="98"/>
      <c r="B59" s="98"/>
      <c r="C59" s="98" t="s">
        <v>13</v>
      </c>
      <c r="D59" s="198">
        <v>468</v>
      </c>
      <c r="E59" s="99" t="s">
        <v>14</v>
      </c>
      <c r="F59" s="99" t="s">
        <v>14</v>
      </c>
      <c r="G59" s="99" t="s">
        <v>14</v>
      </c>
      <c r="H59" s="99" t="s">
        <v>14</v>
      </c>
      <c r="I59" s="99" t="s">
        <v>14</v>
      </c>
    </row>
    <row r="60" spans="1:9">
      <c r="E60" s="3"/>
    </row>
    <row r="61" spans="1:9">
      <c r="A61" s="97"/>
      <c r="B61" s="98"/>
      <c r="C61" s="98"/>
      <c r="D61" s="100" t="s">
        <v>118</v>
      </c>
      <c r="E61" s="100" t="s">
        <v>119</v>
      </c>
      <c r="F61" s="100" t="s">
        <v>120</v>
      </c>
      <c r="G61" s="100" t="s">
        <v>121</v>
      </c>
    </row>
    <row r="62" spans="1:9">
      <c r="A62" s="180" t="s">
        <v>122</v>
      </c>
      <c r="B62" s="98"/>
      <c r="C62" s="98"/>
      <c r="D62" s="98"/>
      <c r="E62" s="98"/>
      <c r="F62" s="98"/>
      <c r="G62" s="98"/>
    </row>
    <row r="63" spans="1:9">
      <c r="A63" s="259" t="s">
        <v>123</v>
      </c>
      <c r="B63" s="98" t="s">
        <v>5</v>
      </c>
      <c r="C63" s="98"/>
      <c r="D63" s="98"/>
      <c r="E63" s="98"/>
      <c r="F63" s="98"/>
      <c r="G63" s="98"/>
    </row>
    <row r="64" spans="1:9">
      <c r="A64" s="260"/>
      <c r="B64" s="98"/>
      <c r="C64" s="98" t="s">
        <v>10</v>
      </c>
      <c r="D64" s="98">
        <v>3052</v>
      </c>
      <c r="E64" s="98">
        <v>3052</v>
      </c>
      <c r="F64" s="98">
        <v>3052</v>
      </c>
      <c r="G64" s="98">
        <v>3052</v>
      </c>
    </row>
    <row r="65" spans="1:12">
      <c r="A65" s="101"/>
      <c r="B65" s="98"/>
      <c r="C65" s="98" t="s">
        <v>11</v>
      </c>
      <c r="D65" s="98">
        <v>1978</v>
      </c>
      <c r="E65" s="98">
        <v>1978</v>
      </c>
      <c r="F65" s="98">
        <v>1978</v>
      </c>
      <c r="G65" s="98">
        <v>1978</v>
      </c>
    </row>
    <row r="66" spans="1:12">
      <c r="A66" s="98"/>
      <c r="B66" s="98"/>
      <c r="C66" s="98" t="s">
        <v>12</v>
      </c>
      <c r="D66" s="98">
        <v>1434</v>
      </c>
      <c r="E66" s="98">
        <v>1289</v>
      </c>
      <c r="F66" s="98">
        <v>1284</v>
      </c>
      <c r="G66" s="98">
        <v>1443</v>
      </c>
    </row>
    <row r="67" spans="1:12">
      <c r="A67" s="98"/>
      <c r="B67" s="98"/>
      <c r="C67" s="98" t="s">
        <v>13</v>
      </c>
      <c r="D67" s="221">
        <v>986</v>
      </c>
      <c r="E67" s="222">
        <v>986</v>
      </c>
      <c r="F67" s="222">
        <v>585</v>
      </c>
      <c r="G67" s="222">
        <v>4597</v>
      </c>
      <c r="I67" s="254" t="s">
        <v>169</v>
      </c>
      <c r="J67" s="254"/>
      <c r="K67" s="254"/>
      <c r="L67" s="254"/>
    </row>
    <row r="68" spans="1:12">
      <c r="A68" s="98"/>
      <c r="B68" s="98" t="s">
        <v>6</v>
      </c>
      <c r="C68" s="98"/>
      <c r="D68" s="98"/>
      <c r="E68" s="99"/>
      <c r="F68" s="98"/>
      <c r="G68" s="98"/>
    </row>
    <row r="69" spans="1:12">
      <c r="A69" s="98"/>
      <c r="B69" s="98"/>
      <c r="C69" s="98" t="s">
        <v>10</v>
      </c>
      <c r="D69" s="98">
        <v>4000</v>
      </c>
      <c r="E69" s="98">
        <v>4000</v>
      </c>
      <c r="F69" s="98">
        <v>4000</v>
      </c>
      <c r="G69" s="98">
        <v>4000</v>
      </c>
    </row>
    <row r="70" spans="1:12">
      <c r="A70" s="98"/>
      <c r="B70" s="98"/>
      <c r="C70" s="98" t="s">
        <v>11</v>
      </c>
      <c r="D70" s="98">
        <v>1978</v>
      </c>
      <c r="E70" s="98">
        <v>1978</v>
      </c>
      <c r="F70" s="98">
        <v>1978</v>
      </c>
      <c r="G70" s="98">
        <v>1978</v>
      </c>
    </row>
    <row r="71" spans="1:12">
      <c r="A71" s="98"/>
      <c r="B71" s="98"/>
      <c r="C71" s="98" t="s">
        <v>12</v>
      </c>
      <c r="D71" s="98">
        <v>1704</v>
      </c>
      <c r="E71" s="98">
        <v>1559</v>
      </c>
      <c r="F71" s="98">
        <v>1554</v>
      </c>
      <c r="G71" s="98">
        <v>1713</v>
      </c>
    </row>
    <row r="72" spans="1:12">
      <c r="A72" s="98"/>
      <c r="B72" s="98"/>
      <c r="C72" s="98" t="s">
        <v>13</v>
      </c>
      <c r="D72" s="221">
        <v>986</v>
      </c>
      <c r="E72" s="222">
        <v>986</v>
      </c>
      <c r="F72" s="222">
        <v>585</v>
      </c>
      <c r="G72" s="222">
        <v>4597</v>
      </c>
      <c r="I72" s="254" t="s">
        <v>169</v>
      </c>
      <c r="J72" s="254"/>
      <c r="K72" s="254"/>
      <c r="L72" s="254"/>
    </row>
    <row r="73" spans="1:12">
      <c r="A73" s="98"/>
      <c r="B73" s="98" t="s">
        <v>7</v>
      </c>
      <c r="C73" s="98"/>
      <c r="D73" s="98"/>
      <c r="E73" s="99"/>
      <c r="F73" s="98"/>
      <c r="G73" s="98"/>
    </row>
    <row r="74" spans="1:12">
      <c r="A74" s="98"/>
      <c r="B74" s="98"/>
      <c r="C74" s="98" t="s">
        <v>10</v>
      </c>
      <c r="D74" s="98">
        <v>1163</v>
      </c>
      <c r="E74" s="98">
        <v>1163</v>
      </c>
      <c r="F74" s="98">
        <v>1163</v>
      </c>
      <c r="G74" s="98">
        <v>1163</v>
      </c>
    </row>
    <row r="75" spans="1:12">
      <c r="A75" s="98"/>
      <c r="B75" s="98"/>
      <c r="C75" s="98" t="s">
        <v>11</v>
      </c>
      <c r="D75" s="98">
        <v>499</v>
      </c>
      <c r="E75" s="98">
        <v>499</v>
      </c>
      <c r="F75" s="98">
        <v>499</v>
      </c>
      <c r="G75" s="98">
        <v>499</v>
      </c>
    </row>
    <row r="76" spans="1:12">
      <c r="A76" s="98"/>
      <c r="B76" s="98"/>
      <c r="C76" s="98" t="s">
        <v>12</v>
      </c>
      <c r="D76" s="98">
        <v>1704</v>
      </c>
      <c r="E76" s="98">
        <v>1559</v>
      </c>
      <c r="F76" s="98">
        <v>1554</v>
      </c>
      <c r="G76" s="98">
        <v>1713</v>
      </c>
    </row>
    <row r="77" spans="1:12">
      <c r="A77" s="98"/>
      <c r="B77" s="98"/>
      <c r="C77" s="98" t="s">
        <v>13</v>
      </c>
      <c r="D77" s="221">
        <v>986</v>
      </c>
      <c r="E77" s="222">
        <v>986</v>
      </c>
      <c r="F77" s="222">
        <v>585</v>
      </c>
      <c r="G77" s="222">
        <v>4597</v>
      </c>
      <c r="I77" s="254" t="s">
        <v>169</v>
      </c>
      <c r="J77" s="254"/>
      <c r="K77" s="254"/>
      <c r="L77" s="254"/>
    </row>
  </sheetData>
  <mergeCells count="8">
    <mergeCell ref="I77:L77"/>
    <mergeCell ref="A3:I3"/>
    <mergeCell ref="A5:I5"/>
    <mergeCell ref="A1:I1"/>
    <mergeCell ref="A4:I4"/>
    <mergeCell ref="A63:A64"/>
    <mergeCell ref="I67:L67"/>
    <mergeCell ref="I72:L72"/>
  </mergeCells>
  <pageMargins left="0.25" right="0.25" top="0.75" bottom="0.75" header="0.3" footer="0.3"/>
  <pageSetup scale="69" fitToHeight="0" orientation="landscape" r:id="rId1"/>
  <rowBreaks count="1" manualBreakCount="1">
    <brk id="41"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7"/>
  <sheetViews>
    <sheetView workbookViewId="0">
      <selection activeCell="G16" sqref="G16"/>
    </sheetView>
  </sheetViews>
  <sheetFormatPr defaultRowHeight="15"/>
  <cols>
    <col min="1" max="1" width="21.7109375" bestFit="1" customWidth="1"/>
    <col min="2" max="2" width="10.7109375" customWidth="1"/>
    <col min="3" max="3" width="10.7109375" style="185" customWidth="1"/>
    <col min="4"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131</v>
      </c>
      <c r="B2" s="309"/>
      <c r="C2" s="309"/>
      <c r="D2" s="309"/>
      <c r="E2" s="309"/>
      <c r="F2" s="309"/>
      <c r="G2" s="309"/>
      <c r="H2" s="309"/>
      <c r="I2" s="309"/>
      <c r="J2" s="309"/>
      <c r="K2" s="309"/>
    </row>
    <row r="3" spans="1:12" ht="16.5" thickBot="1">
      <c r="A3" s="310" t="s">
        <v>132</v>
      </c>
      <c r="B3" s="310"/>
      <c r="C3" s="310"/>
      <c r="D3" s="310"/>
      <c r="E3" s="310"/>
      <c r="F3" s="310"/>
      <c r="G3" s="310"/>
      <c r="H3" s="310"/>
      <c r="I3" s="310"/>
      <c r="J3" s="310"/>
      <c r="K3" s="310"/>
    </row>
    <row r="4" spans="1:12" ht="16.5" thickTop="1" thickBot="1">
      <c r="A4" s="164"/>
      <c r="B4" s="155" t="s">
        <v>93</v>
      </c>
      <c r="C4" s="184" t="s">
        <v>96</v>
      </c>
      <c r="D4" s="156" t="s">
        <v>95</v>
      </c>
      <c r="E4" s="156" t="s">
        <v>11</v>
      </c>
      <c r="F4" s="157" t="s">
        <v>94</v>
      </c>
      <c r="G4" s="156" t="s">
        <v>98</v>
      </c>
      <c r="H4" s="156" t="s">
        <v>97</v>
      </c>
      <c r="I4" s="156" t="s">
        <v>166</v>
      </c>
      <c r="J4" s="168" t="s">
        <v>167</v>
      </c>
      <c r="K4" s="169" t="s">
        <v>90</v>
      </c>
    </row>
    <row r="5" spans="1:12" ht="15.75" thickTop="1">
      <c r="A5" s="173" t="s">
        <v>109</v>
      </c>
      <c r="B5" s="158">
        <f>Tuition!$C$12*2</f>
        <v>8546</v>
      </c>
      <c r="C5" s="152">
        <f>Fees!$D$4*2</f>
        <v>1200</v>
      </c>
      <c r="D5" s="159">
        <f>'1 Term Living Expense Component'!$D$33*2</f>
        <v>8000</v>
      </c>
      <c r="E5" s="159">
        <f>'1 Term Living Expense Component'!$D$34*2</f>
        <v>3956</v>
      </c>
      <c r="F5" s="159">
        <f>'Books &amp; Supplies'!$B$5*2</f>
        <v>550</v>
      </c>
      <c r="G5" s="159">
        <f>'1 Term Living Expense Component'!$D$35*2</f>
        <v>2910</v>
      </c>
      <c r="H5" s="159">
        <f>'1 Term Living Expense Component'!$D$36*2</f>
        <v>1170</v>
      </c>
      <c r="I5" s="161">
        <f>'Loan Fees'!$B$4</f>
        <v>200</v>
      </c>
      <c r="J5" s="160">
        <f>'Loan Fees'!$B$5</f>
        <v>478</v>
      </c>
      <c r="K5" s="170">
        <f>SUM(B5:J5)</f>
        <v>27010</v>
      </c>
      <c r="L5" t="str">
        <f t="shared" ref="L5:L10" si="0">IF(K5/2=K29, "", "?")</f>
        <v/>
      </c>
    </row>
    <row r="6" spans="1:12">
      <c r="A6" s="177" t="s">
        <v>133</v>
      </c>
      <c r="B6" s="178">
        <f>Tuition!$E$56*2</f>
        <v>18800</v>
      </c>
      <c r="C6" s="152">
        <v>0</v>
      </c>
      <c r="D6" s="152">
        <f>'1 Term Living Expense Component'!$D$33*2</f>
        <v>8000</v>
      </c>
      <c r="E6" s="152">
        <f>'1 Term Living Expense Component'!$D$34*2</f>
        <v>3956</v>
      </c>
      <c r="F6" s="152">
        <v>0</v>
      </c>
      <c r="G6" s="152">
        <f>'1 Term Living Expense Component'!$D$35*2</f>
        <v>2910</v>
      </c>
      <c r="H6" s="152">
        <f>'1 Term Living Expense Component'!$D$36*2</f>
        <v>1170</v>
      </c>
      <c r="I6" s="154">
        <f>'Loan Fees'!$B$4</f>
        <v>200</v>
      </c>
      <c r="J6" s="153">
        <f>'Loan Fees'!$B$5</f>
        <v>478</v>
      </c>
      <c r="K6" s="179">
        <f t="shared" ref="K6:K12" si="1">SUM(B6:J6)</f>
        <v>35514</v>
      </c>
      <c r="L6" t="str">
        <f t="shared" si="0"/>
        <v/>
      </c>
    </row>
    <row r="7" spans="1:12">
      <c r="A7" s="177" t="s">
        <v>134</v>
      </c>
      <c r="B7" s="178">
        <f>Tuition!$E$62*2</f>
        <v>18800</v>
      </c>
      <c r="C7" s="152">
        <v>0</v>
      </c>
      <c r="D7" s="152">
        <f>'1 Term Living Expense Component'!$D$33*2</f>
        <v>8000</v>
      </c>
      <c r="E7" s="152">
        <f>'1 Term Living Expense Component'!$D$34*2</f>
        <v>3956</v>
      </c>
      <c r="F7" s="152">
        <v>0</v>
      </c>
      <c r="G7" s="152">
        <f>'1 Term Living Expense Component'!$D$35*2</f>
        <v>2910</v>
      </c>
      <c r="H7" s="152">
        <f>'1 Term Living Expense Component'!$D$36*2</f>
        <v>1170</v>
      </c>
      <c r="I7" s="154">
        <f>'Loan Fees'!$B$4</f>
        <v>200</v>
      </c>
      <c r="J7" s="153">
        <f>'Loan Fees'!$B$5</f>
        <v>478</v>
      </c>
      <c r="K7" s="179">
        <f t="shared" ref="K7" si="2">SUM(B7:J7)</f>
        <v>35514</v>
      </c>
      <c r="L7" t="str">
        <f t="shared" si="0"/>
        <v/>
      </c>
    </row>
    <row r="8" spans="1:12">
      <c r="A8" s="177" t="s">
        <v>111</v>
      </c>
      <c r="B8" s="178">
        <f>Tuition!$E$24*2</f>
        <v>9376</v>
      </c>
      <c r="C8" s="152">
        <f>Fees!$D$4*2</f>
        <v>1200</v>
      </c>
      <c r="D8" s="152">
        <f>'1 Term Living Expense Component'!$D$33*2</f>
        <v>8000</v>
      </c>
      <c r="E8" s="152">
        <f>'1 Term Living Expense Component'!$D$34*2</f>
        <v>3956</v>
      </c>
      <c r="F8" s="152">
        <f>'Books &amp; Supplies'!$B$5*2</f>
        <v>550</v>
      </c>
      <c r="G8" s="152">
        <f>'1 Term Living Expense Component'!$D$35*2</f>
        <v>2910</v>
      </c>
      <c r="H8" s="152">
        <f>'1 Term Living Expense Component'!$D$36*2</f>
        <v>1170</v>
      </c>
      <c r="I8" s="154">
        <f>'Loan Fees'!$B$4</f>
        <v>200</v>
      </c>
      <c r="J8" s="153">
        <f>'Loan Fees'!$B$5</f>
        <v>478</v>
      </c>
      <c r="K8" s="179">
        <f t="shared" si="1"/>
        <v>27840</v>
      </c>
      <c r="L8" t="str">
        <f t="shared" si="0"/>
        <v/>
      </c>
    </row>
    <row r="9" spans="1:12">
      <c r="A9" s="177" t="s">
        <v>178</v>
      </c>
      <c r="B9" s="178">
        <f>Tuition!$X$32*2</f>
        <v>5330</v>
      </c>
      <c r="C9" s="152">
        <f>Fees!$D$4*2</f>
        <v>1200</v>
      </c>
      <c r="D9" s="152">
        <f>'1 Term Living Expense Component'!$D$33*2</f>
        <v>8000</v>
      </c>
      <c r="E9" s="152">
        <f>'1 Term Living Expense Component'!$D$34*2</f>
        <v>3956</v>
      </c>
      <c r="F9" s="152">
        <f>'Books &amp; Supplies'!$B$5*2</f>
        <v>550</v>
      </c>
      <c r="G9" s="152">
        <f>'1 Term Living Expense Component'!$D$35*2</f>
        <v>2910</v>
      </c>
      <c r="H9" s="152">
        <f>'1 Term Living Expense Component'!$D$36*2</f>
        <v>1170</v>
      </c>
      <c r="I9" s="154">
        <f>'Loan Fees'!$B$4</f>
        <v>200</v>
      </c>
      <c r="J9" s="153">
        <f>'Loan Fees'!$B$5</f>
        <v>478</v>
      </c>
      <c r="K9" s="179">
        <f t="shared" si="1"/>
        <v>23794</v>
      </c>
      <c r="L9" t="str">
        <f t="shared" si="0"/>
        <v/>
      </c>
    </row>
    <row r="10" spans="1:12" ht="15.75" thickBot="1">
      <c r="A10" s="175" t="s">
        <v>135</v>
      </c>
      <c r="B10" s="163">
        <f>Tuition!$I$32*2</f>
        <v>7188</v>
      </c>
      <c r="C10" s="148">
        <f>Fees!$D$4*2</f>
        <v>1200</v>
      </c>
      <c r="D10" s="148">
        <f>'1 Term Living Expense Component'!$D$33*2</f>
        <v>8000</v>
      </c>
      <c r="E10" s="148">
        <f>'1 Term Living Expense Component'!$D$34*2</f>
        <v>3956</v>
      </c>
      <c r="F10" s="148">
        <f>'Books &amp; Supplies'!$B$5*2</f>
        <v>550</v>
      </c>
      <c r="G10" s="148">
        <f>'1 Term Living Expense Component'!$D$35*2</f>
        <v>2910</v>
      </c>
      <c r="H10" s="148">
        <f>'1 Term Living Expense Component'!$D$36*2</f>
        <v>1170</v>
      </c>
      <c r="I10" s="150">
        <f>'Loan Fees'!$B$4</f>
        <v>200</v>
      </c>
      <c r="J10" s="149">
        <f>'Loan Fees'!$B$5</f>
        <v>478</v>
      </c>
      <c r="K10" s="172">
        <f t="shared" ref="K10:K11" si="3">SUM(B10:J10)</f>
        <v>25652</v>
      </c>
      <c r="L10" t="str">
        <f t="shared" si="0"/>
        <v/>
      </c>
    </row>
    <row r="11" spans="1:12" hidden="1">
      <c r="A11" s="177" t="s">
        <v>176</v>
      </c>
      <c r="B11" s="178">
        <f>Tuition!$T$32*2</f>
        <v>4248</v>
      </c>
      <c r="C11" s="152">
        <f>Fees!$D$4*2</f>
        <v>1200</v>
      </c>
      <c r="D11" s="152">
        <f>'1 Term Living Expense Component'!$D$33*2</f>
        <v>8000</v>
      </c>
      <c r="E11" s="152">
        <f>'1 Term Living Expense Component'!$D$34*2</f>
        <v>3956</v>
      </c>
      <c r="F11" s="152">
        <f>'Books &amp; Supplies'!$B$5*2</f>
        <v>550</v>
      </c>
      <c r="G11" s="152">
        <f>'1 Term Living Expense Component'!$D$35*2</f>
        <v>2910</v>
      </c>
      <c r="H11" s="152">
        <f>'1 Term Living Expense Component'!$D$36*2</f>
        <v>1170</v>
      </c>
      <c r="I11" s="154">
        <f>'Loan Fees'!$B$4</f>
        <v>200</v>
      </c>
      <c r="J11" s="153">
        <f>'Loan Fees'!$B$5</f>
        <v>478</v>
      </c>
      <c r="K11" s="179">
        <f t="shared" si="3"/>
        <v>22712</v>
      </c>
      <c r="L11" t="str">
        <f t="shared" ref="L11:L23" si="4">IF(K11/2=K35, "", "?")</f>
        <v/>
      </c>
    </row>
    <row r="12" spans="1:12" ht="15.75" hidden="1" thickBot="1">
      <c r="A12" s="175" t="s">
        <v>177</v>
      </c>
      <c r="B12" s="163">
        <f>Tuition!$V$32*2</f>
        <v>4506</v>
      </c>
      <c r="C12" s="148">
        <f>Fees!$D$4*2</f>
        <v>1200</v>
      </c>
      <c r="D12" s="148">
        <f>'1 Term Living Expense Component'!$D$33*2</f>
        <v>8000</v>
      </c>
      <c r="E12" s="148">
        <f>'1 Term Living Expense Component'!$D$34*2</f>
        <v>3956</v>
      </c>
      <c r="F12" s="148">
        <f>'Books &amp; Supplies'!$B$5*2</f>
        <v>550</v>
      </c>
      <c r="G12" s="148">
        <f>'1 Term Living Expense Component'!$D$35*2</f>
        <v>2910</v>
      </c>
      <c r="H12" s="148">
        <f>'1 Term Living Expense Component'!$D$36*2</f>
        <v>1170</v>
      </c>
      <c r="I12" s="150">
        <f>'Loan Fees'!$B$4</f>
        <v>200</v>
      </c>
      <c r="J12" s="149">
        <f>'Loan Fees'!$B$5</f>
        <v>478</v>
      </c>
      <c r="K12" s="172">
        <f t="shared" si="1"/>
        <v>22970</v>
      </c>
      <c r="L12" t="str">
        <f t="shared" si="4"/>
        <v/>
      </c>
    </row>
    <row r="13" spans="1:12" ht="15.75" thickTop="1">
      <c r="L13" t="str">
        <f t="shared" si="4"/>
        <v/>
      </c>
    </row>
    <row r="14" spans="1:12" ht="16.5" thickBot="1">
      <c r="A14" s="310" t="s">
        <v>91</v>
      </c>
      <c r="B14" s="310"/>
      <c r="C14" s="310"/>
      <c r="D14" s="310"/>
      <c r="E14" s="310"/>
      <c r="F14" s="310"/>
      <c r="G14" s="310"/>
      <c r="H14" s="310"/>
      <c r="I14" s="310"/>
      <c r="J14" s="310"/>
      <c r="K14" s="310"/>
      <c r="L14" t="str">
        <f t="shared" si="4"/>
        <v/>
      </c>
    </row>
    <row r="15" spans="1:12" ht="16.5" thickTop="1" thickBot="1">
      <c r="A15" s="164"/>
      <c r="B15" s="155" t="s">
        <v>93</v>
      </c>
      <c r="C15" s="184" t="s">
        <v>96</v>
      </c>
      <c r="D15" s="156" t="s">
        <v>95</v>
      </c>
      <c r="E15" s="156" t="s">
        <v>11</v>
      </c>
      <c r="F15" s="157" t="s">
        <v>94</v>
      </c>
      <c r="G15" s="156" t="s">
        <v>98</v>
      </c>
      <c r="H15" s="156" t="s">
        <v>97</v>
      </c>
      <c r="I15" s="156" t="s">
        <v>166</v>
      </c>
      <c r="J15" s="168" t="s">
        <v>167</v>
      </c>
      <c r="K15" s="169" t="s">
        <v>90</v>
      </c>
    </row>
    <row r="16" spans="1:12" ht="15.75" thickTop="1">
      <c r="A16" s="173" t="s">
        <v>109</v>
      </c>
      <c r="B16" s="158">
        <f>Tuition!$C$12*2</f>
        <v>8546</v>
      </c>
      <c r="C16" s="152">
        <f>Fees!$D$4*2</f>
        <v>1200</v>
      </c>
      <c r="D16" s="159">
        <f>'1 Term Living Expense Component'!$G$38*2</f>
        <v>2326</v>
      </c>
      <c r="E16" s="159">
        <f>'1 Term Living Expense Component'!$G$39*2</f>
        <v>998</v>
      </c>
      <c r="F16" s="159">
        <f>'Books &amp; Supplies'!$B$5*2</f>
        <v>550</v>
      </c>
      <c r="G16" s="159">
        <f>'1 Term Living Expense Component'!$D$35*2</f>
        <v>2910</v>
      </c>
      <c r="H16" s="159">
        <f>'1 Term Living Expense Component'!$D$36*2</f>
        <v>1170</v>
      </c>
      <c r="I16" s="161">
        <f>'Loan Fees'!$B$4</f>
        <v>200</v>
      </c>
      <c r="J16" s="160">
        <f>'Loan Fees'!$B$5</f>
        <v>478</v>
      </c>
      <c r="K16" s="170">
        <f>SUM(B16:J16)</f>
        <v>18378</v>
      </c>
      <c r="L16" t="str">
        <f t="shared" si="4"/>
        <v/>
      </c>
    </row>
    <row r="17" spans="1:12">
      <c r="A17" s="177" t="s">
        <v>133</v>
      </c>
      <c r="B17" s="178">
        <f>Tuition!$E$56*2</f>
        <v>18800</v>
      </c>
      <c r="C17" s="152">
        <v>0</v>
      </c>
      <c r="D17" s="152">
        <f>'1 Term Living Expense Component'!$G$38*2</f>
        <v>2326</v>
      </c>
      <c r="E17" s="152">
        <f>'1 Term Living Expense Component'!$G$39*2</f>
        <v>998</v>
      </c>
      <c r="F17" s="152">
        <v>0</v>
      </c>
      <c r="G17" s="152">
        <f>'1 Term Living Expense Component'!$D$35*2</f>
        <v>2910</v>
      </c>
      <c r="H17" s="152">
        <f>'1 Term Living Expense Component'!$D$36*2</f>
        <v>1170</v>
      </c>
      <c r="I17" s="154">
        <f>'Loan Fees'!$B$4</f>
        <v>200</v>
      </c>
      <c r="J17" s="153">
        <f>'Loan Fees'!$B$5</f>
        <v>478</v>
      </c>
      <c r="K17" s="179">
        <f>SUM(B17:J17)</f>
        <v>26882</v>
      </c>
      <c r="L17" t="str">
        <f t="shared" si="4"/>
        <v/>
      </c>
    </row>
    <row r="18" spans="1:12">
      <c r="A18" s="177" t="s">
        <v>134</v>
      </c>
      <c r="B18" s="178">
        <f>Tuition!$E$62*2</f>
        <v>18800</v>
      </c>
      <c r="C18" s="152">
        <v>0</v>
      </c>
      <c r="D18" s="152">
        <f>'1 Term Living Expense Component'!$G$38*2</f>
        <v>2326</v>
      </c>
      <c r="E18" s="152">
        <f>'1 Term Living Expense Component'!$G$39*2</f>
        <v>998</v>
      </c>
      <c r="F18" s="152">
        <v>0</v>
      </c>
      <c r="G18" s="152">
        <f>'1 Term Living Expense Component'!$D$35*2</f>
        <v>2910</v>
      </c>
      <c r="H18" s="152">
        <f>'1 Term Living Expense Component'!$D$36*2</f>
        <v>1170</v>
      </c>
      <c r="I18" s="154">
        <f>'Loan Fees'!$B$4</f>
        <v>200</v>
      </c>
      <c r="J18" s="153">
        <f>'Loan Fees'!$B$5</f>
        <v>478</v>
      </c>
      <c r="K18" s="179">
        <f t="shared" ref="K18:K23" si="5">SUM(B18:J18)</f>
        <v>26882</v>
      </c>
      <c r="L18" t="str">
        <f t="shared" si="4"/>
        <v/>
      </c>
    </row>
    <row r="19" spans="1:12">
      <c r="A19" s="177" t="s">
        <v>111</v>
      </c>
      <c r="B19" s="178">
        <f>Tuition!$E$24*2</f>
        <v>9376</v>
      </c>
      <c r="C19" s="152">
        <f>Fees!$D$4*2</f>
        <v>1200</v>
      </c>
      <c r="D19" s="152">
        <f>'1 Term Living Expense Component'!$G$38*2</f>
        <v>2326</v>
      </c>
      <c r="E19" s="152">
        <f>'1 Term Living Expense Component'!$G$39*2</f>
        <v>998</v>
      </c>
      <c r="F19" s="152">
        <f>'Books &amp; Supplies'!$B$5*2</f>
        <v>550</v>
      </c>
      <c r="G19" s="152">
        <f>'1 Term Living Expense Component'!$D$35*2</f>
        <v>2910</v>
      </c>
      <c r="H19" s="152">
        <f>'1 Term Living Expense Component'!$D$36*2</f>
        <v>1170</v>
      </c>
      <c r="I19" s="154">
        <f>'Loan Fees'!$B$4</f>
        <v>200</v>
      </c>
      <c r="J19" s="153">
        <f>'Loan Fees'!$B$5</f>
        <v>478</v>
      </c>
      <c r="K19" s="179">
        <f t="shared" si="5"/>
        <v>19208</v>
      </c>
      <c r="L19" t="str">
        <f t="shared" si="4"/>
        <v/>
      </c>
    </row>
    <row r="20" spans="1:12">
      <c r="A20" s="177" t="s">
        <v>178</v>
      </c>
      <c r="B20" s="178">
        <f>Tuition!$X$32*2</f>
        <v>5330</v>
      </c>
      <c r="C20" s="152">
        <f>Fees!$D$4*2</f>
        <v>1200</v>
      </c>
      <c r="D20" s="152">
        <f>'1 Term Living Expense Component'!$G$38*2</f>
        <v>2326</v>
      </c>
      <c r="E20" s="152">
        <f>'1 Term Living Expense Component'!$G$39*2</f>
        <v>998</v>
      </c>
      <c r="F20" s="152">
        <f>'Books &amp; Supplies'!$B$5*2</f>
        <v>550</v>
      </c>
      <c r="G20" s="152">
        <f>'1 Term Living Expense Component'!$D$35*2</f>
        <v>2910</v>
      </c>
      <c r="H20" s="152">
        <f>'1 Term Living Expense Component'!$D$36*2</f>
        <v>1170</v>
      </c>
      <c r="I20" s="154">
        <f>'Loan Fees'!$B$4</f>
        <v>200</v>
      </c>
      <c r="J20" s="153">
        <f>'Loan Fees'!$B$5</f>
        <v>478</v>
      </c>
      <c r="K20" s="179">
        <f t="shared" si="5"/>
        <v>15162</v>
      </c>
      <c r="L20" t="str">
        <f t="shared" si="4"/>
        <v/>
      </c>
    </row>
    <row r="21" spans="1:12" ht="15.75" thickBot="1">
      <c r="A21" s="175" t="s">
        <v>135</v>
      </c>
      <c r="B21" s="163">
        <f>Tuition!$I$32*2</f>
        <v>7188</v>
      </c>
      <c r="C21" s="148">
        <f>Fees!$D$4*2</f>
        <v>1200</v>
      </c>
      <c r="D21" s="148">
        <f>'1 Term Living Expense Component'!$G$38*2</f>
        <v>2326</v>
      </c>
      <c r="E21" s="148">
        <f>'1 Term Living Expense Component'!$G$39*2</f>
        <v>998</v>
      </c>
      <c r="F21" s="148">
        <f>'Books &amp; Supplies'!$B$5*2</f>
        <v>550</v>
      </c>
      <c r="G21" s="148">
        <f>'1 Term Living Expense Component'!$D$35*2</f>
        <v>2910</v>
      </c>
      <c r="H21" s="148">
        <f>'1 Term Living Expense Component'!$D$36*2</f>
        <v>1170</v>
      </c>
      <c r="I21" s="150">
        <f>'Loan Fees'!$B$4</f>
        <v>200</v>
      </c>
      <c r="J21" s="149">
        <f>'Loan Fees'!$B$5</f>
        <v>478</v>
      </c>
      <c r="K21" s="172">
        <f t="shared" si="5"/>
        <v>17020</v>
      </c>
      <c r="L21" t="str">
        <f t="shared" si="4"/>
        <v/>
      </c>
    </row>
    <row r="22" spans="1:12" hidden="1">
      <c r="A22" s="177" t="s">
        <v>176</v>
      </c>
      <c r="B22" s="178">
        <f>Tuition!$T$32*2</f>
        <v>4248</v>
      </c>
      <c r="C22" s="152">
        <f>Fees!$D$4*2</f>
        <v>1200</v>
      </c>
      <c r="D22" s="152">
        <f>'1 Term Living Expense Component'!$G$38*2</f>
        <v>2326</v>
      </c>
      <c r="E22" s="152">
        <f>'1 Term Living Expense Component'!$G$39*2</f>
        <v>998</v>
      </c>
      <c r="F22" s="152">
        <f>'Books &amp; Supplies'!$B$5*2</f>
        <v>550</v>
      </c>
      <c r="G22" s="152">
        <f>'1 Term Living Expense Component'!$D$35*2</f>
        <v>2910</v>
      </c>
      <c r="H22" s="152">
        <f>'1 Term Living Expense Component'!$D$36*2</f>
        <v>1170</v>
      </c>
      <c r="I22" s="154">
        <f>'Loan Fees'!$B$4</f>
        <v>200</v>
      </c>
      <c r="J22" s="153">
        <f>'Loan Fees'!$B$5</f>
        <v>478</v>
      </c>
      <c r="K22" s="179">
        <f t="shared" si="5"/>
        <v>14080</v>
      </c>
      <c r="L22" t="str">
        <f t="shared" si="4"/>
        <v/>
      </c>
    </row>
    <row r="23" spans="1:12" ht="15.75" hidden="1" thickBot="1">
      <c r="A23" s="175" t="s">
        <v>177</v>
      </c>
      <c r="B23" s="163">
        <f>Tuition!$V$32*2</f>
        <v>4506</v>
      </c>
      <c r="C23" s="148">
        <f>Fees!$D$4*2</f>
        <v>1200</v>
      </c>
      <c r="D23" s="148">
        <f>'1 Term Living Expense Component'!$G$38*2</f>
        <v>2326</v>
      </c>
      <c r="E23" s="148">
        <f>'1 Term Living Expense Component'!$G$39*2</f>
        <v>998</v>
      </c>
      <c r="F23" s="148">
        <f>'Books &amp; Supplies'!$B$5*2</f>
        <v>550</v>
      </c>
      <c r="G23" s="148">
        <f>'1 Term Living Expense Component'!$D$35*2</f>
        <v>2910</v>
      </c>
      <c r="H23" s="148">
        <f>'1 Term Living Expense Component'!$D$36*2</f>
        <v>1170</v>
      </c>
      <c r="I23" s="150">
        <f>'Loan Fees'!$B$4</f>
        <v>200</v>
      </c>
      <c r="J23" s="149">
        <f>'Loan Fees'!$B$5</f>
        <v>478</v>
      </c>
      <c r="K23" s="172">
        <f t="shared" si="5"/>
        <v>14338</v>
      </c>
      <c r="L23" t="str">
        <f t="shared" si="4"/>
        <v/>
      </c>
    </row>
    <row r="24" spans="1:12" ht="16.5" thickTop="1">
      <c r="A24" s="310"/>
      <c r="B24" s="310"/>
      <c r="C24" s="310"/>
      <c r="D24" s="310"/>
      <c r="E24" s="310"/>
      <c r="F24" s="310"/>
      <c r="G24" s="310"/>
      <c r="H24" s="310"/>
      <c r="I24" s="310"/>
      <c r="J24" s="310"/>
      <c r="K24" s="310"/>
    </row>
    <row r="25" spans="1:12" ht="15.75">
      <c r="A25" s="309" t="s">
        <v>202</v>
      </c>
      <c r="B25" s="309"/>
      <c r="C25" s="309"/>
      <c r="D25" s="309"/>
      <c r="E25" s="309"/>
      <c r="F25" s="309"/>
      <c r="G25" s="309"/>
      <c r="H25" s="309"/>
      <c r="I25" s="309"/>
      <c r="J25" s="309"/>
      <c r="K25" s="309"/>
    </row>
    <row r="26" spans="1:12" ht="15.75">
      <c r="A26" s="309" t="s">
        <v>131</v>
      </c>
      <c r="B26" s="309"/>
      <c r="C26" s="309"/>
      <c r="D26" s="309"/>
      <c r="E26" s="309"/>
      <c r="F26" s="309"/>
      <c r="G26" s="309"/>
      <c r="H26" s="309"/>
      <c r="I26" s="309"/>
      <c r="J26" s="309"/>
      <c r="K26" s="309"/>
    </row>
    <row r="27" spans="1:12" ht="16.5" thickBot="1">
      <c r="A27" s="310" t="s">
        <v>132</v>
      </c>
      <c r="B27" s="310"/>
      <c r="C27" s="310"/>
      <c r="D27" s="310"/>
      <c r="E27" s="310"/>
      <c r="F27" s="310"/>
      <c r="G27" s="310"/>
      <c r="H27" s="310"/>
      <c r="I27" s="310"/>
      <c r="J27" s="310"/>
      <c r="K27" s="310"/>
    </row>
    <row r="28" spans="1:12" ht="16.5" thickTop="1" thickBot="1">
      <c r="A28" s="164"/>
      <c r="B28" s="155" t="s">
        <v>93</v>
      </c>
      <c r="C28" s="184" t="s">
        <v>96</v>
      </c>
      <c r="D28" s="156" t="s">
        <v>95</v>
      </c>
      <c r="E28" s="156" t="s">
        <v>11</v>
      </c>
      <c r="F28" s="157" t="s">
        <v>94</v>
      </c>
      <c r="G28" s="156" t="s">
        <v>98</v>
      </c>
      <c r="H28" s="156" t="s">
        <v>97</v>
      </c>
      <c r="I28" s="156" t="s">
        <v>166</v>
      </c>
      <c r="J28" s="168" t="s">
        <v>167</v>
      </c>
      <c r="K28" s="169" t="s">
        <v>90</v>
      </c>
    </row>
    <row r="29" spans="1:12" ht="15.75" thickTop="1">
      <c r="A29" s="173" t="s">
        <v>109</v>
      </c>
      <c r="B29" s="158">
        <f>Tuition!$C$12</f>
        <v>4273</v>
      </c>
      <c r="C29" s="152">
        <f>Fees!$D$4</f>
        <v>600</v>
      </c>
      <c r="D29" s="159">
        <f>'1 Term Living Expense Component'!$D$33</f>
        <v>4000</v>
      </c>
      <c r="E29" s="159">
        <f>'1 Term Living Expense Component'!$D$34</f>
        <v>1978</v>
      </c>
      <c r="F29" s="159">
        <f>'Books &amp; Supplies'!$B$5</f>
        <v>275</v>
      </c>
      <c r="G29" s="159">
        <f>'1 Term Living Expense Component'!$D$35</f>
        <v>1455</v>
      </c>
      <c r="H29" s="159">
        <f>'1 Term Living Expense Component'!$D$36</f>
        <v>585</v>
      </c>
      <c r="I29" s="161">
        <f>'Loan Fees'!$C$4</f>
        <v>100</v>
      </c>
      <c r="J29" s="160">
        <f>'Loan Fees'!$C$5</f>
        <v>239</v>
      </c>
      <c r="K29" s="170">
        <f>SUM(B29:J29)</f>
        <v>13505</v>
      </c>
    </row>
    <row r="30" spans="1:12">
      <c r="A30" s="177" t="s">
        <v>133</v>
      </c>
      <c r="B30" s="178">
        <f>Tuition!$E$56</f>
        <v>9400</v>
      </c>
      <c r="C30" s="152">
        <v>0</v>
      </c>
      <c r="D30" s="152">
        <f>'1 Term Living Expense Component'!$D$33</f>
        <v>4000</v>
      </c>
      <c r="E30" s="152">
        <f>'1 Term Living Expense Component'!$D$34</f>
        <v>1978</v>
      </c>
      <c r="F30" s="152">
        <v>0</v>
      </c>
      <c r="G30" s="152">
        <f>'1 Term Living Expense Component'!$D$35</f>
        <v>1455</v>
      </c>
      <c r="H30" s="152">
        <f>'1 Term Living Expense Component'!$D$36</f>
        <v>585</v>
      </c>
      <c r="I30" s="154">
        <f>'Loan Fees'!$C$4</f>
        <v>100</v>
      </c>
      <c r="J30" s="153">
        <f>'Loan Fees'!$C$5</f>
        <v>239</v>
      </c>
      <c r="K30" s="179">
        <f t="shared" ref="K30:K36" si="6">SUM(B30:J30)</f>
        <v>17757</v>
      </c>
    </row>
    <row r="31" spans="1:12">
      <c r="A31" s="177" t="s">
        <v>134</v>
      </c>
      <c r="B31" s="178">
        <f>Tuition!$E$62</f>
        <v>9400</v>
      </c>
      <c r="C31" s="152">
        <v>0</v>
      </c>
      <c r="D31" s="152">
        <f>'1 Term Living Expense Component'!$D$33</f>
        <v>4000</v>
      </c>
      <c r="E31" s="152">
        <f>'1 Term Living Expense Component'!$D$34</f>
        <v>1978</v>
      </c>
      <c r="F31" s="152">
        <v>0</v>
      </c>
      <c r="G31" s="152">
        <f>'1 Term Living Expense Component'!$D$35</f>
        <v>1455</v>
      </c>
      <c r="H31" s="152">
        <f>'1 Term Living Expense Component'!$D$36</f>
        <v>585</v>
      </c>
      <c r="I31" s="154">
        <f>'Loan Fees'!$C$4</f>
        <v>100</v>
      </c>
      <c r="J31" s="153">
        <f>'Loan Fees'!$C$5</f>
        <v>239</v>
      </c>
      <c r="K31" s="179">
        <f t="shared" si="6"/>
        <v>17757</v>
      </c>
    </row>
    <row r="32" spans="1:12">
      <c r="A32" s="177" t="s">
        <v>111</v>
      </c>
      <c r="B32" s="178">
        <f>Tuition!$E$24</f>
        <v>4688</v>
      </c>
      <c r="C32" s="152">
        <f>Fees!$D$4</f>
        <v>600</v>
      </c>
      <c r="D32" s="152">
        <f>'1 Term Living Expense Component'!$D$33</f>
        <v>4000</v>
      </c>
      <c r="E32" s="152">
        <f>'1 Term Living Expense Component'!$D$34</f>
        <v>1978</v>
      </c>
      <c r="F32" s="152">
        <f>'Books &amp; Supplies'!$B$5</f>
        <v>275</v>
      </c>
      <c r="G32" s="152">
        <f>'1 Term Living Expense Component'!$D$35</f>
        <v>1455</v>
      </c>
      <c r="H32" s="152">
        <f>'1 Term Living Expense Component'!$D$36</f>
        <v>585</v>
      </c>
      <c r="I32" s="154">
        <f>'Loan Fees'!$C$4</f>
        <v>100</v>
      </c>
      <c r="J32" s="153">
        <f>'Loan Fees'!$C$5</f>
        <v>239</v>
      </c>
      <c r="K32" s="179">
        <f t="shared" si="6"/>
        <v>13920</v>
      </c>
    </row>
    <row r="33" spans="1:11">
      <c r="A33" s="177" t="s">
        <v>178</v>
      </c>
      <c r="B33" s="178">
        <f>Tuition!$X$32</f>
        <v>2665</v>
      </c>
      <c r="C33" s="152">
        <f>Fees!$D$4</f>
        <v>600</v>
      </c>
      <c r="D33" s="152">
        <f>'1 Term Living Expense Component'!$D$33</f>
        <v>4000</v>
      </c>
      <c r="E33" s="152">
        <f>'1 Term Living Expense Component'!$D$34</f>
        <v>1978</v>
      </c>
      <c r="F33" s="152">
        <f>'Books &amp; Supplies'!$B$5</f>
        <v>275</v>
      </c>
      <c r="G33" s="152">
        <f>'1 Term Living Expense Component'!$D$35</f>
        <v>1455</v>
      </c>
      <c r="H33" s="152">
        <f>'1 Term Living Expense Component'!$D$36</f>
        <v>585</v>
      </c>
      <c r="I33" s="154">
        <f>'Loan Fees'!$C$4</f>
        <v>100</v>
      </c>
      <c r="J33" s="153">
        <f>'Loan Fees'!$C$5</f>
        <v>239</v>
      </c>
      <c r="K33" s="179">
        <f t="shared" si="6"/>
        <v>11897</v>
      </c>
    </row>
    <row r="34" spans="1:11" ht="15.75" thickBot="1">
      <c r="A34" s="175" t="s">
        <v>135</v>
      </c>
      <c r="B34" s="163">
        <f>Tuition!$I$32</f>
        <v>3594</v>
      </c>
      <c r="C34" s="148">
        <f>Fees!$D$4</f>
        <v>600</v>
      </c>
      <c r="D34" s="148">
        <f>'1 Term Living Expense Component'!$D$33</f>
        <v>4000</v>
      </c>
      <c r="E34" s="148">
        <f>'1 Term Living Expense Component'!$D$34</f>
        <v>1978</v>
      </c>
      <c r="F34" s="148">
        <f>'Books &amp; Supplies'!$B$5</f>
        <v>275</v>
      </c>
      <c r="G34" s="148">
        <f>'1 Term Living Expense Component'!$D$35</f>
        <v>1455</v>
      </c>
      <c r="H34" s="148">
        <f>'1 Term Living Expense Component'!$D$36</f>
        <v>585</v>
      </c>
      <c r="I34" s="150">
        <f>'Loan Fees'!$C$4</f>
        <v>100</v>
      </c>
      <c r="J34" s="149">
        <f>'Loan Fees'!$C$5</f>
        <v>239</v>
      </c>
      <c r="K34" s="172">
        <f t="shared" si="6"/>
        <v>12826</v>
      </c>
    </row>
    <row r="35" spans="1:11" hidden="1">
      <c r="A35" s="177" t="s">
        <v>176</v>
      </c>
      <c r="B35" s="178">
        <f>Tuition!$T$32</f>
        <v>2124</v>
      </c>
      <c r="C35" s="152">
        <f>Fees!$D$4</f>
        <v>600</v>
      </c>
      <c r="D35" s="152">
        <f>'1 Term Living Expense Component'!$D$33</f>
        <v>4000</v>
      </c>
      <c r="E35" s="152">
        <f>'1 Term Living Expense Component'!$D$34</f>
        <v>1978</v>
      </c>
      <c r="F35" s="152">
        <f>'Books &amp; Supplies'!$B$5</f>
        <v>275</v>
      </c>
      <c r="G35" s="152">
        <f>'1 Term Living Expense Component'!$D$35</f>
        <v>1455</v>
      </c>
      <c r="H35" s="152">
        <f>'1 Term Living Expense Component'!$D$36</f>
        <v>585</v>
      </c>
      <c r="I35" s="154">
        <f>'Loan Fees'!$C$4</f>
        <v>100</v>
      </c>
      <c r="J35" s="153">
        <f>'Loan Fees'!$C$5</f>
        <v>239</v>
      </c>
      <c r="K35" s="179">
        <f t="shared" si="6"/>
        <v>11356</v>
      </c>
    </row>
    <row r="36" spans="1:11" ht="15.75" hidden="1" thickBot="1">
      <c r="A36" s="175" t="s">
        <v>177</v>
      </c>
      <c r="B36" s="163">
        <f>Tuition!$V$32</f>
        <v>2253</v>
      </c>
      <c r="C36" s="148">
        <f>Fees!$D$4</f>
        <v>600</v>
      </c>
      <c r="D36" s="148">
        <f>'1 Term Living Expense Component'!$D$33</f>
        <v>4000</v>
      </c>
      <c r="E36" s="148">
        <f>'1 Term Living Expense Component'!$D$34</f>
        <v>1978</v>
      </c>
      <c r="F36" s="148">
        <f>'Books &amp; Supplies'!$B$5</f>
        <v>275</v>
      </c>
      <c r="G36" s="148">
        <f>'1 Term Living Expense Component'!$D$35</f>
        <v>1455</v>
      </c>
      <c r="H36" s="148">
        <f>'1 Term Living Expense Component'!$D$36</f>
        <v>585</v>
      </c>
      <c r="I36" s="150">
        <f>'Loan Fees'!$C$4</f>
        <v>100</v>
      </c>
      <c r="J36" s="149">
        <f>'Loan Fees'!$C$5</f>
        <v>239</v>
      </c>
      <c r="K36" s="172">
        <f t="shared" si="6"/>
        <v>11485</v>
      </c>
    </row>
    <row r="37" spans="1:11" ht="15.75" thickTop="1"/>
    <row r="38" spans="1:11" ht="16.5" thickBot="1">
      <c r="A38" s="310" t="s">
        <v>91</v>
      </c>
      <c r="B38" s="310"/>
      <c r="C38" s="310"/>
      <c r="D38" s="310"/>
      <c r="E38" s="310"/>
      <c r="F38" s="310"/>
      <c r="G38" s="310"/>
      <c r="H38" s="310"/>
      <c r="I38" s="310"/>
      <c r="J38" s="310"/>
      <c r="K38" s="310"/>
    </row>
    <row r="39" spans="1:11" ht="16.5" thickTop="1" thickBot="1">
      <c r="A39" s="164"/>
      <c r="B39" s="155" t="s">
        <v>93</v>
      </c>
      <c r="C39" s="184" t="s">
        <v>96</v>
      </c>
      <c r="D39" s="156" t="s">
        <v>95</v>
      </c>
      <c r="E39" s="156" t="s">
        <v>11</v>
      </c>
      <c r="F39" s="157" t="s">
        <v>94</v>
      </c>
      <c r="G39" s="156" t="s">
        <v>98</v>
      </c>
      <c r="H39" s="156" t="s">
        <v>97</v>
      </c>
      <c r="I39" s="156" t="s">
        <v>166</v>
      </c>
      <c r="J39" s="168" t="s">
        <v>167</v>
      </c>
      <c r="K39" s="169" t="s">
        <v>90</v>
      </c>
    </row>
    <row r="40" spans="1:11" ht="15.75" thickTop="1">
      <c r="A40" s="173" t="s">
        <v>109</v>
      </c>
      <c r="B40" s="158">
        <f>Tuition!$C$12</f>
        <v>4273</v>
      </c>
      <c r="C40" s="152">
        <f>Fees!$D$4</f>
        <v>600</v>
      </c>
      <c r="D40" s="159">
        <f>'1 Term Living Expense Component'!$G$38</f>
        <v>1163</v>
      </c>
      <c r="E40" s="159">
        <f>'1 Term Living Expense Component'!$G$39</f>
        <v>499</v>
      </c>
      <c r="F40" s="159">
        <f>'Books &amp; Supplies'!$B$5</f>
        <v>275</v>
      </c>
      <c r="G40" s="159">
        <f>'1 Term Living Expense Component'!$D$35</f>
        <v>1455</v>
      </c>
      <c r="H40" s="159">
        <f>'1 Term Living Expense Component'!$D$36</f>
        <v>585</v>
      </c>
      <c r="I40" s="161">
        <f>'Loan Fees'!$C$4</f>
        <v>100</v>
      </c>
      <c r="J40" s="160">
        <f>'Loan Fees'!$C$5</f>
        <v>239</v>
      </c>
      <c r="K40" s="170">
        <f>SUM(B40:J40)</f>
        <v>9189</v>
      </c>
    </row>
    <row r="41" spans="1:11">
      <c r="A41" s="177" t="s">
        <v>133</v>
      </c>
      <c r="B41" s="178">
        <f>Tuition!$E$56</f>
        <v>9400</v>
      </c>
      <c r="C41" s="152">
        <v>0</v>
      </c>
      <c r="D41" s="152">
        <f>'1 Term Living Expense Component'!$G$38</f>
        <v>1163</v>
      </c>
      <c r="E41" s="152">
        <f>'1 Term Living Expense Component'!$G$39</f>
        <v>499</v>
      </c>
      <c r="F41" s="152">
        <v>0</v>
      </c>
      <c r="G41" s="152">
        <f>'1 Term Living Expense Component'!$D$35</f>
        <v>1455</v>
      </c>
      <c r="H41" s="152">
        <f>'1 Term Living Expense Component'!$D$36</f>
        <v>585</v>
      </c>
      <c r="I41" s="154">
        <f>'Loan Fees'!$C$4</f>
        <v>100</v>
      </c>
      <c r="J41" s="153">
        <f>'Loan Fees'!$C$5</f>
        <v>239</v>
      </c>
      <c r="K41" s="179">
        <f t="shared" ref="K41:K47" si="7">SUM(B41:J41)</f>
        <v>13441</v>
      </c>
    </row>
    <row r="42" spans="1:11">
      <c r="A42" s="177" t="s">
        <v>134</v>
      </c>
      <c r="B42" s="178">
        <f>Tuition!$E$62</f>
        <v>9400</v>
      </c>
      <c r="C42" s="152">
        <v>0</v>
      </c>
      <c r="D42" s="152">
        <f>'1 Term Living Expense Component'!$G$38</f>
        <v>1163</v>
      </c>
      <c r="E42" s="152">
        <f>'1 Term Living Expense Component'!$G$39</f>
        <v>499</v>
      </c>
      <c r="F42" s="152">
        <v>0</v>
      </c>
      <c r="G42" s="152">
        <f>'1 Term Living Expense Component'!$D$35</f>
        <v>1455</v>
      </c>
      <c r="H42" s="152">
        <f>'1 Term Living Expense Component'!$D$36</f>
        <v>585</v>
      </c>
      <c r="I42" s="154">
        <f>'Loan Fees'!$C$4</f>
        <v>100</v>
      </c>
      <c r="J42" s="153">
        <f>'Loan Fees'!$C$5</f>
        <v>239</v>
      </c>
      <c r="K42" s="179">
        <f t="shared" si="7"/>
        <v>13441</v>
      </c>
    </row>
    <row r="43" spans="1:11">
      <c r="A43" s="177" t="s">
        <v>111</v>
      </c>
      <c r="B43" s="178">
        <f>Tuition!$E$24</f>
        <v>4688</v>
      </c>
      <c r="C43" s="152">
        <f>Fees!$D$4</f>
        <v>600</v>
      </c>
      <c r="D43" s="152">
        <f>'1 Term Living Expense Component'!$G$38</f>
        <v>1163</v>
      </c>
      <c r="E43" s="152">
        <f>'1 Term Living Expense Component'!$G$39</f>
        <v>499</v>
      </c>
      <c r="F43" s="152">
        <f>'Books &amp; Supplies'!$B$5</f>
        <v>275</v>
      </c>
      <c r="G43" s="152">
        <f>'1 Term Living Expense Component'!$D$35</f>
        <v>1455</v>
      </c>
      <c r="H43" s="152">
        <f>'1 Term Living Expense Component'!$D$36</f>
        <v>585</v>
      </c>
      <c r="I43" s="154">
        <f>'Loan Fees'!$C$4</f>
        <v>100</v>
      </c>
      <c r="J43" s="153">
        <f>'Loan Fees'!$C$5</f>
        <v>239</v>
      </c>
      <c r="K43" s="179">
        <f t="shared" si="7"/>
        <v>9604</v>
      </c>
    </row>
    <row r="44" spans="1:11">
      <c r="A44" s="177" t="s">
        <v>178</v>
      </c>
      <c r="B44" s="178">
        <f>Tuition!$X$32</f>
        <v>2665</v>
      </c>
      <c r="C44" s="152">
        <f>Fees!$D$4</f>
        <v>600</v>
      </c>
      <c r="D44" s="152">
        <f>'1 Term Living Expense Component'!$G$38</f>
        <v>1163</v>
      </c>
      <c r="E44" s="152">
        <f>'1 Term Living Expense Component'!$G$39</f>
        <v>499</v>
      </c>
      <c r="F44" s="152">
        <f>'Books &amp; Supplies'!$B$5</f>
        <v>275</v>
      </c>
      <c r="G44" s="152">
        <f>'1 Term Living Expense Component'!$D$35</f>
        <v>1455</v>
      </c>
      <c r="H44" s="152">
        <f>'1 Term Living Expense Component'!$D$36</f>
        <v>585</v>
      </c>
      <c r="I44" s="154">
        <f>'Loan Fees'!$C$4</f>
        <v>100</v>
      </c>
      <c r="J44" s="153">
        <f>'Loan Fees'!$C$5</f>
        <v>239</v>
      </c>
      <c r="K44" s="179">
        <f t="shared" si="7"/>
        <v>7581</v>
      </c>
    </row>
    <row r="45" spans="1:11" ht="15.75" thickBot="1">
      <c r="A45" s="175" t="s">
        <v>135</v>
      </c>
      <c r="B45" s="163">
        <f>Tuition!$I$32</f>
        <v>3594</v>
      </c>
      <c r="C45" s="148">
        <f>Fees!$D$4</f>
        <v>600</v>
      </c>
      <c r="D45" s="148">
        <f>'1 Term Living Expense Component'!$G$38</f>
        <v>1163</v>
      </c>
      <c r="E45" s="148">
        <f>'1 Term Living Expense Component'!$G$39</f>
        <v>499</v>
      </c>
      <c r="F45" s="148">
        <f>'Books &amp; Supplies'!$B$5</f>
        <v>275</v>
      </c>
      <c r="G45" s="148">
        <f>'1 Term Living Expense Component'!$D$35</f>
        <v>1455</v>
      </c>
      <c r="H45" s="148">
        <f>'1 Term Living Expense Component'!$D$36</f>
        <v>585</v>
      </c>
      <c r="I45" s="150">
        <f>'Loan Fees'!$C$4</f>
        <v>100</v>
      </c>
      <c r="J45" s="149">
        <f>'Loan Fees'!$C$5</f>
        <v>239</v>
      </c>
      <c r="K45" s="172">
        <f t="shared" si="7"/>
        <v>8510</v>
      </c>
    </row>
    <row r="46" spans="1:11" hidden="1">
      <c r="A46" s="177" t="s">
        <v>176</v>
      </c>
      <c r="B46" s="178">
        <f>Tuition!$T$32</f>
        <v>2124</v>
      </c>
      <c r="C46" s="152">
        <f>Fees!$D$4</f>
        <v>600</v>
      </c>
      <c r="D46" s="152">
        <f>'1 Term Living Expense Component'!$G$38</f>
        <v>1163</v>
      </c>
      <c r="E46" s="152">
        <f>'1 Term Living Expense Component'!$G$39</f>
        <v>499</v>
      </c>
      <c r="F46" s="152">
        <f>'Books &amp; Supplies'!$B$5</f>
        <v>275</v>
      </c>
      <c r="G46" s="152">
        <f>'1 Term Living Expense Component'!$D$35</f>
        <v>1455</v>
      </c>
      <c r="H46" s="152">
        <f>'1 Term Living Expense Component'!$D$36</f>
        <v>585</v>
      </c>
      <c r="I46" s="154">
        <f>'Loan Fees'!$C$4</f>
        <v>100</v>
      </c>
      <c r="J46" s="153">
        <f>'Loan Fees'!$C$5</f>
        <v>239</v>
      </c>
      <c r="K46" s="179">
        <f t="shared" si="7"/>
        <v>7040</v>
      </c>
    </row>
    <row r="47" spans="1:11" ht="15.75" hidden="1" thickBot="1">
      <c r="A47" s="175" t="s">
        <v>177</v>
      </c>
      <c r="B47" s="163">
        <f>Tuition!$V$32</f>
        <v>2253</v>
      </c>
      <c r="C47" s="148">
        <f>Fees!$D$4</f>
        <v>600</v>
      </c>
      <c r="D47" s="148">
        <f>'1 Term Living Expense Component'!$G$38</f>
        <v>1163</v>
      </c>
      <c r="E47" s="148">
        <f>'1 Term Living Expense Component'!$G$39</f>
        <v>499</v>
      </c>
      <c r="F47" s="148">
        <f>'Books &amp; Supplies'!$B$5</f>
        <v>275</v>
      </c>
      <c r="G47" s="148">
        <f>'1 Term Living Expense Component'!$D$35</f>
        <v>1455</v>
      </c>
      <c r="H47" s="148">
        <f>'1 Term Living Expense Component'!$D$36</f>
        <v>585</v>
      </c>
      <c r="I47" s="150">
        <f>'Loan Fees'!$C$4</f>
        <v>100</v>
      </c>
      <c r="J47" s="149">
        <f>'Loan Fees'!$C$5</f>
        <v>239</v>
      </c>
      <c r="K47" s="172">
        <f t="shared" si="7"/>
        <v>7169</v>
      </c>
    </row>
    <row r="48" spans="1:11" ht="15.75" thickTop="1"/>
    <row r="50" spans="1:12" ht="15.75">
      <c r="A50" s="309" t="s">
        <v>201</v>
      </c>
      <c r="B50" s="309"/>
      <c r="C50" s="309"/>
      <c r="D50" s="309"/>
      <c r="E50" s="309"/>
      <c r="F50" s="309"/>
      <c r="G50" s="309"/>
      <c r="H50" s="309"/>
      <c r="I50" s="309"/>
      <c r="J50" s="309"/>
      <c r="K50" s="309"/>
    </row>
    <row r="51" spans="1:12" ht="15.75">
      <c r="A51" s="309" t="s">
        <v>142</v>
      </c>
      <c r="B51" s="309"/>
      <c r="C51" s="309"/>
      <c r="D51" s="309"/>
      <c r="E51" s="309"/>
      <c r="F51" s="309"/>
      <c r="G51" s="309"/>
      <c r="H51" s="309"/>
      <c r="I51" s="309"/>
      <c r="J51" s="309"/>
      <c r="K51" s="309"/>
    </row>
    <row r="52" spans="1:12" ht="16.5" thickBot="1">
      <c r="A52" s="310" t="s">
        <v>132</v>
      </c>
      <c r="B52" s="310"/>
      <c r="C52" s="310"/>
      <c r="D52" s="310"/>
      <c r="E52" s="310"/>
      <c r="F52" s="310"/>
      <c r="G52" s="310"/>
      <c r="H52" s="310"/>
      <c r="I52" s="310"/>
      <c r="J52" s="310"/>
      <c r="K52" s="310"/>
    </row>
    <row r="53" spans="1:12" ht="16.5" thickTop="1" thickBot="1">
      <c r="A53" s="164"/>
      <c r="B53" s="155" t="s">
        <v>93</v>
      </c>
      <c r="C53" s="184" t="s">
        <v>96</v>
      </c>
      <c r="D53" s="156" t="s">
        <v>95</v>
      </c>
      <c r="E53" s="156" t="s">
        <v>11</v>
      </c>
      <c r="F53" s="157" t="s">
        <v>94</v>
      </c>
      <c r="G53" s="156" t="s">
        <v>98</v>
      </c>
      <c r="H53" s="156" t="s">
        <v>97</v>
      </c>
      <c r="I53" s="156" t="s">
        <v>166</v>
      </c>
      <c r="J53" s="168" t="s">
        <v>167</v>
      </c>
      <c r="K53" s="169" t="s">
        <v>90</v>
      </c>
    </row>
    <row r="54" spans="1:12" ht="15.75" thickTop="1">
      <c r="A54" s="173" t="s">
        <v>109</v>
      </c>
      <c r="B54" s="158">
        <f>Tuition!$D$12*2</f>
        <v>24242</v>
      </c>
      <c r="C54" s="152">
        <f>Fees!$D$4*2</f>
        <v>1200</v>
      </c>
      <c r="D54" s="159">
        <f>'1 Term Living Expense Component'!$D$33*2</f>
        <v>8000</v>
      </c>
      <c r="E54" s="159">
        <f>'1 Term Living Expense Component'!$D$34*2</f>
        <v>3956</v>
      </c>
      <c r="F54" s="159">
        <f>'Books &amp; Supplies'!$B$5*2</f>
        <v>550</v>
      </c>
      <c r="G54" s="159">
        <f>'1 Term Living Expense Component'!$D$35*2</f>
        <v>2910</v>
      </c>
      <c r="H54" s="159">
        <f>('1 Term Living Expense Component'!$D$36+'1 Term Living Expense Component'!$K$3)*2</f>
        <v>1880</v>
      </c>
      <c r="I54" s="161">
        <f>'Loan Fees'!$B$4</f>
        <v>200</v>
      </c>
      <c r="J54" s="160">
        <f>'Loan Fees'!$B$5</f>
        <v>478</v>
      </c>
      <c r="K54" s="170">
        <f>SUM(B54:J54)</f>
        <v>43416</v>
      </c>
      <c r="L54" t="str">
        <f>IF(K54/2=K78, "", "?")</f>
        <v/>
      </c>
    </row>
    <row r="55" spans="1:12">
      <c r="A55" s="177" t="s">
        <v>133</v>
      </c>
      <c r="B55" s="178">
        <f>Tuition!$F$56*2</f>
        <v>24000</v>
      </c>
      <c r="C55" s="152">
        <v>0</v>
      </c>
      <c r="D55" s="152">
        <f>'1 Term Living Expense Component'!$D$33*2</f>
        <v>8000</v>
      </c>
      <c r="E55" s="152">
        <f>'1 Term Living Expense Component'!$D$34*2</f>
        <v>3956</v>
      </c>
      <c r="F55" s="152">
        <v>0</v>
      </c>
      <c r="G55" s="152">
        <f>'1 Term Living Expense Component'!$D$35*2</f>
        <v>2910</v>
      </c>
      <c r="H55" s="152">
        <f>'1 Term Living Expense Component'!$D$36*2+('1 Term Living Expense Component'!$K$3*2)</f>
        <v>1880</v>
      </c>
      <c r="I55" s="154">
        <f>'Loan Fees'!$B$4</f>
        <v>200</v>
      </c>
      <c r="J55" s="153">
        <f>'Loan Fees'!$B$5</f>
        <v>478</v>
      </c>
      <c r="K55" s="179">
        <f t="shared" ref="K55:K61" si="8">SUM(B55:J55)</f>
        <v>41424</v>
      </c>
      <c r="L55" t="str">
        <f t="shared" ref="L55:L72" si="9">IF(K55/2=K79, "", "?")</f>
        <v/>
      </c>
    </row>
    <row r="56" spans="1:12">
      <c r="A56" s="177" t="s">
        <v>134</v>
      </c>
      <c r="B56" s="178">
        <f>Tuition!$F$62*2</f>
        <v>24000</v>
      </c>
      <c r="C56" s="152">
        <v>0</v>
      </c>
      <c r="D56" s="152">
        <f>'1 Term Living Expense Component'!$D$33*2</f>
        <v>8000</v>
      </c>
      <c r="E56" s="152">
        <f>'1 Term Living Expense Component'!$D$34*2</f>
        <v>3956</v>
      </c>
      <c r="F56" s="152">
        <v>0</v>
      </c>
      <c r="G56" s="152">
        <f>'1 Term Living Expense Component'!$D$35*2</f>
        <v>2910</v>
      </c>
      <c r="H56" s="152">
        <f>'1 Term Living Expense Component'!$D$36*2+('1 Term Living Expense Component'!$K$3*2)</f>
        <v>1880</v>
      </c>
      <c r="I56" s="154">
        <f>'Loan Fees'!$B$4</f>
        <v>200</v>
      </c>
      <c r="J56" s="153">
        <f>'Loan Fees'!$B$5</f>
        <v>478</v>
      </c>
      <c r="K56" s="179">
        <f t="shared" si="8"/>
        <v>41424</v>
      </c>
      <c r="L56" t="str">
        <f t="shared" si="9"/>
        <v/>
      </c>
    </row>
    <row r="57" spans="1:12">
      <c r="A57" s="177" t="s">
        <v>111</v>
      </c>
      <c r="B57" s="178">
        <f>Tuition!$F$24*2</f>
        <v>24290</v>
      </c>
      <c r="C57" s="152">
        <f>Fees!$D$4*2</f>
        <v>1200</v>
      </c>
      <c r="D57" s="152">
        <f>'1 Term Living Expense Component'!$D$33*2</f>
        <v>8000</v>
      </c>
      <c r="E57" s="152">
        <f>'1 Term Living Expense Component'!$D$34*2</f>
        <v>3956</v>
      </c>
      <c r="F57" s="152">
        <f>'Books &amp; Supplies'!$B$5*2</f>
        <v>550</v>
      </c>
      <c r="G57" s="152">
        <f>'1 Term Living Expense Component'!$D$35*2</f>
        <v>2910</v>
      </c>
      <c r="H57" s="152">
        <f>'1 Term Living Expense Component'!$D$36*2+('1 Term Living Expense Component'!$K$3*2)</f>
        <v>1880</v>
      </c>
      <c r="I57" s="154">
        <f>'Loan Fees'!$B$4</f>
        <v>200</v>
      </c>
      <c r="J57" s="153">
        <f>'Loan Fees'!$B$5</f>
        <v>478</v>
      </c>
      <c r="K57" s="179">
        <f t="shared" si="8"/>
        <v>43464</v>
      </c>
      <c r="L57" t="str">
        <f t="shared" si="9"/>
        <v/>
      </c>
    </row>
    <row r="58" spans="1:12">
      <c r="A58" s="177" t="s">
        <v>178</v>
      </c>
      <c r="B58" s="178">
        <f>Tuition!$Y$32*2</f>
        <v>13794</v>
      </c>
      <c r="C58" s="152">
        <f>Fees!$D$4*2</f>
        <v>1200</v>
      </c>
      <c r="D58" s="152">
        <f>'1 Term Living Expense Component'!$D$33*2</f>
        <v>8000</v>
      </c>
      <c r="E58" s="152">
        <f>'1 Term Living Expense Component'!$D$34*2</f>
        <v>3956</v>
      </c>
      <c r="F58" s="152">
        <f>'Books &amp; Supplies'!$B$5*2</f>
        <v>550</v>
      </c>
      <c r="G58" s="152">
        <f>'1 Term Living Expense Component'!$D$35*2</f>
        <v>2910</v>
      </c>
      <c r="H58" s="152">
        <f>'1 Term Living Expense Component'!$D$36*2+('1 Term Living Expense Component'!$K$3*2)</f>
        <v>1880</v>
      </c>
      <c r="I58" s="154">
        <f>'Loan Fees'!$B$4</f>
        <v>200</v>
      </c>
      <c r="J58" s="153">
        <f>'Loan Fees'!$B$5</f>
        <v>478</v>
      </c>
      <c r="K58" s="179">
        <f t="shared" si="8"/>
        <v>32968</v>
      </c>
      <c r="L58" t="str">
        <f t="shared" si="9"/>
        <v/>
      </c>
    </row>
    <row r="59" spans="1:12" ht="15.75" thickBot="1">
      <c r="A59" s="175" t="s">
        <v>135</v>
      </c>
      <c r="B59" s="163">
        <f>Tuition!$J$32*2</f>
        <v>19490</v>
      </c>
      <c r="C59" s="148">
        <f>Fees!$D$4*2</f>
        <v>1200</v>
      </c>
      <c r="D59" s="148">
        <f>'1 Term Living Expense Component'!$D$33*2</f>
        <v>8000</v>
      </c>
      <c r="E59" s="148">
        <f>'1 Term Living Expense Component'!$D$34*2</f>
        <v>3956</v>
      </c>
      <c r="F59" s="148">
        <f>'Books &amp; Supplies'!$B$5*2</f>
        <v>550</v>
      </c>
      <c r="G59" s="148">
        <f>'1 Term Living Expense Component'!$D$35*2</f>
        <v>2910</v>
      </c>
      <c r="H59" s="148">
        <f>'1 Term Living Expense Component'!$D$36*2+('1 Term Living Expense Component'!$K$3*2)</f>
        <v>1880</v>
      </c>
      <c r="I59" s="150">
        <f>'Loan Fees'!$B$4</f>
        <v>200</v>
      </c>
      <c r="J59" s="149">
        <f>'Loan Fees'!$B$5</f>
        <v>478</v>
      </c>
      <c r="K59" s="172">
        <f t="shared" si="8"/>
        <v>38664</v>
      </c>
      <c r="L59" t="str">
        <f t="shared" si="9"/>
        <v/>
      </c>
    </row>
    <row r="60" spans="1:12" hidden="1">
      <c r="A60" s="177" t="s">
        <v>176</v>
      </c>
      <c r="B60" s="178">
        <f>Tuition!$U$32*2</f>
        <v>12048</v>
      </c>
      <c r="C60" s="152">
        <f>Fees!$D$4*2</f>
        <v>1200</v>
      </c>
      <c r="D60" s="152">
        <f>'1 Term Living Expense Component'!$D$33*2</f>
        <v>8000</v>
      </c>
      <c r="E60" s="152">
        <f>'1 Term Living Expense Component'!$D$34*2</f>
        <v>3956</v>
      </c>
      <c r="F60" s="152">
        <f>'Books &amp; Supplies'!$B$5*2</f>
        <v>550</v>
      </c>
      <c r="G60" s="152">
        <f>'1 Term Living Expense Component'!$D$35*2</f>
        <v>2910</v>
      </c>
      <c r="H60" s="152">
        <f>'1 Term Living Expense Component'!$D$36*2+('1 Term Living Expense Component'!$K$3*2)</f>
        <v>1880</v>
      </c>
      <c r="I60" s="154">
        <f>'Loan Fees'!$B$4</f>
        <v>200</v>
      </c>
      <c r="J60" s="153">
        <f>'Loan Fees'!$B$5</f>
        <v>478</v>
      </c>
      <c r="K60" s="179">
        <f t="shared" si="8"/>
        <v>31222</v>
      </c>
      <c r="L60" t="str">
        <f t="shared" si="9"/>
        <v/>
      </c>
    </row>
    <row r="61" spans="1:12" ht="15.75" hidden="1" thickBot="1">
      <c r="A61" s="175" t="s">
        <v>177</v>
      </c>
      <c r="B61" s="163">
        <f>Tuition!$W$32*2</f>
        <v>12778</v>
      </c>
      <c r="C61" s="148">
        <f>Fees!$D$4*2</f>
        <v>1200</v>
      </c>
      <c r="D61" s="148">
        <f>'1 Term Living Expense Component'!$D$33*2</f>
        <v>8000</v>
      </c>
      <c r="E61" s="148">
        <f>'1 Term Living Expense Component'!$D$34*2</f>
        <v>3956</v>
      </c>
      <c r="F61" s="148">
        <f>'Books &amp; Supplies'!$B$5*2</f>
        <v>550</v>
      </c>
      <c r="G61" s="148">
        <f>'1 Term Living Expense Component'!$D$35*2</f>
        <v>2910</v>
      </c>
      <c r="H61" s="148">
        <f>'1 Term Living Expense Component'!$D$36*2+('1 Term Living Expense Component'!$K$3*2)</f>
        <v>1880</v>
      </c>
      <c r="I61" s="150">
        <f>'Loan Fees'!$B$4</f>
        <v>200</v>
      </c>
      <c r="J61" s="149">
        <f>'Loan Fees'!$B$5</f>
        <v>478</v>
      </c>
      <c r="K61" s="172">
        <f t="shared" si="8"/>
        <v>31952</v>
      </c>
      <c r="L61" t="str">
        <f t="shared" si="9"/>
        <v/>
      </c>
    </row>
    <row r="62" spans="1:12" ht="15.75" thickTop="1">
      <c r="L62" t="str">
        <f t="shared" si="9"/>
        <v/>
      </c>
    </row>
    <row r="63" spans="1:12" ht="16.5" thickBot="1">
      <c r="A63" s="310" t="s">
        <v>91</v>
      </c>
      <c r="B63" s="310"/>
      <c r="C63" s="310"/>
      <c r="D63" s="310"/>
      <c r="E63" s="310"/>
      <c r="F63" s="310"/>
      <c r="G63" s="310"/>
      <c r="H63" s="310"/>
      <c r="I63" s="310"/>
      <c r="J63" s="310"/>
      <c r="K63" s="310"/>
      <c r="L63" t="str">
        <f t="shared" si="9"/>
        <v/>
      </c>
    </row>
    <row r="64" spans="1:12" ht="16.5" thickTop="1" thickBot="1">
      <c r="A64" s="164"/>
      <c r="B64" s="155" t="s">
        <v>93</v>
      </c>
      <c r="C64" s="184" t="s">
        <v>96</v>
      </c>
      <c r="D64" s="156" t="s">
        <v>95</v>
      </c>
      <c r="E64" s="156" t="s">
        <v>11</v>
      </c>
      <c r="F64" s="157" t="s">
        <v>94</v>
      </c>
      <c r="G64" s="156" t="s">
        <v>98</v>
      </c>
      <c r="H64" s="156" t="s">
        <v>97</v>
      </c>
      <c r="I64" s="156" t="s">
        <v>166</v>
      </c>
      <c r="J64" s="168" t="s">
        <v>167</v>
      </c>
      <c r="K64" s="169" t="s">
        <v>90</v>
      </c>
    </row>
    <row r="65" spans="1:12" ht="15.75" thickTop="1">
      <c r="A65" s="173" t="s">
        <v>109</v>
      </c>
      <c r="B65" s="158">
        <f>Tuition!$D$12*2</f>
        <v>24242</v>
      </c>
      <c r="C65" s="152">
        <f>Fees!$D$4*2</f>
        <v>1200</v>
      </c>
      <c r="D65" s="159">
        <f>'1 Term Living Expense Component'!$G$38*2</f>
        <v>2326</v>
      </c>
      <c r="E65" s="159">
        <f>'1 Term Living Expense Component'!$G$39*2</f>
        <v>998</v>
      </c>
      <c r="F65" s="159">
        <f>'Books &amp; Supplies'!$B$5*2</f>
        <v>550</v>
      </c>
      <c r="G65" s="159">
        <f>'1 Term Living Expense Component'!$D$35*2</f>
        <v>2910</v>
      </c>
      <c r="H65" s="159">
        <f>'1 Term Living Expense Component'!$D$36*2+('1 Term Living Expense Component'!$K$3*2)</f>
        <v>1880</v>
      </c>
      <c r="I65" s="161">
        <f>'Loan Fees'!$B$4</f>
        <v>200</v>
      </c>
      <c r="J65" s="160">
        <f>'Loan Fees'!$B$5</f>
        <v>478</v>
      </c>
      <c r="K65" s="170">
        <f>SUM(B65:J65)</f>
        <v>34784</v>
      </c>
      <c r="L65" t="str">
        <f t="shared" si="9"/>
        <v/>
      </c>
    </row>
    <row r="66" spans="1:12">
      <c r="A66" s="177" t="s">
        <v>133</v>
      </c>
      <c r="B66" s="178">
        <f>Tuition!$F$56*2</f>
        <v>24000</v>
      </c>
      <c r="C66" s="152">
        <v>0</v>
      </c>
      <c r="D66" s="152">
        <f>'1 Term Living Expense Component'!$G$38*2</f>
        <v>2326</v>
      </c>
      <c r="E66" s="152">
        <f>'1 Term Living Expense Component'!$G$39*2</f>
        <v>998</v>
      </c>
      <c r="F66" s="152">
        <v>0</v>
      </c>
      <c r="G66" s="152">
        <f>'1 Term Living Expense Component'!$D$35*2</f>
        <v>2910</v>
      </c>
      <c r="H66" s="152">
        <f>'1 Term Living Expense Component'!$D$36*2+('1 Term Living Expense Component'!$K$3*2)</f>
        <v>1880</v>
      </c>
      <c r="I66" s="154">
        <f>'Loan Fees'!$B$4</f>
        <v>200</v>
      </c>
      <c r="J66" s="153">
        <f>'Loan Fees'!$B$5</f>
        <v>478</v>
      </c>
      <c r="K66" s="179">
        <f t="shared" ref="K66:K72" si="10">SUM(B66:J66)</f>
        <v>32792</v>
      </c>
      <c r="L66" t="str">
        <f t="shared" si="9"/>
        <v/>
      </c>
    </row>
    <row r="67" spans="1:12">
      <c r="A67" s="177" t="s">
        <v>134</v>
      </c>
      <c r="B67" s="178">
        <f>Tuition!$F$62*2</f>
        <v>24000</v>
      </c>
      <c r="C67" s="152">
        <v>0</v>
      </c>
      <c r="D67" s="152">
        <f>'1 Term Living Expense Component'!$G$38*2</f>
        <v>2326</v>
      </c>
      <c r="E67" s="152">
        <f>'1 Term Living Expense Component'!$G$39*2</f>
        <v>998</v>
      </c>
      <c r="F67" s="152">
        <v>0</v>
      </c>
      <c r="G67" s="152">
        <f>'1 Term Living Expense Component'!$D$35*2</f>
        <v>2910</v>
      </c>
      <c r="H67" s="152">
        <f>'1 Term Living Expense Component'!$D$36*2+('1 Term Living Expense Component'!$K$3*2)</f>
        <v>1880</v>
      </c>
      <c r="I67" s="154">
        <f>'Loan Fees'!$B$4</f>
        <v>200</v>
      </c>
      <c r="J67" s="153">
        <f>'Loan Fees'!$B$5</f>
        <v>478</v>
      </c>
      <c r="K67" s="179">
        <f t="shared" si="10"/>
        <v>32792</v>
      </c>
      <c r="L67" t="str">
        <f t="shared" si="9"/>
        <v/>
      </c>
    </row>
    <row r="68" spans="1:12">
      <c r="A68" s="177" t="s">
        <v>111</v>
      </c>
      <c r="B68" s="178">
        <f>Tuition!$F$24*2</f>
        <v>24290</v>
      </c>
      <c r="C68" s="152">
        <f>Fees!$D$4*2</f>
        <v>1200</v>
      </c>
      <c r="D68" s="152">
        <f>'1 Term Living Expense Component'!$G$38*2</f>
        <v>2326</v>
      </c>
      <c r="E68" s="152">
        <f>'1 Term Living Expense Component'!$G$39*2</f>
        <v>998</v>
      </c>
      <c r="F68" s="152">
        <f>'Books &amp; Supplies'!$B$5*2</f>
        <v>550</v>
      </c>
      <c r="G68" s="152">
        <f>'1 Term Living Expense Component'!$D$35*2</f>
        <v>2910</v>
      </c>
      <c r="H68" s="152">
        <f>'1 Term Living Expense Component'!$D$36*2+('1 Term Living Expense Component'!$K$3*2)</f>
        <v>1880</v>
      </c>
      <c r="I68" s="154">
        <f>'Loan Fees'!$B$4</f>
        <v>200</v>
      </c>
      <c r="J68" s="153">
        <f>'Loan Fees'!$B$5</f>
        <v>478</v>
      </c>
      <c r="K68" s="179">
        <f t="shared" si="10"/>
        <v>34832</v>
      </c>
      <c r="L68" t="str">
        <f t="shared" si="9"/>
        <v/>
      </c>
    </row>
    <row r="69" spans="1:12">
      <c r="A69" s="177" t="s">
        <v>178</v>
      </c>
      <c r="B69" s="178">
        <f>Tuition!$Y$32*2</f>
        <v>13794</v>
      </c>
      <c r="C69" s="152">
        <f>Fees!$D$4*2</f>
        <v>1200</v>
      </c>
      <c r="D69" s="152">
        <f>'1 Term Living Expense Component'!$G$38*2</f>
        <v>2326</v>
      </c>
      <c r="E69" s="152">
        <f>'1 Term Living Expense Component'!$G$39*2</f>
        <v>998</v>
      </c>
      <c r="F69" s="152">
        <f>'Books &amp; Supplies'!$B$5*2</f>
        <v>550</v>
      </c>
      <c r="G69" s="152">
        <f>'1 Term Living Expense Component'!$D$35*2</f>
        <v>2910</v>
      </c>
      <c r="H69" s="152">
        <f>'1 Term Living Expense Component'!$D$36*2+('1 Term Living Expense Component'!$K$3*2)</f>
        <v>1880</v>
      </c>
      <c r="I69" s="154">
        <f>'Loan Fees'!$B$4</f>
        <v>200</v>
      </c>
      <c r="J69" s="153">
        <f>'Loan Fees'!$B$5</f>
        <v>478</v>
      </c>
      <c r="K69" s="179">
        <f t="shared" si="10"/>
        <v>24336</v>
      </c>
      <c r="L69" t="str">
        <f t="shared" si="9"/>
        <v/>
      </c>
    </row>
    <row r="70" spans="1:12" ht="15.75" thickBot="1">
      <c r="A70" s="175" t="s">
        <v>135</v>
      </c>
      <c r="B70" s="163">
        <f>Tuition!$J$32*2</f>
        <v>19490</v>
      </c>
      <c r="C70" s="148">
        <f>Fees!$D$4*2</f>
        <v>1200</v>
      </c>
      <c r="D70" s="148">
        <f>'1 Term Living Expense Component'!$G$38*2</f>
        <v>2326</v>
      </c>
      <c r="E70" s="148">
        <f>'1 Term Living Expense Component'!$G$39*2</f>
        <v>998</v>
      </c>
      <c r="F70" s="148">
        <f>'Books &amp; Supplies'!$B$5*2</f>
        <v>550</v>
      </c>
      <c r="G70" s="148">
        <f>'1 Term Living Expense Component'!$D$35*2</f>
        <v>2910</v>
      </c>
      <c r="H70" s="148">
        <f>'1 Term Living Expense Component'!$D$36*2+('1 Term Living Expense Component'!$K$3*2)</f>
        <v>1880</v>
      </c>
      <c r="I70" s="150">
        <f>'Loan Fees'!$B$4</f>
        <v>200</v>
      </c>
      <c r="J70" s="149">
        <f>'Loan Fees'!$B$5</f>
        <v>478</v>
      </c>
      <c r="K70" s="172">
        <f t="shared" si="10"/>
        <v>30032</v>
      </c>
      <c r="L70" t="str">
        <f t="shared" si="9"/>
        <v/>
      </c>
    </row>
    <row r="71" spans="1:12" hidden="1">
      <c r="A71" s="177" t="s">
        <v>176</v>
      </c>
      <c r="B71" s="178">
        <f>Tuition!$U$32*2</f>
        <v>12048</v>
      </c>
      <c r="C71" s="152">
        <f>Fees!$D$4*2</f>
        <v>1200</v>
      </c>
      <c r="D71" s="152">
        <f>'1 Term Living Expense Component'!$G$38*2</f>
        <v>2326</v>
      </c>
      <c r="E71" s="152">
        <f>'1 Term Living Expense Component'!$G$39*2</f>
        <v>998</v>
      </c>
      <c r="F71" s="152">
        <f>'Books &amp; Supplies'!$B$5*2</f>
        <v>550</v>
      </c>
      <c r="G71" s="152">
        <f>'1 Term Living Expense Component'!$D$35*2</f>
        <v>2910</v>
      </c>
      <c r="H71" s="152">
        <f>'1 Term Living Expense Component'!$D$36*2+('1 Term Living Expense Component'!$K$3*2)</f>
        <v>1880</v>
      </c>
      <c r="I71" s="154">
        <f>'Loan Fees'!$B$4</f>
        <v>200</v>
      </c>
      <c r="J71" s="153">
        <f>'Loan Fees'!$B$5</f>
        <v>478</v>
      </c>
      <c r="K71" s="179">
        <f t="shared" si="10"/>
        <v>22590</v>
      </c>
      <c r="L71" t="str">
        <f t="shared" si="9"/>
        <v/>
      </c>
    </row>
    <row r="72" spans="1:12" ht="15.75" hidden="1" thickBot="1">
      <c r="A72" s="175" t="s">
        <v>177</v>
      </c>
      <c r="B72" s="163">
        <f>Tuition!$W$32*2</f>
        <v>12778</v>
      </c>
      <c r="C72" s="148">
        <f>Fees!$D$4*2</f>
        <v>1200</v>
      </c>
      <c r="D72" s="148">
        <f>'1 Term Living Expense Component'!$G$38*2</f>
        <v>2326</v>
      </c>
      <c r="E72" s="148">
        <f>'1 Term Living Expense Component'!$G$39*2</f>
        <v>998</v>
      </c>
      <c r="F72" s="148">
        <f>'Books &amp; Supplies'!$B$5*2</f>
        <v>550</v>
      </c>
      <c r="G72" s="148">
        <f>'1 Term Living Expense Component'!$D$35*2</f>
        <v>2910</v>
      </c>
      <c r="H72" s="148">
        <f>'1 Term Living Expense Component'!$D$36*2+('1 Term Living Expense Component'!$K$3*2)</f>
        <v>1880</v>
      </c>
      <c r="I72" s="150">
        <f>'Loan Fees'!$B$4</f>
        <v>200</v>
      </c>
      <c r="J72" s="149">
        <f>'Loan Fees'!$B$5</f>
        <v>478</v>
      </c>
      <c r="K72" s="172">
        <f t="shared" si="10"/>
        <v>23320</v>
      </c>
      <c r="L72" t="str">
        <f t="shared" si="9"/>
        <v/>
      </c>
    </row>
    <row r="73" spans="1:12" ht="16.5" thickTop="1">
      <c r="A73" s="310"/>
      <c r="B73" s="310"/>
      <c r="C73" s="310"/>
      <c r="D73" s="310"/>
      <c r="E73" s="310"/>
      <c r="F73" s="310"/>
      <c r="G73" s="310"/>
      <c r="H73" s="310"/>
      <c r="I73" s="310"/>
      <c r="J73" s="310"/>
      <c r="K73" s="310"/>
    </row>
    <row r="74" spans="1:12" ht="15.75">
      <c r="A74" s="309" t="s">
        <v>202</v>
      </c>
      <c r="B74" s="309"/>
      <c r="C74" s="309"/>
      <c r="D74" s="309"/>
      <c r="E74" s="309"/>
      <c r="F74" s="309"/>
      <c r="G74" s="309"/>
      <c r="H74" s="309"/>
      <c r="I74" s="309"/>
      <c r="J74" s="309"/>
      <c r="K74" s="309"/>
    </row>
    <row r="75" spans="1:12" ht="15.75">
      <c r="A75" s="312" t="s">
        <v>143</v>
      </c>
      <c r="B75" s="312"/>
      <c r="C75" s="312"/>
      <c r="D75" s="312"/>
      <c r="E75" s="312"/>
      <c r="F75" s="312"/>
      <c r="G75" s="312"/>
      <c r="H75" s="312"/>
      <c r="I75" s="312"/>
      <c r="J75" s="312"/>
      <c r="K75" s="312"/>
    </row>
    <row r="76" spans="1:12" ht="16.5" thickBot="1">
      <c r="A76" s="310" t="s">
        <v>132</v>
      </c>
      <c r="B76" s="310"/>
      <c r="C76" s="310"/>
      <c r="D76" s="310"/>
      <c r="E76" s="310"/>
      <c r="F76" s="310"/>
      <c r="G76" s="310"/>
      <c r="H76" s="310"/>
      <c r="I76" s="310"/>
      <c r="J76" s="310"/>
      <c r="K76" s="310"/>
    </row>
    <row r="77" spans="1:12" ht="16.5" thickTop="1" thickBot="1">
      <c r="A77" s="164"/>
      <c r="B77" s="155" t="s">
        <v>93</v>
      </c>
      <c r="C77" s="184" t="s">
        <v>96</v>
      </c>
      <c r="D77" s="156" t="s">
        <v>95</v>
      </c>
      <c r="E77" s="156" t="s">
        <v>11</v>
      </c>
      <c r="F77" s="157" t="s">
        <v>94</v>
      </c>
      <c r="G77" s="156" t="s">
        <v>98</v>
      </c>
      <c r="H77" s="156" t="s">
        <v>97</v>
      </c>
      <c r="I77" s="156" t="s">
        <v>166</v>
      </c>
      <c r="J77" s="168" t="s">
        <v>167</v>
      </c>
      <c r="K77" s="169" t="s">
        <v>90</v>
      </c>
    </row>
    <row r="78" spans="1:12" ht="15.75" thickTop="1">
      <c r="A78" s="173" t="s">
        <v>109</v>
      </c>
      <c r="B78" s="158">
        <f>Tuition!$D$12</f>
        <v>12121</v>
      </c>
      <c r="C78" s="152">
        <f>Fees!$D$4</f>
        <v>600</v>
      </c>
      <c r="D78" s="159">
        <f>'1 Term Living Expense Component'!$D$33</f>
        <v>4000</v>
      </c>
      <c r="E78" s="159">
        <f>'1 Term Living Expense Component'!$D$34</f>
        <v>1978</v>
      </c>
      <c r="F78" s="159">
        <f>'Books &amp; Supplies'!$B$5</f>
        <v>275</v>
      </c>
      <c r="G78" s="159">
        <f>'1 Term Living Expense Component'!$D$35</f>
        <v>1455</v>
      </c>
      <c r="H78" s="159">
        <f>'1 Term Living Expense Component'!$D$36+'1 Term Living Expense Component'!$K$3</f>
        <v>940</v>
      </c>
      <c r="I78" s="161">
        <f>'Loan Fees'!$C$4</f>
        <v>100</v>
      </c>
      <c r="J78" s="160">
        <f>'Loan Fees'!$C$5</f>
        <v>239</v>
      </c>
      <c r="K78" s="170">
        <f>SUM(B78:J78)</f>
        <v>21708</v>
      </c>
    </row>
    <row r="79" spans="1:12">
      <c r="A79" s="177" t="s">
        <v>134</v>
      </c>
      <c r="B79" s="178">
        <f>Tuition!$F$62</f>
        <v>12000</v>
      </c>
      <c r="C79" s="152">
        <v>0</v>
      </c>
      <c r="D79" s="152">
        <f>'1 Term Living Expense Component'!$D$33</f>
        <v>4000</v>
      </c>
      <c r="E79" s="152">
        <f>'1 Term Living Expense Component'!$D$34</f>
        <v>1978</v>
      </c>
      <c r="F79" s="152">
        <v>0</v>
      </c>
      <c r="G79" s="152">
        <f>'1 Term Living Expense Component'!$D$35</f>
        <v>1455</v>
      </c>
      <c r="H79" s="152">
        <f>'1 Term Living Expense Component'!$D$36+'1 Term Living Expense Component'!$K$3</f>
        <v>940</v>
      </c>
      <c r="I79" s="154">
        <f>'Loan Fees'!$C$4</f>
        <v>100</v>
      </c>
      <c r="J79" s="153">
        <f>'Loan Fees'!$C$5</f>
        <v>239</v>
      </c>
      <c r="K79" s="179">
        <f t="shared" ref="K79:K85" si="11">SUM(B79:J79)</f>
        <v>20712</v>
      </c>
    </row>
    <row r="80" spans="1:12">
      <c r="A80" s="177" t="s">
        <v>164</v>
      </c>
      <c r="B80" s="178">
        <f>Tuition!$F$62</f>
        <v>12000</v>
      </c>
      <c r="C80" s="152">
        <v>0</v>
      </c>
      <c r="D80" s="152">
        <f>'1 Term Living Expense Component'!$D$33</f>
        <v>4000</v>
      </c>
      <c r="E80" s="152">
        <f>'1 Term Living Expense Component'!$D$34</f>
        <v>1978</v>
      </c>
      <c r="F80" s="152">
        <v>0</v>
      </c>
      <c r="G80" s="152">
        <f>'1 Term Living Expense Component'!$D$35</f>
        <v>1455</v>
      </c>
      <c r="H80" s="152">
        <f>'1 Term Living Expense Component'!$D$36+'1 Term Living Expense Component'!$K$3</f>
        <v>940</v>
      </c>
      <c r="I80" s="154">
        <f>'Loan Fees'!$C$4</f>
        <v>100</v>
      </c>
      <c r="J80" s="153">
        <f>'Loan Fees'!$C$5</f>
        <v>239</v>
      </c>
      <c r="K80" s="179">
        <f t="shared" si="11"/>
        <v>20712</v>
      </c>
    </row>
    <row r="81" spans="1:11">
      <c r="A81" s="177" t="s">
        <v>111</v>
      </c>
      <c r="B81" s="178">
        <f>Tuition!$F$24</f>
        <v>12145</v>
      </c>
      <c r="C81" s="152">
        <f>Fees!$D$4</f>
        <v>600</v>
      </c>
      <c r="D81" s="152">
        <f>'1 Term Living Expense Component'!$D$33</f>
        <v>4000</v>
      </c>
      <c r="E81" s="152">
        <f>'1 Term Living Expense Component'!$D$34</f>
        <v>1978</v>
      </c>
      <c r="F81" s="152">
        <f>'Books &amp; Supplies'!$B$5</f>
        <v>275</v>
      </c>
      <c r="G81" s="152">
        <f>'1 Term Living Expense Component'!$D$35</f>
        <v>1455</v>
      </c>
      <c r="H81" s="152">
        <f>'1 Term Living Expense Component'!$D$36+'1 Term Living Expense Component'!$K$3</f>
        <v>940</v>
      </c>
      <c r="I81" s="154">
        <f>'Loan Fees'!$C$4</f>
        <v>100</v>
      </c>
      <c r="J81" s="153">
        <f>'Loan Fees'!$C$5</f>
        <v>239</v>
      </c>
      <c r="K81" s="179">
        <f t="shared" si="11"/>
        <v>21732</v>
      </c>
    </row>
    <row r="82" spans="1:11">
      <c r="A82" s="177" t="s">
        <v>178</v>
      </c>
      <c r="B82" s="178">
        <f>Tuition!$Y$32</f>
        <v>6897</v>
      </c>
      <c r="C82" s="152">
        <f>Fees!$D$4</f>
        <v>600</v>
      </c>
      <c r="D82" s="152">
        <f>'1 Term Living Expense Component'!$D$33</f>
        <v>4000</v>
      </c>
      <c r="E82" s="152">
        <f>'1 Term Living Expense Component'!$D$34</f>
        <v>1978</v>
      </c>
      <c r="F82" s="152">
        <f>'Books &amp; Supplies'!$B$5</f>
        <v>275</v>
      </c>
      <c r="G82" s="152">
        <f>'1 Term Living Expense Component'!$D$35</f>
        <v>1455</v>
      </c>
      <c r="H82" s="152">
        <f>'1 Term Living Expense Component'!$D$36+'1 Term Living Expense Component'!$K$3</f>
        <v>940</v>
      </c>
      <c r="I82" s="154">
        <f>'Loan Fees'!$C$4</f>
        <v>100</v>
      </c>
      <c r="J82" s="153">
        <f>'Loan Fees'!$C$5</f>
        <v>239</v>
      </c>
      <c r="K82" s="179">
        <f t="shared" si="11"/>
        <v>16484</v>
      </c>
    </row>
    <row r="83" spans="1:11" ht="15.75" thickBot="1">
      <c r="A83" s="175" t="s">
        <v>135</v>
      </c>
      <c r="B83" s="163">
        <f>Tuition!$J$32</f>
        <v>9745</v>
      </c>
      <c r="C83" s="148">
        <f>Fees!$D$4</f>
        <v>600</v>
      </c>
      <c r="D83" s="148">
        <f>'1 Term Living Expense Component'!$D$33</f>
        <v>4000</v>
      </c>
      <c r="E83" s="148">
        <f>'1 Term Living Expense Component'!$D$34</f>
        <v>1978</v>
      </c>
      <c r="F83" s="148">
        <f>'Books &amp; Supplies'!$B$5</f>
        <v>275</v>
      </c>
      <c r="G83" s="148">
        <f>'1 Term Living Expense Component'!$D$35</f>
        <v>1455</v>
      </c>
      <c r="H83" s="148">
        <f>'1 Term Living Expense Component'!$D$36+'1 Term Living Expense Component'!$K$3</f>
        <v>940</v>
      </c>
      <c r="I83" s="150">
        <f>'Loan Fees'!$C$4</f>
        <v>100</v>
      </c>
      <c r="J83" s="149">
        <f>'Loan Fees'!$C$5</f>
        <v>239</v>
      </c>
      <c r="K83" s="172">
        <f t="shared" si="11"/>
        <v>19332</v>
      </c>
    </row>
    <row r="84" spans="1:11" hidden="1">
      <c r="A84" s="177" t="s">
        <v>176</v>
      </c>
      <c r="B84" s="178">
        <f>Tuition!$U$32</f>
        <v>6024</v>
      </c>
      <c r="C84" s="152">
        <f>Fees!$D$4</f>
        <v>600</v>
      </c>
      <c r="D84" s="152">
        <f>'1 Term Living Expense Component'!$D$33</f>
        <v>4000</v>
      </c>
      <c r="E84" s="152">
        <f>'1 Term Living Expense Component'!$D$34</f>
        <v>1978</v>
      </c>
      <c r="F84" s="152">
        <f>'Books &amp; Supplies'!$B$5</f>
        <v>275</v>
      </c>
      <c r="G84" s="152">
        <f>'1 Term Living Expense Component'!$D$35</f>
        <v>1455</v>
      </c>
      <c r="H84" s="152">
        <f>'1 Term Living Expense Component'!$D$36+'1 Term Living Expense Component'!$K$3</f>
        <v>940</v>
      </c>
      <c r="I84" s="154">
        <f>'Loan Fees'!$C$4</f>
        <v>100</v>
      </c>
      <c r="J84" s="153">
        <f>'Loan Fees'!$C$5</f>
        <v>239</v>
      </c>
      <c r="K84" s="179">
        <f t="shared" si="11"/>
        <v>15611</v>
      </c>
    </row>
    <row r="85" spans="1:11" ht="15.75" hidden="1" thickBot="1">
      <c r="A85" s="175" t="s">
        <v>177</v>
      </c>
      <c r="B85" s="163">
        <f>Tuition!$W$32</f>
        <v>6389</v>
      </c>
      <c r="C85" s="148">
        <f>Fees!$D$4</f>
        <v>600</v>
      </c>
      <c r="D85" s="148">
        <f>'1 Term Living Expense Component'!$D$33</f>
        <v>4000</v>
      </c>
      <c r="E85" s="148">
        <f>'1 Term Living Expense Component'!$D$34</f>
        <v>1978</v>
      </c>
      <c r="F85" s="148">
        <f>'Books &amp; Supplies'!$B$5</f>
        <v>275</v>
      </c>
      <c r="G85" s="148">
        <f>'1 Term Living Expense Component'!$D$35</f>
        <v>1455</v>
      </c>
      <c r="H85" s="148">
        <f>'1 Term Living Expense Component'!$D$36+'1 Term Living Expense Component'!$K$3</f>
        <v>940</v>
      </c>
      <c r="I85" s="150">
        <f>'Loan Fees'!$C$4</f>
        <v>100</v>
      </c>
      <c r="J85" s="149">
        <f>'Loan Fees'!$C$5</f>
        <v>239</v>
      </c>
      <c r="K85" s="172">
        <f t="shared" si="11"/>
        <v>15976</v>
      </c>
    </row>
    <row r="86" spans="1:11" ht="15.75" thickTop="1"/>
    <row r="87" spans="1:11" ht="16.5" thickBot="1">
      <c r="A87" s="310" t="s">
        <v>91</v>
      </c>
      <c r="B87" s="310"/>
      <c r="C87" s="310"/>
      <c r="D87" s="310"/>
      <c r="E87" s="310"/>
      <c r="F87" s="310"/>
      <c r="G87" s="310"/>
      <c r="H87" s="310"/>
      <c r="I87" s="310"/>
      <c r="J87" s="310"/>
      <c r="K87" s="310"/>
    </row>
    <row r="88" spans="1:11" ht="16.5" thickTop="1" thickBot="1">
      <c r="A88" s="164"/>
      <c r="B88" s="155" t="s">
        <v>93</v>
      </c>
      <c r="C88" s="184" t="s">
        <v>96</v>
      </c>
      <c r="D88" s="156" t="s">
        <v>95</v>
      </c>
      <c r="E88" s="156" t="s">
        <v>11</v>
      </c>
      <c r="F88" s="157" t="s">
        <v>94</v>
      </c>
      <c r="G88" s="156" t="s">
        <v>98</v>
      </c>
      <c r="H88" s="156" t="s">
        <v>97</v>
      </c>
      <c r="I88" s="156" t="s">
        <v>166</v>
      </c>
      <c r="J88" s="168" t="s">
        <v>167</v>
      </c>
      <c r="K88" s="169" t="s">
        <v>90</v>
      </c>
    </row>
    <row r="89" spans="1:11" ht="15.75" thickTop="1">
      <c r="A89" s="173" t="s">
        <v>109</v>
      </c>
      <c r="B89" s="158">
        <f>Tuition!$D$12</f>
        <v>12121</v>
      </c>
      <c r="C89" s="152">
        <f>Fees!$D$4</f>
        <v>600</v>
      </c>
      <c r="D89" s="159">
        <f>'1 Term Living Expense Component'!$G$38</f>
        <v>1163</v>
      </c>
      <c r="E89" s="159">
        <f>'1 Term Living Expense Component'!$G$39</f>
        <v>499</v>
      </c>
      <c r="F89" s="159">
        <f>'Books &amp; Supplies'!$B$5</f>
        <v>275</v>
      </c>
      <c r="G89" s="159">
        <f>'1 Term Living Expense Component'!$D$35</f>
        <v>1455</v>
      </c>
      <c r="H89" s="159">
        <f>'1 Term Living Expense Component'!$D$36+'1 Term Living Expense Component'!$K$3</f>
        <v>940</v>
      </c>
      <c r="I89" s="161">
        <f>'Loan Fees'!$C$4</f>
        <v>100</v>
      </c>
      <c r="J89" s="160">
        <f>'Loan Fees'!$C$5</f>
        <v>239</v>
      </c>
      <c r="K89" s="170">
        <f>SUM(B89:J89)</f>
        <v>17392</v>
      </c>
    </row>
    <row r="90" spans="1:11">
      <c r="A90" s="177" t="s">
        <v>133</v>
      </c>
      <c r="B90" s="178">
        <f>Tuition!$F$56</f>
        <v>12000</v>
      </c>
      <c r="C90" s="152">
        <v>0</v>
      </c>
      <c r="D90" s="152">
        <f>'1 Term Living Expense Component'!$G$38</f>
        <v>1163</v>
      </c>
      <c r="E90" s="152">
        <f>'1 Term Living Expense Component'!$G$39</f>
        <v>499</v>
      </c>
      <c r="F90" s="152">
        <v>0</v>
      </c>
      <c r="G90" s="152">
        <f>'1 Term Living Expense Component'!$D$35</f>
        <v>1455</v>
      </c>
      <c r="H90" s="152">
        <f>'1 Term Living Expense Component'!$D$36+'1 Term Living Expense Component'!$K$3</f>
        <v>940</v>
      </c>
      <c r="I90" s="154">
        <f>'Loan Fees'!$C$4</f>
        <v>100</v>
      </c>
      <c r="J90" s="153">
        <f>'Loan Fees'!$C$5</f>
        <v>239</v>
      </c>
      <c r="K90" s="179">
        <f t="shared" ref="K90:K96" si="12">SUM(B90:J90)</f>
        <v>16396</v>
      </c>
    </row>
    <row r="91" spans="1:11">
      <c r="A91" s="177" t="s">
        <v>134</v>
      </c>
      <c r="B91" s="178">
        <f>Tuition!$F$62</f>
        <v>12000</v>
      </c>
      <c r="C91" s="152">
        <v>0</v>
      </c>
      <c r="D91" s="152">
        <f>'1 Term Living Expense Component'!$G$38</f>
        <v>1163</v>
      </c>
      <c r="E91" s="152">
        <f>'1 Term Living Expense Component'!$G$39</f>
        <v>499</v>
      </c>
      <c r="F91" s="152">
        <v>0</v>
      </c>
      <c r="G91" s="152">
        <f>'1 Term Living Expense Component'!$D$35</f>
        <v>1455</v>
      </c>
      <c r="H91" s="152">
        <f>'1 Term Living Expense Component'!$D$36+'1 Term Living Expense Component'!$K$3</f>
        <v>940</v>
      </c>
      <c r="I91" s="154">
        <f>'Loan Fees'!$C$4</f>
        <v>100</v>
      </c>
      <c r="J91" s="153">
        <f>'Loan Fees'!$C$5</f>
        <v>239</v>
      </c>
      <c r="K91" s="179">
        <f t="shared" si="12"/>
        <v>16396</v>
      </c>
    </row>
    <row r="92" spans="1:11">
      <c r="A92" s="177" t="s">
        <v>111</v>
      </c>
      <c r="B92" s="178">
        <f>Tuition!$F$24</f>
        <v>12145</v>
      </c>
      <c r="C92" s="152">
        <f>Fees!$D$4</f>
        <v>600</v>
      </c>
      <c r="D92" s="152">
        <f>'1 Term Living Expense Component'!$G$38</f>
        <v>1163</v>
      </c>
      <c r="E92" s="152">
        <f>'1 Term Living Expense Component'!$G$39</f>
        <v>499</v>
      </c>
      <c r="F92" s="152">
        <f>'Books &amp; Supplies'!$B$5</f>
        <v>275</v>
      </c>
      <c r="G92" s="152">
        <f>'1 Term Living Expense Component'!$D$35</f>
        <v>1455</v>
      </c>
      <c r="H92" s="152">
        <f>'1 Term Living Expense Component'!$D$36+'1 Term Living Expense Component'!$K$3</f>
        <v>940</v>
      </c>
      <c r="I92" s="154">
        <f>'Loan Fees'!$C$4</f>
        <v>100</v>
      </c>
      <c r="J92" s="153">
        <f>'Loan Fees'!$C$5</f>
        <v>239</v>
      </c>
      <c r="K92" s="179">
        <f t="shared" si="12"/>
        <v>17416</v>
      </c>
    </row>
    <row r="93" spans="1:11">
      <c r="A93" s="177" t="s">
        <v>178</v>
      </c>
      <c r="B93" s="178">
        <f>Tuition!$Y$32</f>
        <v>6897</v>
      </c>
      <c r="C93" s="152">
        <f>Fees!$D$4</f>
        <v>600</v>
      </c>
      <c r="D93" s="152">
        <f>'1 Term Living Expense Component'!$G$38</f>
        <v>1163</v>
      </c>
      <c r="E93" s="152">
        <f>'1 Term Living Expense Component'!$G$39</f>
        <v>499</v>
      </c>
      <c r="F93" s="152">
        <f>'Books &amp; Supplies'!$B$5</f>
        <v>275</v>
      </c>
      <c r="G93" s="152">
        <f>'1 Term Living Expense Component'!$D$35</f>
        <v>1455</v>
      </c>
      <c r="H93" s="152">
        <f>'1 Term Living Expense Component'!$D$36+'1 Term Living Expense Component'!$K$3</f>
        <v>940</v>
      </c>
      <c r="I93" s="154">
        <f>'Loan Fees'!$C$4</f>
        <v>100</v>
      </c>
      <c r="J93" s="153">
        <f>'Loan Fees'!$C$5</f>
        <v>239</v>
      </c>
      <c r="K93" s="179">
        <f t="shared" si="12"/>
        <v>12168</v>
      </c>
    </row>
    <row r="94" spans="1:11" ht="15.75" thickBot="1">
      <c r="A94" s="175" t="s">
        <v>135</v>
      </c>
      <c r="B94" s="163">
        <f>Tuition!$J$32</f>
        <v>9745</v>
      </c>
      <c r="C94" s="148">
        <f>Fees!$D$4</f>
        <v>600</v>
      </c>
      <c r="D94" s="148">
        <f>'1 Term Living Expense Component'!$G$38</f>
        <v>1163</v>
      </c>
      <c r="E94" s="148">
        <f>'1 Term Living Expense Component'!$G$39</f>
        <v>499</v>
      </c>
      <c r="F94" s="148">
        <f>'Books &amp; Supplies'!$B$5</f>
        <v>275</v>
      </c>
      <c r="G94" s="148">
        <f>'1 Term Living Expense Component'!$D$35</f>
        <v>1455</v>
      </c>
      <c r="H94" s="148">
        <f>'1 Term Living Expense Component'!$D$36+'1 Term Living Expense Component'!$K$3</f>
        <v>940</v>
      </c>
      <c r="I94" s="150">
        <f>'Loan Fees'!$C$4</f>
        <v>100</v>
      </c>
      <c r="J94" s="149">
        <f>'Loan Fees'!$C$5</f>
        <v>239</v>
      </c>
      <c r="K94" s="172">
        <f t="shared" si="12"/>
        <v>15016</v>
      </c>
    </row>
    <row r="95" spans="1:11" hidden="1">
      <c r="A95" s="177" t="s">
        <v>176</v>
      </c>
      <c r="B95" s="178">
        <f>Tuition!$U$32</f>
        <v>6024</v>
      </c>
      <c r="C95" s="152">
        <f>Fees!$D$4</f>
        <v>600</v>
      </c>
      <c r="D95" s="152">
        <f>'1 Term Living Expense Component'!$G$38</f>
        <v>1163</v>
      </c>
      <c r="E95" s="152">
        <f>'1 Term Living Expense Component'!$G$39</f>
        <v>499</v>
      </c>
      <c r="F95" s="152">
        <f>'Books &amp; Supplies'!$B$5</f>
        <v>275</v>
      </c>
      <c r="G95" s="152">
        <f>'1 Term Living Expense Component'!$D$35</f>
        <v>1455</v>
      </c>
      <c r="H95" s="152">
        <f>'1 Term Living Expense Component'!$D$36+'1 Term Living Expense Component'!$K$3</f>
        <v>940</v>
      </c>
      <c r="I95" s="154">
        <f>'Loan Fees'!$C$4</f>
        <v>100</v>
      </c>
      <c r="J95" s="153">
        <f>'Loan Fees'!$C$5</f>
        <v>239</v>
      </c>
      <c r="K95" s="179">
        <f t="shared" si="12"/>
        <v>11295</v>
      </c>
    </row>
    <row r="96" spans="1:11" ht="15.75" hidden="1" thickBot="1">
      <c r="A96" s="175" t="s">
        <v>177</v>
      </c>
      <c r="B96" s="163">
        <f>Tuition!$W$32</f>
        <v>6389</v>
      </c>
      <c r="C96" s="148">
        <f>Fees!$D$4</f>
        <v>600</v>
      </c>
      <c r="D96" s="148">
        <f>'1 Term Living Expense Component'!$G$38</f>
        <v>1163</v>
      </c>
      <c r="E96" s="148">
        <f>'1 Term Living Expense Component'!$G$39</f>
        <v>499</v>
      </c>
      <c r="F96" s="148">
        <f>'Books &amp; Supplies'!$B$5</f>
        <v>275</v>
      </c>
      <c r="G96" s="148">
        <f>'1 Term Living Expense Component'!$D$35</f>
        <v>1455</v>
      </c>
      <c r="H96" s="148">
        <f>'1 Term Living Expense Component'!$D$36+'1 Term Living Expense Component'!$K$3</f>
        <v>940</v>
      </c>
      <c r="I96" s="150">
        <f>'Loan Fees'!$C$4</f>
        <v>100</v>
      </c>
      <c r="J96" s="149">
        <f>'Loan Fees'!$C$5</f>
        <v>239</v>
      </c>
      <c r="K96" s="172">
        <f t="shared" si="12"/>
        <v>11660</v>
      </c>
    </row>
    <row r="97" ht="15.75" thickTop="1"/>
  </sheetData>
  <mergeCells count="18">
    <mergeCell ref="A73:K73"/>
    <mergeCell ref="A74:K74"/>
    <mergeCell ref="A75:K75"/>
    <mergeCell ref="A76:K76"/>
    <mergeCell ref="A87:K87"/>
    <mergeCell ref="A63:K63"/>
    <mergeCell ref="A26:K26"/>
    <mergeCell ref="A27:K27"/>
    <mergeCell ref="A1:K1"/>
    <mergeCell ref="A2:K2"/>
    <mergeCell ref="A3:K3"/>
    <mergeCell ref="A14:K14"/>
    <mergeCell ref="A24:K24"/>
    <mergeCell ref="A25:K25"/>
    <mergeCell ref="A38:K38"/>
    <mergeCell ref="A50:K50"/>
    <mergeCell ref="A51:K51"/>
    <mergeCell ref="A52:K52"/>
  </mergeCells>
  <printOptions horizontalCentered="1" verticalCentered="1"/>
  <pageMargins left="0.5" right="0.5" top="0.25" bottom="0.25" header="0.3" footer="0.3"/>
  <pageSetup scale="74" fitToHeight="0" orientation="portrait" r:id="rId1"/>
  <rowBreaks count="1" manualBreakCount="1">
    <brk id="4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workbookViewId="0">
      <selection sqref="A1:K1"/>
    </sheetView>
  </sheetViews>
  <sheetFormatPr defaultRowHeight="15"/>
  <cols>
    <col min="1" max="1" width="18.140625" bestFit="1" customWidth="1"/>
    <col min="2" max="2" width="10.7109375" customWidth="1"/>
    <col min="3" max="3" width="10.7109375" style="185" customWidth="1"/>
    <col min="4"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138</v>
      </c>
      <c r="B2" s="309"/>
      <c r="C2" s="309"/>
      <c r="D2" s="309"/>
      <c r="E2" s="309"/>
      <c r="F2" s="309"/>
      <c r="G2" s="309"/>
      <c r="H2" s="309"/>
      <c r="I2" s="309"/>
      <c r="J2" s="309"/>
      <c r="K2" s="309"/>
    </row>
    <row r="3" spans="1:12" ht="16.5" thickBot="1">
      <c r="A3" s="310" t="s">
        <v>132</v>
      </c>
      <c r="B3" s="310"/>
      <c r="C3" s="310"/>
      <c r="D3" s="310"/>
      <c r="E3" s="310"/>
      <c r="F3" s="310"/>
      <c r="G3" s="310"/>
      <c r="H3" s="310"/>
      <c r="I3" s="310"/>
      <c r="J3" s="310"/>
      <c r="K3" s="310"/>
    </row>
    <row r="4" spans="1:12" ht="16.5" thickTop="1" thickBot="1">
      <c r="A4" s="164"/>
      <c r="B4" s="155" t="s">
        <v>93</v>
      </c>
      <c r="C4" s="184" t="s">
        <v>96</v>
      </c>
      <c r="D4" s="156" t="s">
        <v>95</v>
      </c>
      <c r="E4" s="156" t="s">
        <v>11</v>
      </c>
      <c r="F4" s="157" t="s">
        <v>94</v>
      </c>
      <c r="G4" s="156" t="s">
        <v>98</v>
      </c>
      <c r="H4" s="156" t="s">
        <v>97</v>
      </c>
      <c r="I4" s="156" t="s">
        <v>99</v>
      </c>
      <c r="J4" s="168" t="s">
        <v>167</v>
      </c>
      <c r="K4" s="169" t="s">
        <v>90</v>
      </c>
    </row>
    <row r="5" spans="1:12" ht="15.75" thickTop="1">
      <c r="A5" s="173" t="s">
        <v>139</v>
      </c>
      <c r="B5" s="158">
        <f>Tuition!$C$56*2</f>
        <v>30800</v>
      </c>
      <c r="C5" s="152">
        <v>0</v>
      </c>
      <c r="D5" s="159">
        <f>'1 Term Living Expense Component'!$D$33*2</f>
        <v>8000</v>
      </c>
      <c r="E5" s="159">
        <f>'1 Term Living Expense Component'!$D$34*2</f>
        <v>3956</v>
      </c>
      <c r="F5" s="159">
        <v>0</v>
      </c>
      <c r="G5" s="159">
        <f>'1 Term Living Expense Component'!$D$35*2</f>
        <v>2910</v>
      </c>
      <c r="H5" s="159">
        <f>'1 Term Living Expense Component'!$D$36*2</f>
        <v>1170</v>
      </c>
      <c r="I5" s="161">
        <f>'Loan Fees'!$B$4</f>
        <v>200</v>
      </c>
      <c r="J5" s="160">
        <f>'Loan Fees'!$B$5</f>
        <v>478</v>
      </c>
      <c r="K5" s="170">
        <f>SUM(B5:J5)</f>
        <v>47514</v>
      </c>
      <c r="L5" t="str">
        <f>IF(K5/2=K23, "", "?")</f>
        <v/>
      </c>
    </row>
    <row r="6" spans="1:12">
      <c r="A6" s="177" t="s">
        <v>180</v>
      </c>
      <c r="B6" s="178">
        <f>Tuition!$C$62*2</f>
        <v>30800</v>
      </c>
      <c r="C6" s="152">
        <v>0</v>
      </c>
      <c r="D6" s="152">
        <f>'1 Term Living Expense Component'!$D$33*2</f>
        <v>8000</v>
      </c>
      <c r="E6" s="152">
        <f>'1 Term Living Expense Component'!$D$34*2</f>
        <v>3956</v>
      </c>
      <c r="F6" s="152">
        <v>0</v>
      </c>
      <c r="G6" s="152">
        <f>'1 Term Living Expense Component'!$D$35*2</f>
        <v>2910</v>
      </c>
      <c r="H6" s="152">
        <f>'1 Term Living Expense Component'!$D$36*2</f>
        <v>1170</v>
      </c>
      <c r="I6" s="154">
        <f>'Loan Fees'!$B$4</f>
        <v>200</v>
      </c>
      <c r="J6" s="153">
        <f>'Loan Fees'!$B$5</f>
        <v>478</v>
      </c>
      <c r="K6" s="179">
        <f t="shared" ref="K6:K9" si="0">SUM(B6:J6)</f>
        <v>47514</v>
      </c>
      <c r="L6" t="str">
        <f t="shared" ref="L6:L17" si="1">IF(K6/2=K24, "", "?")</f>
        <v/>
      </c>
    </row>
    <row r="7" spans="1:12">
      <c r="A7" s="177" t="s">
        <v>134</v>
      </c>
      <c r="B7" s="178">
        <f>Tuition!$E$56*2</f>
        <v>18800</v>
      </c>
      <c r="C7" s="152">
        <v>0</v>
      </c>
      <c r="D7" s="152">
        <f>'1 Term Living Expense Component'!$D$33*2</f>
        <v>8000</v>
      </c>
      <c r="E7" s="152">
        <f>'1 Term Living Expense Component'!$D$34*2</f>
        <v>3956</v>
      </c>
      <c r="F7" s="152">
        <v>0</v>
      </c>
      <c r="G7" s="152">
        <f>'1 Term Living Expense Component'!$D$35*2</f>
        <v>2910</v>
      </c>
      <c r="H7" s="152">
        <f>'1 Term Living Expense Component'!$D$36*2</f>
        <v>1170</v>
      </c>
      <c r="I7" s="154">
        <f>'Loan Fees'!$B$4</f>
        <v>200</v>
      </c>
      <c r="J7" s="153">
        <f>'Loan Fees'!$B$5</f>
        <v>478</v>
      </c>
      <c r="K7" s="179">
        <f t="shared" si="0"/>
        <v>35514</v>
      </c>
      <c r="L7" t="str">
        <f t="shared" si="1"/>
        <v/>
      </c>
    </row>
    <row r="8" spans="1:12">
      <c r="A8" s="177" t="s">
        <v>164</v>
      </c>
      <c r="B8" s="178">
        <f>Tuition!$E$62*2</f>
        <v>18800</v>
      </c>
      <c r="C8" s="152">
        <v>0</v>
      </c>
      <c r="D8" s="152">
        <f>'1 Term Living Expense Component'!$D$33*2</f>
        <v>8000</v>
      </c>
      <c r="E8" s="152">
        <f>'1 Term Living Expense Component'!$D$34*2</f>
        <v>3956</v>
      </c>
      <c r="F8" s="152">
        <v>0</v>
      </c>
      <c r="G8" s="152">
        <f>'1 Term Living Expense Component'!$D$35*2</f>
        <v>2910</v>
      </c>
      <c r="H8" s="152">
        <f>'1 Term Living Expense Component'!$D$36*2</f>
        <v>1170</v>
      </c>
      <c r="I8" s="154">
        <f>'Loan Fees'!$B$4</f>
        <v>200</v>
      </c>
      <c r="J8" s="153">
        <f>'Loan Fees'!$B$5</f>
        <v>478</v>
      </c>
      <c r="K8" s="179">
        <f t="shared" ref="K8" si="2">SUM(B8:J8)</f>
        <v>35514</v>
      </c>
      <c r="L8" t="str">
        <f t="shared" si="1"/>
        <v/>
      </c>
    </row>
    <row r="9" spans="1:12" ht="15.75" thickBot="1">
      <c r="A9" s="175" t="s">
        <v>145</v>
      </c>
      <c r="B9" s="163">
        <f>Tuition!$I$48*2</f>
        <v>19694</v>
      </c>
      <c r="C9" s="148">
        <v>0</v>
      </c>
      <c r="D9" s="148">
        <f>'1 Term Living Expense Component'!$D$33*2</f>
        <v>8000</v>
      </c>
      <c r="E9" s="148">
        <f>'1 Term Living Expense Component'!$D$34*2</f>
        <v>3956</v>
      </c>
      <c r="F9" s="148">
        <v>0</v>
      </c>
      <c r="G9" s="148">
        <f>'1 Term Living Expense Component'!$D$35*2</f>
        <v>2910</v>
      </c>
      <c r="H9" s="148">
        <f>'1 Term Living Expense Component'!$D$36*2</f>
        <v>1170</v>
      </c>
      <c r="I9" s="150">
        <f>'Loan Fees'!$B$4</f>
        <v>200</v>
      </c>
      <c r="J9" s="149">
        <f>'Loan Fees'!$B$5</f>
        <v>478</v>
      </c>
      <c r="K9" s="172">
        <f t="shared" si="0"/>
        <v>36408</v>
      </c>
      <c r="L9" t="str">
        <f t="shared" si="1"/>
        <v/>
      </c>
    </row>
    <row r="10" spans="1:12" ht="15.75" thickTop="1">
      <c r="L10" t="str">
        <f t="shared" si="1"/>
        <v/>
      </c>
    </row>
    <row r="11" spans="1:12" ht="16.5" thickBot="1">
      <c r="A11" s="310" t="s">
        <v>91</v>
      </c>
      <c r="B11" s="310"/>
      <c r="C11" s="310"/>
      <c r="D11" s="310"/>
      <c r="E11" s="310"/>
      <c r="F11" s="310"/>
      <c r="G11" s="310"/>
      <c r="H11" s="310"/>
      <c r="I11" s="310"/>
      <c r="J11" s="310"/>
      <c r="K11" s="310"/>
      <c r="L11" t="str">
        <f t="shared" si="1"/>
        <v/>
      </c>
    </row>
    <row r="12" spans="1:12" ht="16.5" thickTop="1" thickBot="1">
      <c r="A12" s="164"/>
      <c r="B12" s="155" t="s">
        <v>93</v>
      </c>
      <c r="C12" s="184" t="s">
        <v>96</v>
      </c>
      <c r="D12" s="156" t="s">
        <v>95</v>
      </c>
      <c r="E12" s="156" t="s">
        <v>11</v>
      </c>
      <c r="F12" s="157" t="s">
        <v>94</v>
      </c>
      <c r="G12" s="156" t="s">
        <v>98</v>
      </c>
      <c r="H12" s="156" t="s">
        <v>97</v>
      </c>
      <c r="I12" s="156" t="s">
        <v>99</v>
      </c>
      <c r="J12" s="168" t="s">
        <v>167</v>
      </c>
      <c r="K12" s="169" t="s">
        <v>90</v>
      </c>
    </row>
    <row r="13" spans="1:12" ht="15.75" thickTop="1">
      <c r="A13" s="173" t="s">
        <v>139</v>
      </c>
      <c r="B13" s="158">
        <f>Tuition!$C$56*2</f>
        <v>30800</v>
      </c>
      <c r="C13" s="152">
        <v>0</v>
      </c>
      <c r="D13" s="159">
        <f>'1 Term Living Expense Component'!$E$38*2</f>
        <v>2326</v>
      </c>
      <c r="E13" s="159">
        <f>'1 Term Living Expense Component'!$G$39*2</f>
        <v>998</v>
      </c>
      <c r="F13" s="159">
        <v>0</v>
      </c>
      <c r="G13" s="159">
        <f>'1 Term Living Expense Component'!$D$35*2</f>
        <v>2910</v>
      </c>
      <c r="H13" s="159">
        <f>'1 Term Living Expense Component'!$D$36*2</f>
        <v>1170</v>
      </c>
      <c r="I13" s="161">
        <f>'Loan Fees'!$B$4</f>
        <v>200</v>
      </c>
      <c r="J13" s="160">
        <f>'Loan Fees'!$B$5</f>
        <v>478</v>
      </c>
      <c r="K13" s="170">
        <f>SUM(B13:J13)</f>
        <v>38882</v>
      </c>
      <c r="L13" t="str">
        <f t="shared" si="1"/>
        <v/>
      </c>
    </row>
    <row r="14" spans="1:12">
      <c r="A14" s="177" t="s">
        <v>180</v>
      </c>
      <c r="B14" s="178">
        <f>Tuition!$C$62*2</f>
        <v>30800</v>
      </c>
      <c r="C14" s="152">
        <v>0</v>
      </c>
      <c r="D14" s="152">
        <f>'1 Term Living Expense Component'!$E$38*2</f>
        <v>2326</v>
      </c>
      <c r="E14" s="152">
        <f>'1 Term Living Expense Component'!$G$39*2</f>
        <v>998</v>
      </c>
      <c r="F14" s="152">
        <v>0</v>
      </c>
      <c r="G14" s="152">
        <f>'1 Term Living Expense Component'!$D$35*2</f>
        <v>2910</v>
      </c>
      <c r="H14" s="152">
        <f>'1 Term Living Expense Component'!$D$36*2</f>
        <v>1170</v>
      </c>
      <c r="I14" s="154">
        <f>'Loan Fees'!$B$4</f>
        <v>200</v>
      </c>
      <c r="J14" s="153">
        <f>'Loan Fees'!$B$5</f>
        <v>478</v>
      </c>
      <c r="K14" s="179">
        <f>SUM(B14:J14)</f>
        <v>38882</v>
      </c>
      <c r="L14" t="str">
        <f t="shared" si="1"/>
        <v/>
      </c>
    </row>
    <row r="15" spans="1:12">
      <c r="A15" s="177" t="s">
        <v>134</v>
      </c>
      <c r="B15" s="178">
        <f>Tuition!$E$56*2</f>
        <v>18800</v>
      </c>
      <c r="C15" s="152">
        <v>0</v>
      </c>
      <c r="D15" s="152">
        <f>'1 Term Living Expense Component'!$E$38*2</f>
        <v>2326</v>
      </c>
      <c r="E15" s="152">
        <f>'1 Term Living Expense Component'!$E$39*2</f>
        <v>998</v>
      </c>
      <c r="F15" s="152">
        <v>0</v>
      </c>
      <c r="G15" s="152">
        <f>'1 Term Living Expense Component'!$D$35*2</f>
        <v>2910</v>
      </c>
      <c r="H15" s="152">
        <f>'1 Term Living Expense Component'!$D$36*2</f>
        <v>1170</v>
      </c>
      <c r="I15" s="154">
        <f>'Loan Fees'!$B$4</f>
        <v>200</v>
      </c>
      <c r="J15" s="153">
        <f>'Loan Fees'!$B$5</f>
        <v>478</v>
      </c>
      <c r="K15" s="179">
        <f t="shared" ref="K15:K17" si="3">SUM(B15:J15)</f>
        <v>26882</v>
      </c>
      <c r="L15" t="str">
        <f t="shared" si="1"/>
        <v/>
      </c>
    </row>
    <row r="16" spans="1:12">
      <c r="A16" s="190" t="s">
        <v>164</v>
      </c>
      <c r="B16" s="178">
        <f>Tuition!$E$62*2</f>
        <v>18800</v>
      </c>
      <c r="C16" s="192">
        <v>0</v>
      </c>
      <c r="D16" s="152">
        <f>'1 Term Living Expense Component'!$E$38*2</f>
        <v>2326</v>
      </c>
      <c r="E16" s="152">
        <f>'1 Term Living Expense Component'!$E$39*2</f>
        <v>998</v>
      </c>
      <c r="F16" s="152">
        <v>0</v>
      </c>
      <c r="G16" s="152">
        <f>'1 Term Living Expense Component'!$D$35*2</f>
        <v>2910</v>
      </c>
      <c r="H16" s="152">
        <f>'1 Term Living Expense Component'!$D$36*2</f>
        <v>1170</v>
      </c>
      <c r="I16" s="154">
        <f>'Loan Fees'!$B$4</f>
        <v>200</v>
      </c>
      <c r="J16" s="153">
        <f>'Loan Fees'!$B$5</f>
        <v>478</v>
      </c>
      <c r="K16" s="179">
        <f t="shared" si="3"/>
        <v>26882</v>
      </c>
      <c r="L16" t="str">
        <f t="shared" si="1"/>
        <v/>
      </c>
    </row>
    <row r="17" spans="1:12" ht="15.75" thickBot="1">
      <c r="A17" s="175" t="s">
        <v>145</v>
      </c>
      <c r="B17" s="163">
        <f>Tuition!$I$48*2</f>
        <v>19694</v>
      </c>
      <c r="C17" s="148">
        <v>0</v>
      </c>
      <c r="D17" s="148">
        <f>'1 Term Living Expense Component'!$E$38*2</f>
        <v>2326</v>
      </c>
      <c r="E17" s="148">
        <f>'1 Term Living Expense Component'!$E$39*2</f>
        <v>998</v>
      </c>
      <c r="F17" s="148">
        <v>0</v>
      </c>
      <c r="G17" s="148">
        <f>'1 Term Living Expense Component'!$D$35*2</f>
        <v>2910</v>
      </c>
      <c r="H17" s="148">
        <f>'1 Term Living Expense Component'!$D$36*2</f>
        <v>1170</v>
      </c>
      <c r="I17" s="150">
        <f>'Loan Fees'!$B$4</f>
        <v>200</v>
      </c>
      <c r="J17" s="149">
        <f>'Loan Fees'!$B$5</f>
        <v>478</v>
      </c>
      <c r="K17" s="172">
        <f t="shared" si="3"/>
        <v>27776</v>
      </c>
      <c r="L17" t="str">
        <f t="shared" si="1"/>
        <v/>
      </c>
    </row>
    <row r="18" spans="1:12" ht="16.5" thickTop="1">
      <c r="A18" s="310"/>
      <c r="B18" s="310"/>
      <c r="C18" s="310"/>
      <c r="D18" s="310"/>
      <c r="E18" s="310"/>
      <c r="F18" s="310"/>
      <c r="G18" s="310"/>
      <c r="H18" s="310"/>
      <c r="I18" s="310"/>
      <c r="J18" s="310"/>
      <c r="K18" s="310"/>
    </row>
    <row r="19" spans="1:12" ht="15.75">
      <c r="A19" s="309" t="s">
        <v>202</v>
      </c>
      <c r="B19" s="309"/>
      <c r="C19" s="309"/>
      <c r="D19" s="309"/>
      <c r="E19" s="309"/>
      <c r="F19" s="309"/>
      <c r="G19" s="309"/>
      <c r="H19" s="309"/>
      <c r="I19" s="309"/>
      <c r="J19" s="309"/>
      <c r="K19" s="309"/>
    </row>
    <row r="20" spans="1:12" ht="15.75">
      <c r="A20" s="309" t="s">
        <v>138</v>
      </c>
      <c r="B20" s="309"/>
      <c r="C20" s="309"/>
      <c r="D20" s="309"/>
      <c r="E20" s="309"/>
      <c r="F20" s="309"/>
      <c r="G20" s="309"/>
      <c r="H20" s="309"/>
      <c r="I20" s="309"/>
      <c r="J20" s="309"/>
      <c r="K20" s="309"/>
    </row>
    <row r="21" spans="1:12" ht="16.5" thickBot="1">
      <c r="A21" s="310" t="s">
        <v>132</v>
      </c>
      <c r="B21" s="310"/>
      <c r="C21" s="310"/>
      <c r="D21" s="310"/>
      <c r="E21" s="310"/>
      <c r="F21" s="310"/>
      <c r="G21" s="310"/>
      <c r="H21" s="310"/>
      <c r="I21" s="310"/>
      <c r="J21" s="310"/>
      <c r="K21" s="310"/>
    </row>
    <row r="22" spans="1:12" ht="16.5" thickTop="1" thickBot="1">
      <c r="A22" s="164"/>
      <c r="B22" s="155" t="s">
        <v>93</v>
      </c>
      <c r="C22" s="184" t="s">
        <v>96</v>
      </c>
      <c r="D22" s="156" t="s">
        <v>95</v>
      </c>
      <c r="E22" s="156" t="s">
        <v>11</v>
      </c>
      <c r="F22" s="157" t="s">
        <v>94</v>
      </c>
      <c r="G22" s="156" t="s">
        <v>98</v>
      </c>
      <c r="H22" s="156" t="s">
        <v>97</v>
      </c>
      <c r="I22" s="156" t="s">
        <v>99</v>
      </c>
      <c r="J22" s="168" t="s">
        <v>167</v>
      </c>
      <c r="K22" s="169" t="s">
        <v>90</v>
      </c>
    </row>
    <row r="23" spans="1:12" ht="15.75" thickTop="1">
      <c r="A23" s="173" t="s">
        <v>139</v>
      </c>
      <c r="B23" s="158">
        <f>Tuition!$C$56</f>
        <v>15400</v>
      </c>
      <c r="C23" s="152">
        <v>0</v>
      </c>
      <c r="D23" s="159">
        <f>'1 Term Living Expense Component'!$D$33</f>
        <v>4000</v>
      </c>
      <c r="E23" s="159">
        <f>'1 Term Living Expense Component'!$D$34</f>
        <v>1978</v>
      </c>
      <c r="F23" s="159">
        <v>0</v>
      </c>
      <c r="G23" s="159">
        <f>'1 Term Living Expense Component'!$D$35</f>
        <v>1455</v>
      </c>
      <c r="H23" s="159">
        <f>'1 Term Living Expense Component'!$D$36</f>
        <v>585</v>
      </c>
      <c r="I23" s="161">
        <f>'Loan Fees'!$C$4</f>
        <v>100</v>
      </c>
      <c r="J23" s="160">
        <f>'Loan Fees'!$C$5</f>
        <v>239</v>
      </c>
      <c r="K23" s="170">
        <f>SUM(B23:J23)</f>
        <v>23757</v>
      </c>
    </row>
    <row r="24" spans="1:12">
      <c r="A24" s="177" t="s">
        <v>180</v>
      </c>
      <c r="B24" s="178">
        <f>Tuition!$C$62</f>
        <v>15400</v>
      </c>
      <c r="C24" s="152">
        <v>0</v>
      </c>
      <c r="D24" s="152">
        <f>'1 Term Living Expense Component'!$D$33</f>
        <v>4000</v>
      </c>
      <c r="E24" s="152">
        <f>'1 Term Living Expense Component'!$D$34</f>
        <v>1978</v>
      </c>
      <c r="F24" s="152">
        <v>0</v>
      </c>
      <c r="G24" s="152">
        <f>'1 Term Living Expense Component'!$D$35</f>
        <v>1455</v>
      </c>
      <c r="H24" s="152">
        <f>'1 Term Living Expense Component'!$D$36</f>
        <v>585</v>
      </c>
      <c r="I24" s="154">
        <f>'Loan Fees'!$C$4</f>
        <v>100</v>
      </c>
      <c r="J24" s="153">
        <f>'Loan Fees'!$C$5</f>
        <v>239</v>
      </c>
      <c r="K24" s="179">
        <f>SUM(B24:J24)</f>
        <v>23757</v>
      </c>
    </row>
    <row r="25" spans="1:12">
      <c r="A25" s="177" t="s">
        <v>134</v>
      </c>
      <c r="B25" s="178">
        <f>Tuition!$E$56</f>
        <v>9400</v>
      </c>
      <c r="C25" s="152">
        <v>0</v>
      </c>
      <c r="D25" s="152">
        <f>'1 Term Living Expense Component'!$D$33</f>
        <v>4000</v>
      </c>
      <c r="E25" s="152">
        <f>'1 Term Living Expense Component'!$D$34</f>
        <v>1978</v>
      </c>
      <c r="F25" s="152">
        <v>0</v>
      </c>
      <c r="G25" s="152">
        <f>'1 Term Living Expense Component'!$D$35</f>
        <v>1455</v>
      </c>
      <c r="H25" s="152">
        <f>'1 Term Living Expense Component'!$D$36</f>
        <v>585</v>
      </c>
      <c r="I25" s="154">
        <f>'Loan Fees'!$C$4</f>
        <v>100</v>
      </c>
      <c r="J25" s="153">
        <f>'Loan Fees'!$C$5</f>
        <v>239</v>
      </c>
      <c r="K25" s="179">
        <f t="shared" ref="K25:K27" si="4">SUM(B25:J25)</f>
        <v>17757</v>
      </c>
    </row>
    <row r="26" spans="1:12">
      <c r="A26" s="190" t="s">
        <v>164</v>
      </c>
      <c r="B26" s="191">
        <f>Tuition!$E$62</f>
        <v>9400</v>
      </c>
      <c r="C26" s="192">
        <v>0</v>
      </c>
      <c r="D26" s="192">
        <f>'1 Term Living Expense Component'!$D$33</f>
        <v>4000</v>
      </c>
      <c r="E26" s="192">
        <f>'1 Term Living Expense Component'!$D$34</f>
        <v>1978</v>
      </c>
      <c r="F26" s="192">
        <v>0</v>
      </c>
      <c r="G26" s="192">
        <f>'1 Term Living Expense Component'!$D$35</f>
        <v>1455</v>
      </c>
      <c r="H26" s="192">
        <f>'1 Term Living Expense Component'!$D$36</f>
        <v>585</v>
      </c>
      <c r="I26" s="193">
        <f>'Loan Fees'!$C$4</f>
        <v>100</v>
      </c>
      <c r="J26" s="194">
        <f>'Loan Fees'!$C$5</f>
        <v>239</v>
      </c>
      <c r="K26" s="195">
        <f t="shared" ref="K26" si="5">SUM(B26:J26)</f>
        <v>17757</v>
      </c>
    </row>
    <row r="27" spans="1:12" ht="15.75" thickBot="1">
      <c r="A27" s="175" t="s">
        <v>145</v>
      </c>
      <c r="B27" s="163">
        <f>Tuition!$I$48</f>
        <v>9847</v>
      </c>
      <c r="C27" s="148">
        <v>0</v>
      </c>
      <c r="D27" s="148">
        <f>'1 Term Living Expense Component'!$D$33</f>
        <v>4000</v>
      </c>
      <c r="E27" s="148">
        <f>'1 Term Living Expense Component'!$D$34</f>
        <v>1978</v>
      </c>
      <c r="F27" s="148">
        <v>0</v>
      </c>
      <c r="G27" s="148">
        <f>'1 Term Living Expense Component'!$D$35</f>
        <v>1455</v>
      </c>
      <c r="H27" s="148">
        <f>'1 Term Living Expense Component'!$D$36</f>
        <v>585</v>
      </c>
      <c r="I27" s="150">
        <f>'Loan Fees'!$C$4</f>
        <v>100</v>
      </c>
      <c r="J27" s="149">
        <f>'Loan Fees'!$C$5</f>
        <v>239</v>
      </c>
      <c r="K27" s="172">
        <f t="shared" si="4"/>
        <v>18204</v>
      </c>
    </row>
    <row r="28" spans="1:12" ht="15.75" thickTop="1"/>
    <row r="29" spans="1:12" ht="16.5" thickBot="1">
      <c r="A29" s="310" t="s">
        <v>91</v>
      </c>
      <c r="B29" s="310"/>
      <c r="C29" s="310"/>
      <c r="D29" s="310"/>
      <c r="E29" s="310"/>
      <c r="F29" s="310"/>
      <c r="G29" s="310"/>
      <c r="H29" s="310"/>
      <c r="I29" s="310"/>
      <c r="J29" s="310"/>
      <c r="K29" s="310"/>
    </row>
    <row r="30" spans="1:12" ht="16.5" thickTop="1" thickBot="1">
      <c r="A30" s="164"/>
      <c r="B30" s="155" t="s">
        <v>93</v>
      </c>
      <c r="C30" s="184" t="s">
        <v>96</v>
      </c>
      <c r="D30" s="156" t="s">
        <v>95</v>
      </c>
      <c r="E30" s="156" t="s">
        <v>11</v>
      </c>
      <c r="F30" s="157" t="s">
        <v>94</v>
      </c>
      <c r="G30" s="156" t="s">
        <v>98</v>
      </c>
      <c r="H30" s="156" t="s">
        <v>97</v>
      </c>
      <c r="I30" s="156" t="s">
        <v>166</v>
      </c>
      <c r="J30" s="168" t="s">
        <v>167</v>
      </c>
      <c r="K30" s="169" t="s">
        <v>90</v>
      </c>
    </row>
    <row r="31" spans="1:12" ht="15.75" thickTop="1">
      <c r="A31" s="173" t="s">
        <v>139</v>
      </c>
      <c r="B31" s="158">
        <f>Tuition!$C$56</f>
        <v>15400</v>
      </c>
      <c r="C31" s="152">
        <v>0</v>
      </c>
      <c r="D31" s="159">
        <f>'1 Term Living Expense Component'!$G$38</f>
        <v>1163</v>
      </c>
      <c r="E31" s="159">
        <f>'1 Term Living Expense Component'!$G$39</f>
        <v>499</v>
      </c>
      <c r="F31" s="159">
        <v>0</v>
      </c>
      <c r="G31" s="159">
        <f>'1 Term Living Expense Component'!$D$35</f>
        <v>1455</v>
      </c>
      <c r="H31" s="159">
        <f>'1 Term Living Expense Component'!$D$36</f>
        <v>585</v>
      </c>
      <c r="I31" s="161">
        <f>'Loan Fees'!$C$4</f>
        <v>100</v>
      </c>
      <c r="J31" s="160">
        <f>'Loan Fees'!$C$5</f>
        <v>239</v>
      </c>
      <c r="K31" s="170">
        <f>SUM(B31:J31)</f>
        <v>19441</v>
      </c>
    </row>
    <row r="32" spans="1:12">
      <c r="A32" s="177" t="s">
        <v>180</v>
      </c>
      <c r="B32" s="178">
        <f>Tuition!$C$62</f>
        <v>15400</v>
      </c>
      <c r="C32" s="152">
        <v>0</v>
      </c>
      <c r="D32" s="152">
        <f>'1 Term Living Expense Component'!$G$38</f>
        <v>1163</v>
      </c>
      <c r="E32" s="152">
        <f>'1 Term Living Expense Component'!$G$39</f>
        <v>499</v>
      </c>
      <c r="F32" s="152">
        <v>0</v>
      </c>
      <c r="G32" s="152">
        <f>'1 Term Living Expense Component'!$D$35</f>
        <v>1455</v>
      </c>
      <c r="H32" s="152">
        <f>'1 Term Living Expense Component'!$D$36</f>
        <v>585</v>
      </c>
      <c r="I32" s="154">
        <f>'Loan Fees'!$C$4</f>
        <v>100</v>
      </c>
      <c r="J32" s="153">
        <f>'Loan Fees'!$C$5</f>
        <v>239</v>
      </c>
      <c r="K32" s="179">
        <f>SUM(B32:J32)</f>
        <v>19441</v>
      </c>
    </row>
    <row r="33" spans="1:12">
      <c r="A33" s="177" t="s">
        <v>134</v>
      </c>
      <c r="B33" s="178">
        <f>Tuition!$E$56</f>
        <v>9400</v>
      </c>
      <c r="C33" s="152">
        <v>0</v>
      </c>
      <c r="D33" s="152">
        <f>'1 Term Living Expense Component'!$G$38</f>
        <v>1163</v>
      </c>
      <c r="E33" s="152">
        <f>'1 Term Living Expense Component'!$G$39</f>
        <v>499</v>
      </c>
      <c r="F33" s="152">
        <v>0</v>
      </c>
      <c r="G33" s="152">
        <f>'1 Term Living Expense Component'!$D$35</f>
        <v>1455</v>
      </c>
      <c r="H33" s="152">
        <f>'1 Term Living Expense Component'!$D$36</f>
        <v>585</v>
      </c>
      <c r="I33" s="154">
        <f>'Loan Fees'!$C$4</f>
        <v>100</v>
      </c>
      <c r="J33" s="153">
        <f>'Loan Fees'!$C$5</f>
        <v>239</v>
      </c>
      <c r="K33" s="179">
        <f t="shared" ref="K33:K35" si="6">SUM(B33:J33)</f>
        <v>13441</v>
      </c>
    </row>
    <row r="34" spans="1:12">
      <c r="A34" s="190" t="s">
        <v>164</v>
      </c>
      <c r="B34" s="191">
        <f>Tuition!$E$62</f>
        <v>9400</v>
      </c>
      <c r="C34" s="152">
        <v>0</v>
      </c>
      <c r="D34" s="152">
        <f>'1 Term Living Expense Component'!$G$38</f>
        <v>1163</v>
      </c>
      <c r="E34" s="152">
        <f>'1 Term Living Expense Component'!$G$39</f>
        <v>499</v>
      </c>
      <c r="F34" s="152">
        <v>0</v>
      </c>
      <c r="G34" s="152">
        <f>'1 Term Living Expense Component'!$D$35</f>
        <v>1455</v>
      </c>
      <c r="H34" s="152">
        <f>'1 Term Living Expense Component'!$D$36</f>
        <v>585</v>
      </c>
      <c r="I34" s="154">
        <f>'Loan Fees'!$C$4</f>
        <v>100</v>
      </c>
      <c r="J34" s="153">
        <f>'Loan Fees'!$C$5</f>
        <v>239</v>
      </c>
      <c r="K34" s="179">
        <f t="shared" si="6"/>
        <v>13441</v>
      </c>
    </row>
    <row r="35" spans="1:12" ht="15.75" thickBot="1">
      <c r="A35" s="175" t="s">
        <v>145</v>
      </c>
      <c r="B35" s="163">
        <f>Tuition!$I$48</f>
        <v>9847</v>
      </c>
      <c r="C35" s="148">
        <v>0</v>
      </c>
      <c r="D35" s="148">
        <f>'1 Term Living Expense Component'!$G$38</f>
        <v>1163</v>
      </c>
      <c r="E35" s="148">
        <f>'1 Term Living Expense Component'!$G$39</f>
        <v>499</v>
      </c>
      <c r="F35" s="148">
        <v>0</v>
      </c>
      <c r="G35" s="148">
        <f>'1 Term Living Expense Component'!$D$35</f>
        <v>1455</v>
      </c>
      <c r="H35" s="148">
        <f>'1 Term Living Expense Component'!$D$36</f>
        <v>585</v>
      </c>
      <c r="I35" s="150">
        <f>'Loan Fees'!$C$4</f>
        <v>100</v>
      </c>
      <c r="J35" s="149">
        <f>'Loan Fees'!$C$5</f>
        <v>239</v>
      </c>
      <c r="K35" s="172">
        <f t="shared" si="6"/>
        <v>13888</v>
      </c>
    </row>
    <row r="36" spans="1:12" ht="15.75" thickTop="1"/>
    <row r="37" spans="1:12" ht="15.75">
      <c r="A37" s="309" t="s">
        <v>201</v>
      </c>
      <c r="B37" s="309"/>
      <c r="C37" s="309"/>
      <c r="D37" s="309"/>
      <c r="E37" s="309"/>
      <c r="F37" s="309"/>
      <c r="G37" s="309"/>
      <c r="H37" s="309"/>
      <c r="I37" s="309"/>
      <c r="J37" s="309"/>
      <c r="K37" s="309"/>
    </row>
    <row r="38" spans="1:12" ht="15.75">
      <c r="A38" s="309" t="s">
        <v>144</v>
      </c>
      <c r="B38" s="309"/>
      <c r="C38" s="309"/>
      <c r="D38" s="309"/>
      <c r="E38" s="309"/>
      <c r="F38" s="309"/>
      <c r="G38" s="309"/>
      <c r="H38" s="309"/>
      <c r="I38" s="309"/>
      <c r="J38" s="309"/>
      <c r="K38" s="309"/>
    </row>
    <row r="39" spans="1:12" ht="16.5" thickBot="1">
      <c r="A39" s="310" t="s">
        <v>132</v>
      </c>
      <c r="B39" s="310"/>
      <c r="C39" s="310"/>
      <c r="D39" s="310"/>
      <c r="E39" s="310"/>
      <c r="F39" s="310"/>
      <c r="G39" s="310"/>
      <c r="H39" s="310"/>
      <c r="I39" s="310"/>
      <c r="J39" s="310"/>
      <c r="K39" s="310"/>
    </row>
    <row r="40" spans="1:12" ht="16.5" thickTop="1" thickBot="1">
      <c r="A40" s="164"/>
      <c r="B40" s="155" t="s">
        <v>93</v>
      </c>
      <c r="C40" s="184" t="s">
        <v>96</v>
      </c>
      <c r="D40" s="156" t="s">
        <v>95</v>
      </c>
      <c r="E40" s="156" t="s">
        <v>11</v>
      </c>
      <c r="F40" s="157" t="s">
        <v>94</v>
      </c>
      <c r="G40" s="156" t="s">
        <v>98</v>
      </c>
      <c r="H40" s="156" t="s">
        <v>97</v>
      </c>
      <c r="I40" s="156" t="s">
        <v>166</v>
      </c>
      <c r="J40" s="168" t="s">
        <v>167</v>
      </c>
      <c r="K40" s="169" t="s">
        <v>90</v>
      </c>
    </row>
    <row r="41" spans="1:12" ht="15.75" thickTop="1">
      <c r="A41" s="173" t="s">
        <v>139</v>
      </c>
      <c r="B41" s="158">
        <f>Tuition!$C$56*2</f>
        <v>30800</v>
      </c>
      <c r="C41" s="152">
        <v>0</v>
      </c>
      <c r="D41" s="159">
        <f>'1 Term Living Expense Component'!$D$33*2</f>
        <v>8000</v>
      </c>
      <c r="E41" s="159">
        <f>'1 Term Living Expense Component'!$D$34*2</f>
        <v>3956</v>
      </c>
      <c r="F41" s="159">
        <v>0</v>
      </c>
      <c r="G41" s="159">
        <f>'1 Term Living Expense Component'!$D$35*2</f>
        <v>2910</v>
      </c>
      <c r="H41" s="159">
        <f>'1 Term Living Expense Component'!$D$36*2+'1 Term Living Expense Component'!$K$3*2</f>
        <v>1880</v>
      </c>
      <c r="I41" s="161">
        <f>'Loan Fees'!$B$4</f>
        <v>200</v>
      </c>
      <c r="J41" s="160">
        <f>'Loan Fees'!$B$5</f>
        <v>478</v>
      </c>
      <c r="K41" s="170">
        <f>SUM(B41:J41)</f>
        <v>48224</v>
      </c>
      <c r="L41" t="str">
        <f>IF(K41/2=K59, "", "?")</f>
        <v/>
      </c>
    </row>
    <row r="42" spans="1:12">
      <c r="A42" s="177" t="s">
        <v>180</v>
      </c>
      <c r="B42" s="178">
        <f>Tuition!$C$62*2</f>
        <v>30800</v>
      </c>
      <c r="C42" s="152">
        <v>0</v>
      </c>
      <c r="D42" s="152">
        <f>'1 Term Living Expense Component'!$D$33*2</f>
        <v>8000</v>
      </c>
      <c r="E42" s="152">
        <f>'1 Term Living Expense Component'!$D$34*2</f>
        <v>3956</v>
      </c>
      <c r="F42" s="152">
        <v>0</v>
      </c>
      <c r="G42" s="152">
        <f>'1 Term Living Expense Component'!$D$35*2</f>
        <v>2910</v>
      </c>
      <c r="H42" s="152">
        <f>'1 Term Living Expense Component'!$D$36*2+'1 Term Living Expense Component'!$K$3*2</f>
        <v>1880</v>
      </c>
      <c r="I42" s="154">
        <f>'Loan Fees'!$B$4</f>
        <v>200</v>
      </c>
      <c r="J42" s="153">
        <f>'Loan Fees'!$B$5</f>
        <v>478</v>
      </c>
      <c r="K42" s="179">
        <f t="shared" ref="K42:K45" si="7">SUM(B42:J42)</f>
        <v>48224</v>
      </c>
      <c r="L42" t="str">
        <f t="shared" ref="L42:L53" si="8">IF(K42/2=K60, "", "?")</f>
        <v/>
      </c>
    </row>
    <row r="43" spans="1:12">
      <c r="A43" s="177" t="s">
        <v>134</v>
      </c>
      <c r="B43" s="178">
        <f>Tuition!$F$56*2</f>
        <v>24000</v>
      </c>
      <c r="C43" s="152">
        <v>0</v>
      </c>
      <c r="D43" s="152">
        <f>'1 Term Living Expense Component'!$D$33*2</f>
        <v>8000</v>
      </c>
      <c r="E43" s="152">
        <f>'1 Term Living Expense Component'!$D$34*2</f>
        <v>3956</v>
      </c>
      <c r="F43" s="152">
        <v>0</v>
      </c>
      <c r="G43" s="152">
        <f>'1 Term Living Expense Component'!$D$35*2</f>
        <v>2910</v>
      </c>
      <c r="H43" s="152">
        <f>'1 Term Living Expense Component'!$D$36*2+'1 Term Living Expense Component'!$K$3*2</f>
        <v>1880</v>
      </c>
      <c r="I43" s="154">
        <f>'Loan Fees'!$B$4</f>
        <v>200</v>
      </c>
      <c r="J43" s="153">
        <f>'Loan Fees'!$B$5</f>
        <v>478</v>
      </c>
      <c r="K43" s="179">
        <f t="shared" si="7"/>
        <v>41424</v>
      </c>
      <c r="L43" t="str">
        <f t="shared" si="8"/>
        <v/>
      </c>
    </row>
    <row r="44" spans="1:12">
      <c r="A44" s="190" t="s">
        <v>164</v>
      </c>
      <c r="B44" s="191">
        <f>Tuition!$F$62*2</f>
        <v>24000</v>
      </c>
      <c r="C44" s="152">
        <v>0</v>
      </c>
      <c r="D44" s="152">
        <f>'1 Term Living Expense Component'!$D$33*2</f>
        <v>8000</v>
      </c>
      <c r="E44" s="152">
        <f>'1 Term Living Expense Component'!$D$34*2</f>
        <v>3956</v>
      </c>
      <c r="F44" s="152">
        <v>0</v>
      </c>
      <c r="G44" s="152">
        <f>'1 Term Living Expense Component'!$D$35*2</f>
        <v>2910</v>
      </c>
      <c r="H44" s="152">
        <f>'1 Term Living Expense Component'!$D$36*2+'1 Term Living Expense Component'!$K$3*2</f>
        <v>1880</v>
      </c>
      <c r="I44" s="154">
        <f>'Loan Fees'!$B$4</f>
        <v>200</v>
      </c>
      <c r="J44" s="153">
        <f>'Loan Fees'!$B$5</f>
        <v>478</v>
      </c>
      <c r="K44" s="179">
        <f t="shared" si="7"/>
        <v>41424</v>
      </c>
      <c r="L44" t="str">
        <f t="shared" si="8"/>
        <v/>
      </c>
    </row>
    <row r="45" spans="1:12" ht="15.75" thickBot="1">
      <c r="A45" s="175" t="s">
        <v>145</v>
      </c>
      <c r="B45" s="163">
        <f>Tuition!$J$48*2</f>
        <v>32112</v>
      </c>
      <c r="C45" s="148">
        <v>0</v>
      </c>
      <c r="D45" s="148">
        <f>'1 Term Living Expense Component'!$D$33*2</f>
        <v>8000</v>
      </c>
      <c r="E45" s="148">
        <f>'1 Term Living Expense Component'!$D$34*2</f>
        <v>3956</v>
      </c>
      <c r="F45" s="148">
        <v>0</v>
      </c>
      <c r="G45" s="148">
        <f>'1 Term Living Expense Component'!$D$35*2</f>
        <v>2910</v>
      </c>
      <c r="H45" s="148">
        <f>'1 Term Living Expense Component'!$D$36*2+'1 Term Living Expense Component'!$K$3*2</f>
        <v>1880</v>
      </c>
      <c r="I45" s="150">
        <f>'Loan Fees'!$B$4</f>
        <v>200</v>
      </c>
      <c r="J45" s="149">
        <f>'Loan Fees'!$B$5</f>
        <v>478</v>
      </c>
      <c r="K45" s="172">
        <f t="shared" si="7"/>
        <v>49536</v>
      </c>
      <c r="L45" t="str">
        <f t="shared" si="8"/>
        <v/>
      </c>
    </row>
    <row r="46" spans="1:12" ht="15.75" thickTop="1"/>
    <row r="47" spans="1:12" ht="16.5" thickBot="1">
      <c r="A47" s="310" t="s">
        <v>91</v>
      </c>
      <c r="B47" s="310"/>
      <c r="C47" s="310"/>
      <c r="D47" s="310"/>
      <c r="E47" s="310"/>
      <c r="F47" s="310"/>
      <c r="G47" s="310"/>
      <c r="H47" s="310"/>
      <c r="I47" s="310"/>
      <c r="J47" s="310"/>
      <c r="K47" s="310"/>
    </row>
    <row r="48" spans="1:12" ht="16.5" thickTop="1" thickBot="1">
      <c r="A48" s="164"/>
      <c r="B48" s="155" t="s">
        <v>93</v>
      </c>
      <c r="C48" s="184" t="s">
        <v>96</v>
      </c>
      <c r="D48" s="156" t="s">
        <v>95</v>
      </c>
      <c r="E48" s="156" t="s">
        <v>11</v>
      </c>
      <c r="F48" s="157" t="s">
        <v>94</v>
      </c>
      <c r="G48" s="156" t="s">
        <v>98</v>
      </c>
      <c r="H48" s="156" t="s">
        <v>97</v>
      </c>
      <c r="I48" s="156" t="s">
        <v>166</v>
      </c>
      <c r="J48" s="168" t="s">
        <v>167</v>
      </c>
      <c r="K48" s="169" t="s">
        <v>90</v>
      </c>
    </row>
    <row r="49" spans="1:12" ht="15.75" thickTop="1">
      <c r="A49" s="173" t="s">
        <v>139</v>
      </c>
      <c r="B49" s="158">
        <f>Tuition!$C$56*2</f>
        <v>30800</v>
      </c>
      <c r="C49" s="152">
        <v>0</v>
      </c>
      <c r="D49" s="159">
        <f>'1 Term Living Expense Component'!$E$38*2</f>
        <v>2326</v>
      </c>
      <c r="E49" s="159">
        <f>'1 Term Living Expense Component'!$G$39*2</f>
        <v>998</v>
      </c>
      <c r="F49" s="159">
        <v>0</v>
      </c>
      <c r="G49" s="159">
        <f>'1 Term Living Expense Component'!$D$35*2</f>
        <v>2910</v>
      </c>
      <c r="H49" s="159">
        <f>'1 Term Living Expense Component'!$D$36*2+'1 Term Living Expense Component'!$K$3*2</f>
        <v>1880</v>
      </c>
      <c r="I49" s="161">
        <f>'Loan Fees'!$B$4</f>
        <v>200</v>
      </c>
      <c r="J49" s="160">
        <f>'Loan Fees'!$B$5</f>
        <v>478</v>
      </c>
      <c r="K49" s="170">
        <f>SUM(B49:J49)</f>
        <v>39592</v>
      </c>
      <c r="L49" t="str">
        <f t="shared" si="8"/>
        <v/>
      </c>
    </row>
    <row r="50" spans="1:12">
      <c r="A50" s="177" t="s">
        <v>180</v>
      </c>
      <c r="B50" s="178">
        <f>Tuition!$C$62*2</f>
        <v>30800</v>
      </c>
      <c r="C50" s="152">
        <v>0</v>
      </c>
      <c r="D50" s="152">
        <f>'1 Term Living Expense Component'!$E$38*2</f>
        <v>2326</v>
      </c>
      <c r="E50" s="152">
        <f>'1 Term Living Expense Component'!$G$39*2</f>
        <v>998</v>
      </c>
      <c r="F50" s="152">
        <v>0</v>
      </c>
      <c r="G50" s="152">
        <f>'1 Term Living Expense Component'!$D$35*2</f>
        <v>2910</v>
      </c>
      <c r="H50" s="152">
        <f>'1 Term Living Expense Component'!$D$36*2+'1 Term Living Expense Component'!$K$3*2</f>
        <v>1880</v>
      </c>
      <c r="I50" s="154">
        <f>'Loan Fees'!$B$4</f>
        <v>200</v>
      </c>
      <c r="J50" s="153">
        <f>'Loan Fees'!$B$5</f>
        <v>478</v>
      </c>
      <c r="K50" s="179">
        <f>SUM(B50:J50)</f>
        <v>39592</v>
      </c>
      <c r="L50" t="str">
        <f t="shared" si="8"/>
        <v/>
      </c>
    </row>
    <row r="51" spans="1:12">
      <c r="A51" s="177" t="s">
        <v>134</v>
      </c>
      <c r="B51" s="178">
        <f>Tuition!$F$56*2</f>
        <v>24000</v>
      </c>
      <c r="C51" s="152">
        <v>0</v>
      </c>
      <c r="D51" s="152">
        <f>'1 Term Living Expense Component'!$E$38*2</f>
        <v>2326</v>
      </c>
      <c r="E51" s="152">
        <f>'1 Term Living Expense Component'!$E$39*2</f>
        <v>998</v>
      </c>
      <c r="F51" s="152">
        <v>0</v>
      </c>
      <c r="G51" s="152">
        <f>'1 Term Living Expense Component'!$D$35*2</f>
        <v>2910</v>
      </c>
      <c r="H51" s="152">
        <f>'1 Term Living Expense Component'!$D$36*2+'1 Term Living Expense Component'!$K$3*2</f>
        <v>1880</v>
      </c>
      <c r="I51" s="154">
        <f>'Loan Fees'!$B$4</f>
        <v>200</v>
      </c>
      <c r="J51" s="153">
        <f>'Loan Fees'!$B$5</f>
        <v>478</v>
      </c>
      <c r="K51" s="179">
        <f t="shared" ref="K51:K53" si="9">SUM(B51:J51)</f>
        <v>32792</v>
      </c>
      <c r="L51" t="str">
        <f t="shared" si="8"/>
        <v/>
      </c>
    </row>
    <row r="52" spans="1:12">
      <c r="A52" s="190" t="s">
        <v>164</v>
      </c>
      <c r="B52" s="191">
        <f>Tuition!$F$62*2</f>
        <v>24000</v>
      </c>
      <c r="C52" s="192">
        <v>0</v>
      </c>
      <c r="D52" s="152">
        <f>'1 Term Living Expense Component'!$E$38*2</f>
        <v>2326</v>
      </c>
      <c r="E52" s="152">
        <f>'1 Term Living Expense Component'!$E$39*2</f>
        <v>998</v>
      </c>
      <c r="F52" s="152">
        <v>0</v>
      </c>
      <c r="G52" s="152">
        <f>'1 Term Living Expense Component'!$D$35*2</f>
        <v>2910</v>
      </c>
      <c r="H52" s="152">
        <f>'1 Term Living Expense Component'!$D$36*2+'1 Term Living Expense Component'!$K$3*2</f>
        <v>1880</v>
      </c>
      <c r="I52" s="154">
        <f>'Loan Fees'!$B$4</f>
        <v>200</v>
      </c>
      <c r="J52" s="153">
        <f>'Loan Fees'!$B$5</f>
        <v>478</v>
      </c>
      <c r="K52" s="179">
        <f t="shared" ref="K52" si="10">SUM(B52:J52)</f>
        <v>32792</v>
      </c>
      <c r="L52" t="str">
        <f t="shared" si="8"/>
        <v/>
      </c>
    </row>
    <row r="53" spans="1:12" ht="15.75" thickBot="1">
      <c r="A53" s="175" t="s">
        <v>145</v>
      </c>
      <c r="B53" s="163">
        <f>Tuition!$J$48*2</f>
        <v>32112</v>
      </c>
      <c r="C53" s="148">
        <v>0</v>
      </c>
      <c r="D53" s="148">
        <f>'1 Term Living Expense Component'!$E$38*2</f>
        <v>2326</v>
      </c>
      <c r="E53" s="148">
        <f>'1 Term Living Expense Component'!$E$39*2</f>
        <v>998</v>
      </c>
      <c r="F53" s="148">
        <v>0</v>
      </c>
      <c r="G53" s="148">
        <f>'1 Term Living Expense Component'!$D$35*2</f>
        <v>2910</v>
      </c>
      <c r="H53" s="148">
        <f>'1 Term Living Expense Component'!$D$36*2+'1 Term Living Expense Component'!$K$3*2</f>
        <v>1880</v>
      </c>
      <c r="I53" s="150">
        <f>'Loan Fees'!$B$4</f>
        <v>200</v>
      </c>
      <c r="J53" s="149">
        <f>'Loan Fees'!$B$5</f>
        <v>478</v>
      </c>
      <c r="K53" s="172">
        <f t="shared" si="9"/>
        <v>40904</v>
      </c>
      <c r="L53" t="str">
        <f t="shared" si="8"/>
        <v/>
      </c>
    </row>
    <row r="54" spans="1:12" ht="16.5" thickTop="1">
      <c r="A54" s="310"/>
      <c r="B54" s="310"/>
      <c r="C54" s="310"/>
      <c r="D54" s="310"/>
      <c r="E54" s="310"/>
      <c r="F54" s="310"/>
      <c r="G54" s="310"/>
      <c r="H54" s="310"/>
      <c r="I54" s="310"/>
      <c r="J54" s="310"/>
      <c r="K54" s="310"/>
    </row>
    <row r="55" spans="1:12" ht="15.75">
      <c r="A55" s="309" t="s">
        <v>202</v>
      </c>
      <c r="B55" s="309"/>
      <c r="C55" s="309"/>
      <c r="D55" s="309"/>
      <c r="E55" s="309"/>
      <c r="F55" s="309"/>
      <c r="G55" s="309"/>
      <c r="H55" s="309"/>
      <c r="I55" s="309"/>
      <c r="J55" s="309"/>
      <c r="K55" s="309"/>
    </row>
    <row r="56" spans="1:12" ht="15.75">
      <c r="A56" s="309" t="s">
        <v>144</v>
      </c>
      <c r="B56" s="309"/>
      <c r="C56" s="309"/>
      <c r="D56" s="309"/>
      <c r="E56" s="309"/>
      <c r="F56" s="309"/>
      <c r="G56" s="309"/>
      <c r="H56" s="309"/>
      <c r="I56" s="309"/>
      <c r="J56" s="309"/>
      <c r="K56" s="309"/>
    </row>
    <row r="57" spans="1:12" ht="16.5" thickBot="1">
      <c r="A57" s="310" t="s">
        <v>132</v>
      </c>
      <c r="B57" s="310"/>
      <c r="C57" s="310"/>
      <c r="D57" s="310"/>
      <c r="E57" s="310"/>
      <c r="F57" s="310"/>
      <c r="G57" s="310"/>
      <c r="H57" s="310"/>
      <c r="I57" s="310"/>
      <c r="J57" s="310"/>
      <c r="K57" s="310"/>
    </row>
    <row r="58" spans="1:12" ht="16.5" thickTop="1" thickBot="1">
      <c r="A58" s="164"/>
      <c r="B58" s="155" t="s">
        <v>93</v>
      </c>
      <c r="C58" s="184" t="s">
        <v>96</v>
      </c>
      <c r="D58" s="156" t="s">
        <v>95</v>
      </c>
      <c r="E58" s="156" t="s">
        <v>11</v>
      </c>
      <c r="F58" s="157" t="s">
        <v>94</v>
      </c>
      <c r="G58" s="156" t="s">
        <v>98</v>
      </c>
      <c r="H58" s="156" t="s">
        <v>97</v>
      </c>
      <c r="I58" s="156" t="s">
        <v>166</v>
      </c>
      <c r="J58" s="168" t="s">
        <v>167</v>
      </c>
      <c r="K58" s="169" t="s">
        <v>90</v>
      </c>
    </row>
    <row r="59" spans="1:12" ht="15.75" thickTop="1">
      <c r="A59" s="173" t="s">
        <v>139</v>
      </c>
      <c r="B59" s="158">
        <f>Tuition!$C$56</f>
        <v>15400</v>
      </c>
      <c r="C59" s="152">
        <v>0</v>
      </c>
      <c r="D59" s="159">
        <f>'1 Term Living Expense Component'!$D$33</f>
        <v>4000</v>
      </c>
      <c r="E59" s="159">
        <f>'1 Term Living Expense Component'!$D$34</f>
        <v>1978</v>
      </c>
      <c r="F59" s="159">
        <v>0</v>
      </c>
      <c r="G59" s="159">
        <f>'1 Term Living Expense Component'!$D$35</f>
        <v>1455</v>
      </c>
      <c r="H59" s="159">
        <f>'1 Term Living Expense Component'!$D$36+'1 Term Living Expense Component'!$K$3</f>
        <v>940</v>
      </c>
      <c r="I59" s="161">
        <f>'Loan Fees'!$C$4</f>
        <v>100</v>
      </c>
      <c r="J59" s="160">
        <f>'Loan Fees'!$C$5</f>
        <v>239</v>
      </c>
      <c r="K59" s="170">
        <f>SUM(B59:J59)</f>
        <v>24112</v>
      </c>
    </row>
    <row r="60" spans="1:12">
      <c r="A60" s="177" t="s">
        <v>180</v>
      </c>
      <c r="B60" s="178">
        <f>Tuition!$C$62</f>
        <v>15400</v>
      </c>
      <c r="C60" s="152">
        <v>0</v>
      </c>
      <c r="D60" s="152">
        <f>'1 Term Living Expense Component'!$D$33</f>
        <v>4000</v>
      </c>
      <c r="E60" s="152">
        <f>'1 Term Living Expense Component'!$D$34</f>
        <v>1978</v>
      </c>
      <c r="F60" s="152">
        <v>0</v>
      </c>
      <c r="G60" s="152">
        <f>'1 Term Living Expense Component'!$D$35</f>
        <v>1455</v>
      </c>
      <c r="H60" s="152">
        <f>'1 Term Living Expense Component'!$D$36+'1 Term Living Expense Component'!$K$3</f>
        <v>940</v>
      </c>
      <c r="I60" s="154">
        <f>'Loan Fees'!$C$4</f>
        <v>100</v>
      </c>
      <c r="J60" s="153">
        <f>'Loan Fees'!$C$5</f>
        <v>239</v>
      </c>
      <c r="K60" s="179">
        <f>SUM(B60:J60)</f>
        <v>24112</v>
      </c>
    </row>
    <row r="61" spans="1:12">
      <c r="A61" s="177" t="s">
        <v>134</v>
      </c>
      <c r="B61" s="178">
        <f>Tuition!$F$56</f>
        <v>12000</v>
      </c>
      <c r="C61" s="152">
        <v>0</v>
      </c>
      <c r="D61" s="152">
        <f>'1 Term Living Expense Component'!$D$33</f>
        <v>4000</v>
      </c>
      <c r="E61" s="152">
        <f>'1 Term Living Expense Component'!$D$34</f>
        <v>1978</v>
      </c>
      <c r="F61" s="152">
        <v>0</v>
      </c>
      <c r="G61" s="152">
        <f>'1 Term Living Expense Component'!$D$35</f>
        <v>1455</v>
      </c>
      <c r="H61" s="152">
        <f>'1 Term Living Expense Component'!$D$36+'1 Term Living Expense Component'!$K$3</f>
        <v>940</v>
      </c>
      <c r="I61" s="154">
        <f>'Loan Fees'!$C$4</f>
        <v>100</v>
      </c>
      <c r="J61" s="153">
        <f>'Loan Fees'!$C$5</f>
        <v>239</v>
      </c>
      <c r="K61" s="179">
        <f t="shared" ref="K61:K63" si="11">SUM(B61:J61)</f>
        <v>20712</v>
      </c>
    </row>
    <row r="62" spans="1:12">
      <c r="A62" s="190" t="s">
        <v>164</v>
      </c>
      <c r="B62" s="191">
        <f>Tuition!$F$62</f>
        <v>12000</v>
      </c>
      <c r="C62" s="192">
        <v>0</v>
      </c>
      <c r="D62" s="152">
        <f>'1 Term Living Expense Component'!$D$33</f>
        <v>4000</v>
      </c>
      <c r="E62" s="152">
        <f>'1 Term Living Expense Component'!$D$34</f>
        <v>1978</v>
      </c>
      <c r="F62" s="152">
        <v>0</v>
      </c>
      <c r="G62" s="152">
        <f>'1 Term Living Expense Component'!$D$35</f>
        <v>1455</v>
      </c>
      <c r="H62" s="152">
        <f>'1 Term Living Expense Component'!$D$36+'1 Term Living Expense Component'!$K$3</f>
        <v>940</v>
      </c>
      <c r="I62" s="154">
        <f>'Loan Fees'!$C$4</f>
        <v>100</v>
      </c>
      <c r="J62" s="153">
        <f>'Loan Fees'!$C$5</f>
        <v>239</v>
      </c>
      <c r="K62" s="179">
        <f t="shared" ref="K62" si="12">SUM(B62:J62)</f>
        <v>20712</v>
      </c>
    </row>
    <row r="63" spans="1:12" ht="15.75" thickBot="1">
      <c r="A63" s="175" t="s">
        <v>145</v>
      </c>
      <c r="B63" s="163">
        <f>Tuition!$J$48</f>
        <v>16056</v>
      </c>
      <c r="C63" s="148">
        <v>0</v>
      </c>
      <c r="D63" s="148">
        <f>'1 Term Living Expense Component'!$D$33</f>
        <v>4000</v>
      </c>
      <c r="E63" s="148">
        <f>'1 Term Living Expense Component'!$D$34</f>
        <v>1978</v>
      </c>
      <c r="F63" s="148">
        <v>0</v>
      </c>
      <c r="G63" s="148">
        <f>'1 Term Living Expense Component'!$D$35</f>
        <v>1455</v>
      </c>
      <c r="H63" s="148">
        <f>'1 Term Living Expense Component'!$D$36+'1 Term Living Expense Component'!$K$3</f>
        <v>940</v>
      </c>
      <c r="I63" s="150">
        <f>'Loan Fees'!$C$4</f>
        <v>100</v>
      </c>
      <c r="J63" s="149">
        <f>'Loan Fees'!$C$5</f>
        <v>239</v>
      </c>
      <c r="K63" s="172">
        <f t="shared" si="11"/>
        <v>24768</v>
      </c>
    </row>
    <row r="64" spans="1:12" ht="15.75" thickTop="1"/>
    <row r="65" spans="1:11" ht="16.5" thickBot="1">
      <c r="A65" s="310" t="s">
        <v>91</v>
      </c>
      <c r="B65" s="310"/>
      <c r="C65" s="310"/>
      <c r="D65" s="310"/>
      <c r="E65" s="310"/>
      <c r="F65" s="310"/>
      <c r="G65" s="310"/>
      <c r="H65" s="310"/>
      <c r="I65" s="310"/>
      <c r="J65" s="310"/>
      <c r="K65" s="310"/>
    </row>
    <row r="66" spans="1:11" ht="16.5" thickTop="1" thickBot="1">
      <c r="A66" s="164"/>
      <c r="B66" s="155" t="s">
        <v>93</v>
      </c>
      <c r="C66" s="184" t="s">
        <v>96</v>
      </c>
      <c r="D66" s="156" t="s">
        <v>95</v>
      </c>
      <c r="E66" s="156" t="s">
        <v>11</v>
      </c>
      <c r="F66" s="157" t="s">
        <v>94</v>
      </c>
      <c r="G66" s="156" t="s">
        <v>98</v>
      </c>
      <c r="H66" s="156" t="s">
        <v>97</v>
      </c>
      <c r="I66" s="156" t="s">
        <v>166</v>
      </c>
      <c r="J66" s="168" t="s">
        <v>167</v>
      </c>
      <c r="K66" s="169" t="s">
        <v>90</v>
      </c>
    </row>
    <row r="67" spans="1:11" ht="15.75" thickTop="1">
      <c r="A67" s="173" t="s">
        <v>139</v>
      </c>
      <c r="B67" s="158">
        <f>Tuition!$C$56</f>
        <v>15400</v>
      </c>
      <c r="C67" s="152">
        <v>0</v>
      </c>
      <c r="D67" s="159">
        <f>'1 Term Living Expense Component'!$G$38</f>
        <v>1163</v>
      </c>
      <c r="E67" s="159">
        <f>'1 Term Living Expense Component'!$G$39</f>
        <v>499</v>
      </c>
      <c r="F67" s="159">
        <v>0</v>
      </c>
      <c r="G67" s="159">
        <f>'1 Term Living Expense Component'!$D$35</f>
        <v>1455</v>
      </c>
      <c r="H67" s="159">
        <f>'1 Term Living Expense Component'!$D$36+'1 Term Living Expense Component'!$K$3</f>
        <v>940</v>
      </c>
      <c r="I67" s="161">
        <f>'Loan Fees'!$C$4</f>
        <v>100</v>
      </c>
      <c r="J67" s="160">
        <f>'Loan Fees'!$C$5</f>
        <v>239</v>
      </c>
      <c r="K67" s="170">
        <f>SUM(B67:J67)</f>
        <v>19796</v>
      </c>
    </row>
    <row r="68" spans="1:11">
      <c r="A68" s="177" t="s">
        <v>180</v>
      </c>
      <c r="B68" s="178">
        <f>Tuition!$C$62</f>
        <v>15400</v>
      </c>
      <c r="C68" s="152">
        <v>0</v>
      </c>
      <c r="D68" s="152">
        <f>'1 Term Living Expense Component'!$G$38</f>
        <v>1163</v>
      </c>
      <c r="E68" s="152">
        <f>'1 Term Living Expense Component'!$G$39</f>
        <v>499</v>
      </c>
      <c r="F68" s="152">
        <v>0</v>
      </c>
      <c r="G68" s="152">
        <f>'1 Term Living Expense Component'!$D$35</f>
        <v>1455</v>
      </c>
      <c r="H68" s="152">
        <f>'1 Term Living Expense Component'!$D$36+'1 Term Living Expense Component'!$K$3</f>
        <v>940</v>
      </c>
      <c r="I68" s="154">
        <f>'Loan Fees'!$C$4</f>
        <v>100</v>
      </c>
      <c r="J68" s="153">
        <f>'Loan Fees'!$C$5</f>
        <v>239</v>
      </c>
      <c r="K68" s="179">
        <f>SUM(B68:J68)</f>
        <v>19796</v>
      </c>
    </row>
    <row r="69" spans="1:11">
      <c r="A69" s="177" t="s">
        <v>134</v>
      </c>
      <c r="B69" s="178">
        <f>Tuition!$F$56</f>
        <v>12000</v>
      </c>
      <c r="C69" s="152">
        <v>0</v>
      </c>
      <c r="D69" s="152">
        <f>'1 Term Living Expense Component'!$G$38</f>
        <v>1163</v>
      </c>
      <c r="E69" s="152">
        <f>'1 Term Living Expense Component'!$G$39</f>
        <v>499</v>
      </c>
      <c r="F69" s="152">
        <v>0</v>
      </c>
      <c r="G69" s="152">
        <f>'1 Term Living Expense Component'!$D$35</f>
        <v>1455</v>
      </c>
      <c r="H69" s="152">
        <f>'1 Term Living Expense Component'!$D$36+'1 Term Living Expense Component'!$K$3</f>
        <v>940</v>
      </c>
      <c r="I69" s="154">
        <f>'Loan Fees'!$C$4</f>
        <v>100</v>
      </c>
      <c r="J69" s="153">
        <f>'Loan Fees'!$C$5</f>
        <v>239</v>
      </c>
      <c r="K69" s="179">
        <f t="shared" ref="K69:K71" si="13">SUM(B69:J69)</f>
        <v>16396</v>
      </c>
    </row>
    <row r="70" spans="1:11">
      <c r="A70" s="190" t="s">
        <v>164</v>
      </c>
      <c r="B70" s="191">
        <f>Tuition!$F$62</f>
        <v>12000</v>
      </c>
      <c r="C70" s="192">
        <v>0</v>
      </c>
      <c r="D70" s="152">
        <f>'1 Term Living Expense Component'!$G$38</f>
        <v>1163</v>
      </c>
      <c r="E70" s="152">
        <f>'1 Term Living Expense Component'!$G$39</f>
        <v>499</v>
      </c>
      <c r="F70" s="152">
        <v>0</v>
      </c>
      <c r="G70" s="152">
        <f>'1 Term Living Expense Component'!$D$35</f>
        <v>1455</v>
      </c>
      <c r="H70" s="152">
        <f>'1 Term Living Expense Component'!$D$36+'1 Term Living Expense Component'!$K$3</f>
        <v>940</v>
      </c>
      <c r="I70" s="154">
        <f>'Loan Fees'!$C$4</f>
        <v>100</v>
      </c>
      <c r="J70" s="153">
        <f>'Loan Fees'!$C$5</f>
        <v>239</v>
      </c>
      <c r="K70" s="179">
        <f t="shared" ref="K70" si="14">SUM(B70:J70)</f>
        <v>16396</v>
      </c>
    </row>
    <row r="71" spans="1:11" ht="15.75" thickBot="1">
      <c r="A71" s="175" t="s">
        <v>145</v>
      </c>
      <c r="B71" s="163">
        <f>Tuition!$J$48</f>
        <v>16056</v>
      </c>
      <c r="C71" s="148">
        <v>0</v>
      </c>
      <c r="D71" s="148">
        <f>'1 Term Living Expense Component'!$G$38</f>
        <v>1163</v>
      </c>
      <c r="E71" s="148">
        <f>'1 Term Living Expense Component'!$G$39</f>
        <v>499</v>
      </c>
      <c r="F71" s="148">
        <v>0</v>
      </c>
      <c r="G71" s="148">
        <f>'1 Term Living Expense Component'!$D$35</f>
        <v>1455</v>
      </c>
      <c r="H71" s="148">
        <f>'1 Term Living Expense Component'!$D$36+'1 Term Living Expense Component'!$K$3</f>
        <v>940</v>
      </c>
      <c r="I71" s="150">
        <f>'Loan Fees'!$C$4</f>
        <v>100</v>
      </c>
      <c r="J71" s="149">
        <f>'Loan Fees'!$C$5</f>
        <v>239</v>
      </c>
      <c r="K71" s="172">
        <f t="shared" si="13"/>
        <v>20452</v>
      </c>
    </row>
    <row r="72" spans="1:11" ht="15.75" thickTop="1"/>
  </sheetData>
  <mergeCells count="18">
    <mergeCell ref="A55:K55"/>
    <mergeCell ref="A56:K56"/>
    <mergeCell ref="A57:K57"/>
    <mergeCell ref="A65:K65"/>
    <mergeCell ref="A37:K37"/>
    <mergeCell ref="A38:K38"/>
    <mergeCell ref="A39:K39"/>
    <mergeCell ref="A47:K47"/>
    <mergeCell ref="A54:K54"/>
    <mergeCell ref="A20:K20"/>
    <mergeCell ref="A21:K21"/>
    <mergeCell ref="A29:K29"/>
    <mergeCell ref="A1:K1"/>
    <mergeCell ref="A2:K2"/>
    <mergeCell ref="A3:K3"/>
    <mergeCell ref="A11:K11"/>
    <mergeCell ref="A18:K18"/>
    <mergeCell ref="A19:K19"/>
  </mergeCells>
  <printOptions horizontalCentered="1" verticalCentered="1"/>
  <pageMargins left="0.5" right="0.5" top="0.25" bottom="0.2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7"/>
  <sheetViews>
    <sheetView workbookViewId="0">
      <selection sqref="A1:K1"/>
    </sheetView>
  </sheetViews>
  <sheetFormatPr defaultRowHeight="15"/>
  <cols>
    <col min="1" max="1" width="14.5703125" bestFit="1" customWidth="1"/>
    <col min="2"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136</v>
      </c>
      <c r="B2" s="309"/>
      <c r="C2" s="309"/>
      <c r="D2" s="309"/>
      <c r="E2" s="309"/>
      <c r="F2" s="309"/>
      <c r="G2" s="309"/>
      <c r="H2" s="309"/>
      <c r="I2" s="309"/>
      <c r="J2" s="309"/>
      <c r="K2" s="309"/>
    </row>
    <row r="3" spans="1:12" ht="16.5" thickBot="1">
      <c r="A3" s="310" t="s">
        <v>132</v>
      </c>
      <c r="B3" s="310"/>
      <c r="C3" s="310"/>
      <c r="D3" s="310"/>
      <c r="E3" s="310"/>
      <c r="F3" s="310"/>
      <c r="G3" s="310"/>
      <c r="H3" s="310"/>
      <c r="I3" s="310"/>
      <c r="J3" s="310"/>
      <c r="K3" s="310"/>
    </row>
    <row r="4" spans="1:12" ht="16.5" thickTop="1" thickBot="1">
      <c r="A4" s="164"/>
      <c r="B4" s="155" t="s">
        <v>93</v>
      </c>
      <c r="C4" s="156" t="s">
        <v>96</v>
      </c>
      <c r="D4" s="156" t="s">
        <v>95</v>
      </c>
      <c r="E4" s="156" t="s">
        <v>11</v>
      </c>
      <c r="F4" s="157" t="s">
        <v>94</v>
      </c>
      <c r="G4" s="156" t="s">
        <v>98</v>
      </c>
      <c r="H4" s="156" t="s">
        <v>97</v>
      </c>
      <c r="I4" s="156" t="s">
        <v>99</v>
      </c>
      <c r="J4" s="168" t="s">
        <v>100</v>
      </c>
      <c r="K4" s="169" t="s">
        <v>90</v>
      </c>
    </row>
    <row r="5" spans="1:12" ht="15.75" thickTop="1">
      <c r="A5" s="173" t="s">
        <v>2</v>
      </c>
      <c r="B5" s="158">
        <f>Tuition!$C$5*2</f>
        <v>9552</v>
      </c>
      <c r="C5" s="159">
        <f>Fees!$F$3*2</f>
        <v>1384</v>
      </c>
      <c r="D5" s="159">
        <f>'1 Term Living Expense Component'!$D$15*2</f>
        <v>4000</v>
      </c>
      <c r="E5" s="159">
        <f>'1 Term Living Expense Component'!$D$16*2</f>
        <v>3956</v>
      </c>
      <c r="F5" s="159">
        <f>'Books &amp; Supplies'!$B$3*2</f>
        <v>986</v>
      </c>
      <c r="G5" s="159">
        <f>'1 Term Living Expense Component'!$D$17*2</f>
        <v>2910</v>
      </c>
      <c r="H5" s="159">
        <f>'1 Term Living Expense Component'!$D$18*2</f>
        <v>1170</v>
      </c>
      <c r="I5" s="161">
        <f>'Loan Fees'!$B$2</f>
        <v>64</v>
      </c>
      <c r="J5" s="160">
        <f>'Loan Fees'!$B$3</f>
        <v>488</v>
      </c>
      <c r="K5" s="170">
        <f>SUM(B5:J5)</f>
        <v>24510</v>
      </c>
      <c r="L5" t="str">
        <f>IF(K30*2=K5, "", "?")</f>
        <v/>
      </c>
    </row>
    <row r="6" spans="1:12" ht="15.75" thickBot="1">
      <c r="A6" s="175" t="s">
        <v>4</v>
      </c>
      <c r="B6" s="163">
        <f>Tuition!$C$5*2</f>
        <v>9552</v>
      </c>
      <c r="C6" s="148">
        <f>Fees!$E$3*2</f>
        <v>1224</v>
      </c>
      <c r="D6" s="148">
        <f>'1 Term Living Expense Component'!$D$15*2</f>
        <v>4000</v>
      </c>
      <c r="E6" s="148">
        <f>'1 Term Living Expense Component'!$D$16*2</f>
        <v>3956</v>
      </c>
      <c r="F6" s="148">
        <f>'Books &amp; Supplies'!$B$3*2</f>
        <v>986</v>
      </c>
      <c r="G6" s="148">
        <f>'1 Term Living Expense Component'!$D$17*2</f>
        <v>2910</v>
      </c>
      <c r="H6" s="148">
        <f>'1 Term Living Expense Component'!$D$18*2</f>
        <v>1170</v>
      </c>
      <c r="I6" s="150">
        <f>'Loan Fees'!$B$2</f>
        <v>64</v>
      </c>
      <c r="J6" s="149">
        <f>'Loan Fees'!$B$3</f>
        <v>488</v>
      </c>
      <c r="K6" s="172">
        <f>SUM(B6:J6)</f>
        <v>24350</v>
      </c>
      <c r="L6" t="str">
        <f t="shared" ref="L6:L22" si="0">IF(K31*2=K6, "", "?")</f>
        <v/>
      </c>
    </row>
    <row r="7" spans="1:12" ht="9.9499999999999993" customHeight="1" thickTop="1">
      <c r="L7" t="str">
        <f t="shared" si="0"/>
        <v/>
      </c>
    </row>
    <row r="8" spans="1:12" ht="16.5" thickBot="1">
      <c r="A8" s="310" t="s">
        <v>91</v>
      </c>
      <c r="B8" s="311"/>
      <c r="C8" s="311"/>
      <c r="D8" s="311"/>
      <c r="E8" s="311"/>
      <c r="F8" s="311"/>
      <c r="G8" s="311"/>
      <c r="H8" s="311"/>
      <c r="I8" s="311"/>
      <c r="J8" s="311"/>
      <c r="K8" s="311"/>
      <c r="L8" t="str">
        <f t="shared" si="0"/>
        <v/>
      </c>
    </row>
    <row r="9" spans="1:12" ht="16.5" thickTop="1" thickBot="1">
      <c r="A9" s="151"/>
      <c r="B9" s="155" t="s">
        <v>93</v>
      </c>
      <c r="C9" s="156" t="s">
        <v>96</v>
      </c>
      <c r="D9" s="156" t="s">
        <v>95</v>
      </c>
      <c r="E9" s="156" t="s">
        <v>11</v>
      </c>
      <c r="F9" s="157" t="s">
        <v>94</v>
      </c>
      <c r="G9" s="156" t="s">
        <v>98</v>
      </c>
      <c r="H9" s="156" t="s">
        <v>97</v>
      </c>
      <c r="I9" s="156" t="s">
        <v>99</v>
      </c>
      <c r="J9" s="156" t="s">
        <v>100</v>
      </c>
      <c r="K9" s="169" t="s">
        <v>90</v>
      </c>
    </row>
    <row r="10" spans="1:12" ht="15.75" thickTop="1">
      <c r="A10" s="173" t="s">
        <v>2</v>
      </c>
      <c r="B10" s="158">
        <f>Tuition!$C$5*2</f>
        <v>9552</v>
      </c>
      <c r="C10" s="159">
        <f>Fees!$F$3*2</f>
        <v>1384</v>
      </c>
      <c r="D10" s="159">
        <f>'1 Term Living Expense Component'!$D$20*2</f>
        <v>2326</v>
      </c>
      <c r="E10" s="159">
        <f>'1 Term Living Expense Component'!$D$21*2</f>
        <v>998</v>
      </c>
      <c r="F10" s="159">
        <f>'Books &amp; Supplies'!$B$3*2</f>
        <v>986</v>
      </c>
      <c r="G10" s="159">
        <f>'1 Term Living Expense Component'!$D$17*2</f>
        <v>2910</v>
      </c>
      <c r="H10" s="159">
        <f>'1 Term Living Expense Component'!$D$18*2</f>
        <v>1170</v>
      </c>
      <c r="I10" s="161">
        <f>'Loan Fees'!$B$2</f>
        <v>64</v>
      </c>
      <c r="J10" s="161">
        <f>'Loan Fees'!$B$3</f>
        <v>488</v>
      </c>
      <c r="K10" s="170">
        <f>SUM(B10:J10)</f>
        <v>19878</v>
      </c>
      <c r="L10" t="str">
        <f t="shared" si="0"/>
        <v/>
      </c>
    </row>
    <row r="11" spans="1:12" ht="15.75" thickBot="1">
      <c r="A11" s="175" t="s">
        <v>4</v>
      </c>
      <c r="B11" s="163">
        <f>Tuition!$C$5*2</f>
        <v>9552</v>
      </c>
      <c r="C11" s="148">
        <f>Fees!$E$3*2</f>
        <v>1224</v>
      </c>
      <c r="D11" s="148">
        <f>'1 Term Living Expense Component'!$D$20*2</f>
        <v>2326</v>
      </c>
      <c r="E11" s="148">
        <f>'1 Term Living Expense Component'!$D$21*2</f>
        <v>998</v>
      </c>
      <c r="F11" s="148">
        <f>'Books &amp; Supplies'!$B$3*2</f>
        <v>986</v>
      </c>
      <c r="G11" s="148">
        <f>'1 Term Living Expense Component'!$D$17*2</f>
        <v>2910</v>
      </c>
      <c r="H11" s="148">
        <f>'1 Term Living Expense Component'!$D$18*2</f>
        <v>1170</v>
      </c>
      <c r="I11" s="150">
        <f>'Loan Fees'!$B$2</f>
        <v>64</v>
      </c>
      <c r="J11" s="150">
        <f>'Loan Fees'!$B$3</f>
        <v>488</v>
      </c>
      <c r="K11" s="172">
        <f>SUM(B11:J11)</f>
        <v>19718</v>
      </c>
      <c r="L11" t="str">
        <f t="shared" si="0"/>
        <v/>
      </c>
    </row>
    <row r="12" spans="1:12" ht="15.75" thickTop="1">
      <c r="L12" t="str">
        <f t="shared" si="0"/>
        <v/>
      </c>
    </row>
    <row r="13" spans="1:12" ht="15.75">
      <c r="A13" s="309" t="s">
        <v>137</v>
      </c>
      <c r="B13" s="309"/>
      <c r="C13" s="309"/>
      <c r="D13" s="309"/>
      <c r="E13" s="309"/>
      <c r="F13" s="309"/>
      <c r="G13" s="309"/>
      <c r="H13" s="309"/>
      <c r="I13" s="309"/>
      <c r="J13" s="309"/>
      <c r="K13" s="309"/>
      <c r="L13" t="str">
        <f t="shared" si="0"/>
        <v/>
      </c>
    </row>
    <row r="14" spans="1:12" ht="16.5" thickBot="1">
      <c r="A14" s="310" t="s">
        <v>132</v>
      </c>
      <c r="B14" s="310"/>
      <c r="C14" s="310"/>
      <c r="D14" s="310"/>
      <c r="E14" s="310"/>
      <c r="F14" s="310"/>
      <c r="G14" s="310"/>
      <c r="H14" s="310"/>
      <c r="I14" s="310"/>
      <c r="J14" s="310"/>
      <c r="K14" s="310"/>
      <c r="L14" t="str">
        <f t="shared" si="0"/>
        <v/>
      </c>
    </row>
    <row r="15" spans="1:12" ht="16.5" thickTop="1" thickBot="1">
      <c r="A15" s="164"/>
      <c r="B15" s="155" t="s">
        <v>93</v>
      </c>
      <c r="C15" s="156" t="s">
        <v>96</v>
      </c>
      <c r="D15" s="156" t="s">
        <v>95</v>
      </c>
      <c r="E15" s="156" t="s">
        <v>11</v>
      </c>
      <c r="F15" s="157" t="s">
        <v>94</v>
      </c>
      <c r="G15" s="156" t="s">
        <v>98</v>
      </c>
      <c r="H15" s="156" t="s">
        <v>97</v>
      </c>
      <c r="I15" s="156" t="s">
        <v>166</v>
      </c>
      <c r="J15" s="168" t="s">
        <v>167</v>
      </c>
      <c r="K15" s="169" t="s">
        <v>90</v>
      </c>
    </row>
    <row r="16" spans="1:12" ht="15.75" thickTop="1">
      <c r="A16" s="173" t="s">
        <v>2</v>
      </c>
      <c r="B16" s="158">
        <f>Tuition!$C$12*2</f>
        <v>8546</v>
      </c>
      <c r="C16" s="159">
        <f>Fees!$F$3*2</f>
        <v>1384</v>
      </c>
      <c r="D16" s="159">
        <f>'1 Term Living Expense Component'!$F$33*2</f>
        <v>8000</v>
      </c>
      <c r="E16" s="159">
        <f>'1 Term Living Expense Component'!$D$16*2</f>
        <v>3956</v>
      </c>
      <c r="F16" s="159">
        <f>'Books &amp; Supplies'!$B$5*2</f>
        <v>550</v>
      </c>
      <c r="G16" s="159">
        <f>'1 Term Living Expense Component'!$D$17*2</f>
        <v>2910</v>
      </c>
      <c r="H16" s="159">
        <f>'1 Term Living Expense Component'!$D$18*2</f>
        <v>1170</v>
      </c>
      <c r="I16" s="161">
        <f>'Loan Fees'!$B$4</f>
        <v>200</v>
      </c>
      <c r="J16" s="160">
        <f>'Loan Fees'!$B$5</f>
        <v>478</v>
      </c>
      <c r="K16" s="170">
        <f>SUM(B16:J16)</f>
        <v>27194</v>
      </c>
      <c r="L16" t="str">
        <f t="shared" si="0"/>
        <v/>
      </c>
    </row>
    <row r="17" spans="1:25" ht="15.75" thickBot="1">
      <c r="A17" s="175" t="s">
        <v>4</v>
      </c>
      <c r="B17" s="163">
        <f>Tuition!$C$12*2</f>
        <v>8546</v>
      </c>
      <c r="C17" s="148">
        <f>Fees!$E$3*2</f>
        <v>1224</v>
      </c>
      <c r="D17" s="148">
        <f>'1 Term Living Expense Component'!$F$33*2</f>
        <v>8000</v>
      </c>
      <c r="E17" s="148">
        <f>'1 Term Living Expense Component'!$D$16*2</f>
        <v>3956</v>
      </c>
      <c r="F17" s="148">
        <f>'Books &amp; Supplies'!$B$5*2</f>
        <v>550</v>
      </c>
      <c r="G17" s="148">
        <f>'1 Term Living Expense Component'!$D$17*2</f>
        <v>2910</v>
      </c>
      <c r="H17" s="148">
        <f>'1 Term Living Expense Component'!$D$18*2</f>
        <v>1170</v>
      </c>
      <c r="I17" s="150">
        <f>'Loan Fees'!$B$4</f>
        <v>200</v>
      </c>
      <c r="J17" s="149">
        <f>'Loan Fees'!$B$5</f>
        <v>478</v>
      </c>
      <c r="K17" s="172">
        <f>SUM(B17:J17)</f>
        <v>27034</v>
      </c>
      <c r="L17" t="str">
        <f t="shared" si="0"/>
        <v/>
      </c>
    </row>
    <row r="18" spans="1:25" ht="15.75" thickTop="1">
      <c r="L18" t="str">
        <f t="shared" si="0"/>
        <v/>
      </c>
    </row>
    <row r="19" spans="1:25" ht="16.5" thickBot="1">
      <c r="A19" s="310" t="s">
        <v>91</v>
      </c>
      <c r="B19" s="311"/>
      <c r="C19" s="311"/>
      <c r="D19" s="311"/>
      <c r="E19" s="311"/>
      <c r="F19" s="311"/>
      <c r="G19" s="311"/>
      <c r="H19" s="311"/>
      <c r="I19" s="311"/>
      <c r="J19" s="311"/>
      <c r="K19" s="311"/>
      <c r="L19" t="str">
        <f t="shared" si="0"/>
        <v/>
      </c>
      <c r="Y19">
        <v>2</v>
      </c>
    </row>
    <row r="20" spans="1:25" ht="17.25" customHeight="1" thickTop="1" thickBot="1">
      <c r="A20" s="151"/>
      <c r="B20" s="155" t="s">
        <v>93</v>
      </c>
      <c r="C20" s="156" t="s">
        <v>96</v>
      </c>
      <c r="D20" s="156" t="s">
        <v>95</v>
      </c>
      <c r="E20" s="156" t="s">
        <v>11</v>
      </c>
      <c r="F20" s="157" t="s">
        <v>94</v>
      </c>
      <c r="G20" s="156" t="s">
        <v>98</v>
      </c>
      <c r="H20" s="156" t="s">
        <v>97</v>
      </c>
      <c r="I20" s="156" t="s">
        <v>166</v>
      </c>
      <c r="J20" s="156" t="s">
        <v>167</v>
      </c>
      <c r="K20" s="169" t="s">
        <v>90</v>
      </c>
    </row>
    <row r="21" spans="1:25" ht="16.5" customHeight="1" thickTop="1">
      <c r="A21" s="173" t="s">
        <v>2</v>
      </c>
      <c r="B21" s="158">
        <f>Tuition!$C$12*2</f>
        <v>8546</v>
      </c>
      <c r="C21" s="159">
        <f>Fees!$F$3*2</f>
        <v>1384</v>
      </c>
      <c r="D21" s="159">
        <f>'1 Term Living Expense Component'!$D$20*2</f>
        <v>2326</v>
      </c>
      <c r="E21" s="159">
        <f>'1 Term Living Expense Component'!$D$21*2</f>
        <v>998</v>
      </c>
      <c r="F21" s="159">
        <f>'Books &amp; Supplies'!$B$5*2</f>
        <v>550</v>
      </c>
      <c r="G21" s="159">
        <f>'1 Term Living Expense Component'!$D$17*2</f>
        <v>2910</v>
      </c>
      <c r="H21" s="159">
        <f>'1 Term Living Expense Component'!$D$18*2</f>
        <v>1170</v>
      </c>
      <c r="I21" s="161">
        <f>'Loan Fees'!$B$4</f>
        <v>200</v>
      </c>
      <c r="J21" s="161">
        <f>'Loan Fees'!$B$5</f>
        <v>478</v>
      </c>
      <c r="K21" s="170">
        <f>SUM(B21:J21)</f>
        <v>18562</v>
      </c>
      <c r="L21" t="str">
        <f t="shared" si="0"/>
        <v/>
      </c>
      <c r="N21" s="185"/>
      <c r="O21" s="185"/>
      <c r="P21" s="185"/>
      <c r="Q21" s="185"/>
      <c r="R21" s="185"/>
      <c r="S21" s="185"/>
      <c r="T21" s="185"/>
      <c r="U21" s="185"/>
      <c r="V21" s="185"/>
      <c r="W21" s="185"/>
    </row>
    <row r="22" spans="1:25" ht="15.75" thickBot="1">
      <c r="A22" s="175" t="s">
        <v>4</v>
      </c>
      <c r="B22" s="163">
        <f>Tuition!$C$12*2</f>
        <v>8546</v>
      </c>
      <c r="C22" s="148">
        <f>Fees!$E$3*2</f>
        <v>1224</v>
      </c>
      <c r="D22" s="148">
        <f>'1 Term Living Expense Component'!$D$20*2</f>
        <v>2326</v>
      </c>
      <c r="E22" s="148">
        <f>'1 Term Living Expense Component'!$D$21*2</f>
        <v>998</v>
      </c>
      <c r="F22" s="148">
        <f>'Books &amp; Supplies'!$B$5*2</f>
        <v>550</v>
      </c>
      <c r="G22" s="148">
        <f>'1 Term Living Expense Component'!$D$17*2</f>
        <v>2910</v>
      </c>
      <c r="H22" s="148">
        <f>'1 Term Living Expense Component'!$D$18*2</f>
        <v>1170</v>
      </c>
      <c r="I22" s="150">
        <f>'Loan Fees'!$B$4</f>
        <v>200</v>
      </c>
      <c r="J22" s="150">
        <f>'Loan Fees'!$B$5</f>
        <v>478</v>
      </c>
      <c r="K22" s="172">
        <f>SUM(B22:J22)</f>
        <v>18402</v>
      </c>
      <c r="L22" t="str">
        <f t="shared" si="0"/>
        <v/>
      </c>
    </row>
    <row r="23" spans="1:25" ht="15.75" thickTop="1">
      <c r="A23" s="187"/>
      <c r="B23" s="187"/>
      <c r="C23" s="187"/>
      <c r="D23" s="187"/>
      <c r="E23" s="187"/>
      <c r="F23" s="187"/>
      <c r="G23" s="187"/>
      <c r="H23" s="187"/>
      <c r="I23" s="188"/>
      <c r="J23" s="188"/>
      <c r="K23" s="188"/>
    </row>
    <row r="24" spans="1:25">
      <c r="A24" s="187"/>
      <c r="B24" s="187"/>
      <c r="C24" s="187"/>
      <c r="D24" s="187"/>
      <c r="E24" s="187"/>
      <c r="F24" s="187"/>
      <c r="G24" s="187"/>
      <c r="H24" s="187"/>
      <c r="I24" s="188"/>
      <c r="J24" s="188"/>
      <c r="K24" s="188"/>
    </row>
    <row r="25" spans="1:25">
      <c r="K25" s="188"/>
    </row>
    <row r="26" spans="1:25" ht="15.75">
      <c r="A26" s="309" t="s">
        <v>202</v>
      </c>
      <c r="B26" s="309"/>
      <c r="C26" s="309"/>
      <c r="D26" s="309"/>
      <c r="E26" s="309"/>
      <c r="F26" s="309"/>
      <c r="G26" s="309"/>
      <c r="H26" s="309"/>
      <c r="I26" s="309"/>
      <c r="J26" s="309"/>
      <c r="K26" s="309"/>
    </row>
    <row r="27" spans="1:25" ht="15.75">
      <c r="A27" s="309" t="s">
        <v>136</v>
      </c>
      <c r="B27" s="309"/>
      <c r="C27" s="309"/>
      <c r="D27" s="309"/>
      <c r="E27" s="309"/>
      <c r="F27" s="309"/>
      <c r="G27" s="309"/>
      <c r="H27" s="309"/>
      <c r="I27" s="309"/>
      <c r="J27" s="309"/>
      <c r="K27" s="309"/>
    </row>
    <row r="28" spans="1:25" ht="16.5" thickBot="1">
      <c r="A28" s="310" t="s">
        <v>132</v>
      </c>
      <c r="B28" s="310"/>
      <c r="C28" s="310"/>
      <c r="D28" s="310"/>
      <c r="E28" s="310"/>
      <c r="F28" s="310"/>
      <c r="G28" s="310"/>
      <c r="H28" s="310"/>
      <c r="I28" s="310"/>
      <c r="J28" s="310"/>
      <c r="K28" s="310"/>
    </row>
    <row r="29" spans="1:25" ht="16.5" thickTop="1" thickBot="1">
      <c r="A29" s="164"/>
      <c r="B29" s="155" t="s">
        <v>93</v>
      </c>
      <c r="C29" s="156" t="s">
        <v>96</v>
      </c>
      <c r="D29" s="156" t="s">
        <v>95</v>
      </c>
      <c r="E29" s="156" t="s">
        <v>11</v>
      </c>
      <c r="F29" s="157" t="s">
        <v>94</v>
      </c>
      <c r="G29" s="156" t="s">
        <v>98</v>
      </c>
      <c r="H29" s="156" t="s">
        <v>97</v>
      </c>
      <c r="I29" s="156" t="s">
        <v>99</v>
      </c>
      <c r="J29" s="168" t="s">
        <v>100</v>
      </c>
      <c r="K29" s="169" t="s">
        <v>90</v>
      </c>
    </row>
    <row r="30" spans="1:25" ht="15.75" thickTop="1">
      <c r="A30" s="173" t="s">
        <v>2</v>
      </c>
      <c r="B30" s="158">
        <f>Tuition!$C$5</f>
        <v>4776</v>
      </c>
      <c r="C30" s="159">
        <f>Fees!$F$3</f>
        <v>692</v>
      </c>
      <c r="D30" s="159">
        <f>'1 Term Living Expense Component'!$D$15</f>
        <v>2000</v>
      </c>
      <c r="E30" s="159">
        <f>'1 Term Living Expense Component'!$D$16</f>
        <v>1978</v>
      </c>
      <c r="F30" s="159">
        <f>'Books &amp; Supplies'!$B$3</f>
        <v>493</v>
      </c>
      <c r="G30" s="159">
        <f>'1 Term Living Expense Component'!$D$17</f>
        <v>1455</v>
      </c>
      <c r="H30" s="159">
        <f>'1 Term Living Expense Component'!$D$18</f>
        <v>585</v>
      </c>
      <c r="I30" s="161">
        <f>'Loan Fees'!$C$2</f>
        <v>32</v>
      </c>
      <c r="J30" s="160">
        <f>'Loan Fees'!$C$3</f>
        <v>244</v>
      </c>
      <c r="K30" s="170">
        <f>SUM(B30:J30)</f>
        <v>12255</v>
      </c>
    </row>
    <row r="31" spans="1:25" ht="15.75" thickBot="1">
      <c r="A31" s="175" t="s">
        <v>4</v>
      </c>
      <c r="B31" s="163">
        <f>Tuition!$C$5</f>
        <v>4776</v>
      </c>
      <c r="C31" s="148">
        <f>Fees!$E$3</f>
        <v>612</v>
      </c>
      <c r="D31" s="148">
        <f>'1 Term Living Expense Component'!$D$15</f>
        <v>2000</v>
      </c>
      <c r="E31" s="148">
        <f>'1 Term Living Expense Component'!$D$16</f>
        <v>1978</v>
      </c>
      <c r="F31" s="148">
        <f>'Books &amp; Supplies'!$B$3</f>
        <v>493</v>
      </c>
      <c r="G31" s="148">
        <f>'1 Term Living Expense Component'!$D$17</f>
        <v>1455</v>
      </c>
      <c r="H31" s="148">
        <f>'1 Term Living Expense Component'!$D$18</f>
        <v>585</v>
      </c>
      <c r="I31" s="150">
        <f>'Loan Fees'!$C$2</f>
        <v>32</v>
      </c>
      <c r="J31" s="149">
        <f>'Loan Fees'!$C$3</f>
        <v>244</v>
      </c>
      <c r="K31" s="172">
        <f>SUM(B31:J31)</f>
        <v>12175</v>
      </c>
    </row>
    <row r="32" spans="1:25" ht="15.75" thickTop="1"/>
    <row r="33" spans="1:11" ht="16.5" thickBot="1">
      <c r="A33" s="310" t="s">
        <v>91</v>
      </c>
      <c r="B33" s="311"/>
      <c r="C33" s="311"/>
      <c r="D33" s="311"/>
      <c r="E33" s="311"/>
      <c r="F33" s="311"/>
      <c r="G33" s="311"/>
      <c r="H33" s="311"/>
      <c r="I33" s="311"/>
      <c r="J33" s="311"/>
      <c r="K33" s="311"/>
    </row>
    <row r="34" spans="1:11" ht="16.5" thickTop="1" thickBot="1">
      <c r="A34" s="151"/>
      <c r="B34" s="155" t="s">
        <v>93</v>
      </c>
      <c r="C34" s="156" t="s">
        <v>96</v>
      </c>
      <c r="D34" s="156" t="s">
        <v>95</v>
      </c>
      <c r="E34" s="156" t="s">
        <v>11</v>
      </c>
      <c r="F34" s="157" t="s">
        <v>94</v>
      </c>
      <c r="G34" s="156" t="s">
        <v>98</v>
      </c>
      <c r="H34" s="156" t="s">
        <v>97</v>
      </c>
      <c r="I34" s="156" t="s">
        <v>99</v>
      </c>
      <c r="J34" s="156" t="s">
        <v>100</v>
      </c>
      <c r="K34" s="169" t="s">
        <v>90</v>
      </c>
    </row>
    <row r="35" spans="1:11" ht="15.75" thickTop="1">
      <c r="A35" s="173" t="s">
        <v>2</v>
      </c>
      <c r="B35" s="158">
        <f>Tuition!$C$5</f>
        <v>4776</v>
      </c>
      <c r="C35" s="159">
        <f>Fees!$F$3</f>
        <v>692</v>
      </c>
      <c r="D35" s="159">
        <f>'1 Term Living Expense Component'!$D$20</f>
        <v>1163</v>
      </c>
      <c r="E35" s="159">
        <f>'1 Term Living Expense Component'!$D$21</f>
        <v>499</v>
      </c>
      <c r="F35" s="159">
        <f>'Books &amp; Supplies'!$B$3</f>
        <v>493</v>
      </c>
      <c r="G35" s="159">
        <f>'1 Term Living Expense Component'!$D$17</f>
        <v>1455</v>
      </c>
      <c r="H35" s="159">
        <f>'1 Term Living Expense Component'!$D$18</f>
        <v>585</v>
      </c>
      <c r="I35" s="161">
        <f>'Loan Fees'!$C$2</f>
        <v>32</v>
      </c>
      <c r="J35" s="160">
        <f>'Loan Fees'!$C$3</f>
        <v>244</v>
      </c>
      <c r="K35" s="170">
        <f>SUM(B35:J35)</f>
        <v>9939</v>
      </c>
    </row>
    <row r="36" spans="1:11" ht="15.75" thickBot="1">
      <c r="A36" s="175" t="s">
        <v>4</v>
      </c>
      <c r="B36" s="163">
        <f>Tuition!$C$5</f>
        <v>4776</v>
      </c>
      <c r="C36" s="148">
        <f>Fees!$E$3</f>
        <v>612</v>
      </c>
      <c r="D36" s="148">
        <f>'1 Term Living Expense Component'!$D$20</f>
        <v>1163</v>
      </c>
      <c r="E36" s="148">
        <f>'1 Term Living Expense Component'!$D$21</f>
        <v>499</v>
      </c>
      <c r="F36" s="148">
        <f>'Books &amp; Supplies'!$B$3</f>
        <v>493</v>
      </c>
      <c r="G36" s="148">
        <f>'1 Term Living Expense Component'!$D$17</f>
        <v>1455</v>
      </c>
      <c r="H36" s="148">
        <f>'1 Term Living Expense Component'!$D$18</f>
        <v>585</v>
      </c>
      <c r="I36" s="150">
        <f>'Loan Fees'!$C$2</f>
        <v>32</v>
      </c>
      <c r="J36" s="149">
        <f>'Loan Fees'!$C$3</f>
        <v>244</v>
      </c>
      <c r="K36" s="172">
        <f>SUM(B36:J36)</f>
        <v>9859</v>
      </c>
    </row>
    <row r="37" spans="1:11" ht="15.75" thickTop="1"/>
    <row r="38" spans="1:11" ht="15.75">
      <c r="A38" s="309" t="s">
        <v>137</v>
      </c>
      <c r="B38" s="309"/>
      <c r="C38" s="309"/>
      <c r="D38" s="309"/>
      <c r="E38" s="309"/>
      <c r="F38" s="309"/>
      <c r="G38" s="309"/>
      <c r="H38" s="309"/>
      <c r="I38" s="309"/>
      <c r="J38" s="309"/>
      <c r="K38" s="309"/>
    </row>
    <row r="39" spans="1:11" ht="16.5" thickBot="1">
      <c r="A39" s="310" t="s">
        <v>132</v>
      </c>
      <c r="B39" s="310"/>
      <c r="C39" s="310"/>
      <c r="D39" s="310"/>
      <c r="E39" s="310"/>
      <c r="F39" s="310"/>
      <c r="G39" s="310"/>
      <c r="H39" s="310"/>
      <c r="I39" s="310"/>
      <c r="J39" s="310"/>
      <c r="K39" s="310"/>
    </row>
    <row r="40" spans="1:11" ht="16.5" thickTop="1" thickBot="1">
      <c r="A40" s="164"/>
      <c r="B40" s="155" t="s">
        <v>93</v>
      </c>
      <c r="C40" s="156" t="s">
        <v>96</v>
      </c>
      <c r="D40" s="156" t="s">
        <v>95</v>
      </c>
      <c r="E40" s="156" t="s">
        <v>11</v>
      </c>
      <c r="F40" s="157" t="s">
        <v>94</v>
      </c>
      <c r="G40" s="156" t="s">
        <v>98</v>
      </c>
      <c r="H40" s="156" t="s">
        <v>97</v>
      </c>
      <c r="I40" s="156" t="s">
        <v>166</v>
      </c>
      <c r="J40" s="168" t="s">
        <v>167</v>
      </c>
      <c r="K40" s="169" t="s">
        <v>90</v>
      </c>
    </row>
    <row r="41" spans="1:11" ht="15.75" thickTop="1">
      <c r="A41" s="173" t="s">
        <v>2</v>
      </c>
      <c r="B41" s="158">
        <f>Tuition!$C$12</f>
        <v>4273</v>
      </c>
      <c r="C41" s="159">
        <f>Fees!$F$3</f>
        <v>692</v>
      </c>
      <c r="D41" s="159">
        <f>'1 Term Living Expense Component'!$F$33</f>
        <v>4000</v>
      </c>
      <c r="E41" s="159">
        <f>'1 Term Living Expense Component'!$D$16</f>
        <v>1978</v>
      </c>
      <c r="F41" s="159">
        <f>'Books &amp; Supplies'!$B$5</f>
        <v>275</v>
      </c>
      <c r="G41" s="159">
        <f>'1 Term Living Expense Component'!$D$17</f>
        <v>1455</v>
      </c>
      <c r="H41" s="159">
        <f>'1 Term Living Expense Component'!$D$18</f>
        <v>585</v>
      </c>
      <c r="I41" s="161">
        <f>'Loan Fees'!$C$4</f>
        <v>100</v>
      </c>
      <c r="J41" s="160">
        <f>'Loan Fees'!$C$5</f>
        <v>239</v>
      </c>
      <c r="K41" s="170">
        <f>SUM(B41:J41)</f>
        <v>13597</v>
      </c>
    </row>
    <row r="42" spans="1:11" ht="15.75" thickBot="1">
      <c r="A42" s="175" t="s">
        <v>4</v>
      </c>
      <c r="B42" s="163">
        <f>Tuition!$C$12</f>
        <v>4273</v>
      </c>
      <c r="C42" s="148">
        <f>Fees!$E$3</f>
        <v>612</v>
      </c>
      <c r="D42" s="148">
        <f>'1 Term Living Expense Component'!$F$33</f>
        <v>4000</v>
      </c>
      <c r="E42" s="148">
        <f>'1 Term Living Expense Component'!$D$16</f>
        <v>1978</v>
      </c>
      <c r="F42" s="148">
        <f>'Books &amp; Supplies'!$B$5</f>
        <v>275</v>
      </c>
      <c r="G42" s="148">
        <f>'1 Term Living Expense Component'!$D$17</f>
        <v>1455</v>
      </c>
      <c r="H42" s="148">
        <f>'1 Term Living Expense Component'!$D$18</f>
        <v>585</v>
      </c>
      <c r="I42" s="150">
        <f>'Loan Fees'!$C$4</f>
        <v>100</v>
      </c>
      <c r="J42" s="149">
        <f>'Loan Fees'!$C$5</f>
        <v>239</v>
      </c>
      <c r="K42" s="172">
        <f>SUM(B42:J42)</f>
        <v>13517</v>
      </c>
    </row>
    <row r="43" spans="1:11" ht="15.75" thickTop="1"/>
    <row r="44" spans="1:11" ht="16.5" thickBot="1">
      <c r="A44" s="310" t="s">
        <v>91</v>
      </c>
      <c r="B44" s="311"/>
      <c r="C44" s="311"/>
      <c r="D44" s="311"/>
      <c r="E44" s="311"/>
      <c r="F44" s="311"/>
      <c r="G44" s="311"/>
      <c r="H44" s="311"/>
      <c r="I44" s="311"/>
      <c r="J44" s="311"/>
      <c r="K44" s="311"/>
    </row>
    <row r="45" spans="1:11" ht="16.5" thickTop="1" thickBot="1">
      <c r="A45" s="151"/>
      <c r="B45" s="155" t="s">
        <v>93</v>
      </c>
      <c r="C45" s="156" t="s">
        <v>96</v>
      </c>
      <c r="D45" s="156" t="s">
        <v>95</v>
      </c>
      <c r="E45" s="156" t="s">
        <v>11</v>
      </c>
      <c r="F45" s="157" t="s">
        <v>94</v>
      </c>
      <c r="G45" s="156" t="s">
        <v>98</v>
      </c>
      <c r="H45" s="156" t="s">
        <v>97</v>
      </c>
      <c r="I45" s="156" t="s">
        <v>166</v>
      </c>
      <c r="J45" s="156" t="s">
        <v>167</v>
      </c>
      <c r="K45" s="169" t="s">
        <v>90</v>
      </c>
    </row>
    <row r="46" spans="1:11" ht="15.75" thickTop="1">
      <c r="A46" s="173" t="s">
        <v>2</v>
      </c>
      <c r="B46" s="158">
        <f>Tuition!$C$12</f>
        <v>4273</v>
      </c>
      <c r="C46" s="159">
        <f>Fees!$F$3</f>
        <v>692</v>
      </c>
      <c r="D46" s="159">
        <f>'1 Term Living Expense Component'!$D$20</f>
        <v>1163</v>
      </c>
      <c r="E46" s="159">
        <f>'1 Term Living Expense Component'!$D$21</f>
        <v>499</v>
      </c>
      <c r="F46" s="159">
        <f>'Books &amp; Supplies'!$B$5</f>
        <v>275</v>
      </c>
      <c r="G46" s="159">
        <f>'1 Term Living Expense Component'!$D$17</f>
        <v>1455</v>
      </c>
      <c r="H46" s="159">
        <f>'1 Term Living Expense Component'!$D$18</f>
        <v>585</v>
      </c>
      <c r="I46" s="161">
        <f>'Loan Fees'!$C$4</f>
        <v>100</v>
      </c>
      <c r="J46" s="160">
        <f>'Loan Fees'!$C$5</f>
        <v>239</v>
      </c>
      <c r="K46" s="170">
        <f>SUM(B46:J46)</f>
        <v>9281</v>
      </c>
    </row>
    <row r="47" spans="1:11" ht="15.75" thickBot="1">
      <c r="A47" s="175" t="s">
        <v>4</v>
      </c>
      <c r="B47" s="163">
        <f>Tuition!$C$12</f>
        <v>4273</v>
      </c>
      <c r="C47" s="148">
        <f>Fees!$E$3</f>
        <v>612</v>
      </c>
      <c r="D47" s="148">
        <f>'1 Term Living Expense Component'!$D$20</f>
        <v>1163</v>
      </c>
      <c r="E47" s="148">
        <f>'1 Term Living Expense Component'!$D$21</f>
        <v>499</v>
      </c>
      <c r="F47" s="148">
        <f>'Books &amp; Supplies'!$B$5</f>
        <v>275</v>
      </c>
      <c r="G47" s="148">
        <f>'1 Term Living Expense Component'!$D$17</f>
        <v>1455</v>
      </c>
      <c r="H47" s="148">
        <f>'1 Term Living Expense Component'!$D$18</f>
        <v>585</v>
      </c>
      <c r="I47" s="150">
        <f>'Loan Fees'!$C$4</f>
        <v>100</v>
      </c>
      <c r="J47" s="149">
        <f>'Loan Fees'!$C$5</f>
        <v>239</v>
      </c>
      <c r="K47" s="172">
        <f>SUM(B47:J47)</f>
        <v>9201</v>
      </c>
    </row>
    <row r="48" spans="1:11" ht="15.75" thickTop="1"/>
    <row r="50" spans="1:11" ht="15.75">
      <c r="A50" s="309" t="s">
        <v>201</v>
      </c>
      <c r="B50" s="309"/>
      <c r="C50" s="309"/>
      <c r="D50" s="309"/>
      <c r="E50" s="309"/>
      <c r="F50" s="309"/>
      <c r="G50" s="309"/>
      <c r="H50" s="309"/>
      <c r="I50" s="309"/>
      <c r="J50" s="309"/>
      <c r="K50" s="309"/>
    </row>
    <row r="51" spans="1:11" ht="15.75">
      <c r="A51" s="309" t="s">
        <v>153</v>
      </c>
      <c r="B51" s="309"/>
      <c r="C51" s="309"/>
      <c r="D51" s="309"/>
      <c r="E51" s="309"/>
      <c r="F51" s="309"/>
      <c r="G51" s="309"/>
      <c r="H51" s="309"/>
      <c r="I51" s="309"/>
      <c r="J51" s="309"/>
      <c r="K51" s="309"/>
    </row>
    <row r="52" spans="1:11" ht="16.5" thickBot="1">
      <c r="A52" s="310" t="s">
        <v>132</v>
      </c>
      <c r="B52" s="310"/>
      <c r="C52" s="310"/>
      <c r="D52" s="310"/>
      <c r="E52" s="310"/>
      <c r="F52" s="310"/>
      <c r="G52" s="310"/>
      <c r="H52" s="310"/>
      <c r="I52" s="310"/>
      <c r="J52" s="310"/>
      <c r="K52" s="310"/>
    </row>
    <row r="53" spans="1:11" ht="16.5" thickTop="1" thickBot="1">
      <c r="A53" s="164"/>
      <c r="B53" s="155" t="s">
        <v>93</v>
      </c>
      <c r="C53" s="156" t="s">
        <v>96</v>
      </c>
      <c r="D53" s="156" t="s">
        <v>95</v>
      </c>
      <c r="E53" s="156" t="s">
        <v>11</v>
      </c>
      <c r="F53" s="157" t="s">
        <v>94</v>
      </c>
      <c r="G53" s="156" t="s">
        <v>98</v>
      </c>
      <c r="H53" s="156" t="s">
        <v>97</v>
      </c>
      <c r="I53" s="156" t="s">
        <v>99</v>
      </c>
      <c r="J53" s="168" t="s">
        <v>100</v>
      </c>
      <c r="K53" s="169" t="s">
        <v>90</v>
      </c>
    </row>
    <row r="54" spans="1:11" ht="15.75" thickTop="1">
      <c r="A54" s="173" t="s">
        <v>2</v>
      </c>
      <c r="B54" s="158">
        <f>Tuition!$D$5*2</f>
        <v>28126</v>
      </c>
      <c r="C54" s="159">
        <f>Fees!$F$3*2</f>
        <v>1384</v>
      </c>
      <c r="D54" s="159">
        <f>'1 Term Living Expense Component'!$D$15*2</f>
        <v>4000</v>
      </c>
      <c r="E54" s="159">
        <f>'1 Term Living Expense Component'!$D$16*2</f>
        <v>3956</v>
      </c>
      <c r="F54" s="159">
        <f>'Books &amp; Supplies'!$B$3*2</f>
        <v>986</v>
      </c>
      <c r="G54" s="159">
        <f>'1 Term Living Expense Component'!$D$17*2</f>
        <v>2910</v>
      </c>
      <c r="H54" s="159">
        <f>'1 Term Living Expense Component'!$D$18*2+'1 Term Living Expense Component'!$K$3*2</f>
        <v>1880</v>
      </c>
      <c r="I54" s="161">
        <f>'Loan Fees'!$B$2</f>
        <v>64</v>
      </c>
      <c r="J54" s="160">
        <f>'Loan Fees'!$B$3</f>
        <v>488</v>
      </c>
      <c r="K54" s="170">
        <f>SUM(B54:J54)</f>
        <v>43794</v>
      </c>
    </row>
    <row r="55" spans="1:11" ht="15.75" thickBot="1">
      <c r="A55" s="175" t="s">
        <v>4</v>
      </c>
      <c r="B55" s="163">
        <f>Tuition!$D$5*2</f>
        <v>28126</v>
      </c>
      <c r="C55" s="148">
        <f>Fees!$E$3*2</f>
        <v>1224</v>
      </c>
      <c r="D55" s="148">
        <f>'1 Term Living Expense Component'!$D$15*2</f>
        <v>4000</v>
      </c>
      <c r="E55" s="148">
        <f>'1 Term Living Expense Component'!$D$16*2</f>
        <v>3956</v>
      </c>
      <c r="F55" s="148">
        <f>'Books &amp; Supplies'!$B$3*2</f>
        <v>986</v>
      </c>
      <c r="G55" s="148">
        <f>'1 Term Living Expense Component'!$D$17*2</f>
        <v>2910</v>
      </c>
      <c r="H55" s="148">
        <f>'1 Term Living Expense Component'!$D$18*2+'1 Term Living Expense Component'!$K$3*2</f>
        <v>1880</v>
      </c>
      <c r="I55" s="150">
        <f>'Loan Fees'!$B$2</f>
        <v>64</v>
      </c>
      <c r="J55" s="149">
        <f>'Loan Fees'!$B$3</f>
        <v>488</v>
      </c>
      <c r="K55" s="172">
        <f>SUM(B55:J55)</f>
        <v>43634</v>
      </c>
    </row>
    <row r="56" spans="1:11" ht="15.75" thickTop="1"/>
    <row r="57" spans="1:11" ht="16.5" thickBot="1">
      <c r="A57" s="310" t="s">
        <v>91</v>
      </c>
      <c r="B57" s="311"/>
      <c r="C57" s="311"/>
      <c r="D57" s="311"/>
      <c r="E57" s="311"/>
      <c r="F57" s="311"/>
      <c r="G57" s="311"/>
      <c r="H57" s="311"/>
      <c r="I57" s="311"/>
      <c r="J57" s="311"/>
      <c r="K57" s="311"/>
    </row>
    <row r="58" spans="1:11" ht="16.5" thickTop="1" thickBot="1">
      <c r="A58" s="151"/>
      <c r="B58" s="155" t="s">
        <v>93</v>
      </c>
      <c r="C58" s="156" t="s">
        <v>96</v>
      </c>
      <c r="D58" s="156" t="s">
        <v>95</v>
      </c>
      <c r="E58" s="156" t="s">
        <v>11</v>
      </c>
      <c r="F58" s="157" t="s">
        <v>94</v>
      </c>
      <c r="G58" s="156" t="s">
        <v>98</v>
      </c>
      <c r="H58" s="156" t="s">
        <v>97</v>
      </c>
      <c r="I58" s="156" t="s">
        <v>99</v>
      </c>
      <c r="J58" s="156" t="s">
        <v>100</v>
      </c>
      <c r="K58" s="169" t="s">
        <v>90</v>
      </c>
    </row>
    <row r="59" spans="1:11" ht="15.75" thickTop="1">
      <c r="A59" s="173" t="s">
        <v>2</v>
      </c>
      <c r="B59" s="158">
        <f>Tuition!$D$5*2</f>
        <v>28126</v>
      </c>
      <c r="C59" s="159">
        <f>Fees!$F$3*2</f>
        <v>1384</v>
      </c>
      <c r="D59" s="159">
        <f>'1 Term Living Expense Component'!$D$20*2</f>
        <v>2326</v>
      </c>
      <c r="E59" s="159">
        <f>'1 Term Living Expense Component'!$D$21*2</f>
        <v>998</v>
      </c>
      <c r="F59" s="159">
        <f>'Books &amp; Supplies'!$B$3*2</f>
        <v>986</v>
      </c>
      <c r="G59" s="159">
        <f>'1 Term Living Expense Component'!$D$17*2</f>
        <v>2910</v>
      </c>
      <c r="H59" s="159">
        <f>'1 Term Living Expense Component'!$D$18*2+'1 Term Living Expense Component'!$K$3*2</f>
        <v>1880</v>
      </c>
      <c r="I59" s="161">
        <f>'Loan Fees'!$B$2</f>
        <v>64</v>
      </c>
      <c r="J59" s="161">
        <f>'Loan Fees'!$B$3</f>
        <v>488</v>
      </c>
      <c r="K59" s="170">
        <f>SUM(B59:J59)</f>
        <v>39162</v>
      </c>
    </row>
    <row r="60" spans="1:11" ht="15.75" thickBot="1">
      <c r="A60" s="175" t="s">
        <v>4</v>
      </c>
      <c r="B60" s="163">
        <f>Tuition!$D$5*2</f>
        <v>28126</v>
      </c>
      <c r="C60" s="148">
        <f>Fees!$E$3*2</f>
        <v>1224</v>
      </c>
      <c r="D60" s="148">
        <f>'1 Term Living Expense Component'!$D$20*2</f>
        <v>2326</v>
      </c>
      <c r="E60" s="148">
        <f>'1 Term Living Expense Component'!$D$21*2</f>
        <v>998</v>
      </c>
      <c r="F60" s="148">
        <f>'Books &amp; Supplies'!$B$3*2</f>
        <v>986</v>
      </c>
      <c r="G60" s="148">
        <f>'1 Term Living Expense Component'!$D$17*2</f>
        <v>2910</v>
      </c>
      <c r="H60" s="148">
        <f>'1 Term Living Expense Component'!$D$18*2+'1 Term Living Expense Component'!$K$3*2</f>
        <v>1880</v>
      </c>
      <c r="I60" s="150">
        <f>'Loan Fees'!$B$2</f>
        <v>64</v>
      </c>
      <c r="J60" s="150">
        <f>'Loan Fees'!$B$3</f>
        <v>488</v>
      </c>
      <c r="K60" s="172">
        <f>SUM(B60:J60)</f>
        <v>39002</v>
      </c>
    </row>
    <row r="61" spans="1:11" ht="15.75" thickTop="1"/>
    <row r="62" spans="1:11" ht="15.75">
      <c r="A62" s="309" t="s">
        <v>154</v>
      </c>
      <c r="B62" s="309"/>
      <c r="C62" s="309"/>
      <c r="D62" s="309"/>
      <c r="E62" s="309"/>
      <c r="F62" s="309"/>
      <c r="G62" s="309"/>
      <c r="H62" s="309"/>
      <c r="I62" s="309"/>
      <c r="J62" s="309"/>
      <c r="K62" s="309"/>
    </row>
    <row r="63" spans="1:11" ht="16.5" thickBot="1">
      <c r="A63" s="310" t="s">
        <v>132</v>
      </c>
      <c r="B63" s="310"/>
      <c r="C63" s="310"/>
      <c r="D63" s="310"/>
      <c r="E63" s="310"/>
      <c r="F63" s="310"/>
      <c r="G63" s="310"/>
      <c r="H63" s="310"/>
      <c r="I63" s="310"/>
      <c r="J63" s="310"/>
      <c r="K63" s="310"/>
    </row>
    <row r="64" spans="1:11" ht="16.5" thickTop="1" thickBot="1">
      <c r="A64" s="164"/>
      <c r="B64" s="155" t="s">
        <v>93</v>
      </c>
      <c r="C64" s="156" t="s">
        <v>96</v>
      </c>
      <c r="D64" s="156" t="s">
        <v>95</v>
      </c>
      <c r="E64" s="156" t="s">
        <v>11</v>
      </c>
      <c r="F64" s="157" t="s">
        <v>94</v>
      </c>
      <c r="G64" s="156" t="s">
        <v>98</v>
      </c>
      <c r="H64" s="156" t="s">
        <v>97</v>
      </c>
      <c r="I64" s="156" t="s">
        <v>166</v>
      </c>
      <c r="J64" s="168" t="s">
        <v>167</v>
      </c>
      <c r="K64" s="169" t="s">
        <v>90</v>
      </c>
    </row>
    <row r="65" spans="1:11" ht="15.75" thickTop="1">
      <c r="A65" s="173" t="s">
        <v>2</v>
      </c>
      <c r="B65" s="158">
        <f>Tuition!$D$12*2</f>
        <v>24242</v>
      </c>
      <c r="C65" s="159">
        <f>Fees!$F$3*2</f>
        <v>1384</v>
      </c>
      <c r="D65" s="159">
        <f>'1 Term Living Expense Component'!$F$33*2</f>
        <v>8000</v>
      </c>
      <c r="E65" s="159">
        <f>'1 Term Living Expense Component'!$D$16*2</f>
        <v>3956</v>
      </c>
      <c r="F65" s="159">
        <f>'Books &amp; Supplies'!$B$5*2</f>
        <v>550</v>
      </c>
      <c r="G65" s="159">
        <f>'1 Term Living Expense Component'!$D$17*2</f>
        <v>2910</v>
      </c>
      <c r="H65" s="159">
        <f>'1 Term Living Expense Component'!$D$18*2+'1 Term Living Expense Component'!$K$3*2</f>
        <v>1880</v>
      </c>
      <c r="I65" s="161">
        <f>'Loan Fees'!$B$2</f>
        <v>64</v>
      </c>
      <c r="J65" s="160">
        <f>'Loan Fees'!$B$3</f>
        <v>488</v>
      </c>
      <c r="K65" s="170">
        <f>SUM(B65:J65)</f>
        <v>43474</v>
      </c>
    </row>
    <row r="66" spans="1:11" ht="15.75" thickBot="1">
      <c r="A66" s="175" t="s">
        <v>4</v>
      </c>
      <c r="B66" s="163">
        <f>Tuition!$D$12*2</f>
        <v>24242</v>
      </c>
      <c r="C66" s="148">
        <f>Fees!$E$3*2</f>
        <v>1224</v>
      </c>
      <c r="D66" s="148">
        <f>'1 Term Living Expense Component'!$F$33*2</f>
        <v>8000</v>
      </c>
      <c r="E66" s="148">
        <f>'1 Term Living Expense Component'!$D$16*2</f>
        <v>3956</v>
      </c>
      <c r="F66" s="148">
        <f>'Books &amp; Supplies'!$B$5*2</f>
        <v>550</v>
      </c>
      <c r="G66" s="148">
        <f>'1 Term Living Expense Component'!$D$17*2</f>
        <v>2910</v>
      </c>
      <c r="H66" s="148">
        <f>'1 Term Living Expense Component'!$D$18*2+'1 Term Living Expense Component'!$K$3*2</f>
        <v>1880</v>
      </c>
      <c r="I66" s="150">
        <f>'Loan Fees'!$B$2</f>
        <v>64</v>
      </c>
      <c r="J66" s="149">
        <f>'Loan Fees'!$B$3</f>
        <v>488</v>
      </c>
      <c r="K66" s="172">
        <f>SUM(B66:J66)</f>
        <v>43314</v>
      </c>
    </row>
    <row r="67" spans="1:11" ht="15.75" thickTop="1"/>
    <row r="68" spans="1:11" ht="16.5" thickBot="1">
      <c r="A68" s="310" t="s">
        <v>91</v>
      </c>
      <c r="B68" s="311"/>
      <c r="C68" s="311"/>
      <c r="D68" s="311"/>
      <c r="E68" s="311"/>
      <c r="F68" s="311"/>
      <c r="G68" s="311"/>
      <c r="H68" s="311"/>
      <c r="I68" s="311"/>
      <c r="J68" s="311"/>
      <c r="K68" s="311"/>
    </row>
    <row r="69" spans="1:11" ht="16.5" thickTop="1" thickBot="1">
      <c r="A69" s="151"/>
      <c r="B69" s="155" t="s">
        <v>93</v>
      </c>
      <c r="C69" s="156" t="s">
        <v>96</v>
      </c>
      <c r="D69" s="156" t="s">
        <v>95</v>
      </c>
      <c r="E69" s="156" t="s">
        <v>11</v>
      </c>
      <c r="F69" s="157" t="s">
        <v>94</v>
      </c>
      <c r="G69" s="156" t="s">
        <v>98</v>
      </c>
      <c r="H69" s="156" t="s">
        <v>97</v>
      </c>
      <c r="I69" s="156" t="s">
        <v>166</v>
      </c>
      <c r="J69" s="156" t="s">
        <v>167</v>
      </c>
      <c r="K69" s="169" t="s">
        <v>90</v>
      </c>
    </row>
    <row r="70" spans="1:11" ht="15.75" thickTop="1">
      <c r="A70" s="173" t="s">
        <v>2</v>
      </c>
      <c r="B70" s="158">
        <f>Tuition!$D$12*2</f>
        <v>24242</v>
      </c>
      <c r="C70" s="159">
        <f>Fees!$F$3*2</f>
        <v>1384</v>
      </c>
      <c r="D70" s="159">
        <f>'1 Term Living Expense Component'!$D$20*2</f>
        <v>2326</v>
      </c>
      <c r="E70" s="159">
        <f>'1 Term Living Expense Component'!$D$21*2</f>
        <v>998</v>
      </c>
      <c r="F70" s="159">
        <f>'Books &amp; Supplies'!$B$5*2</f>
        <v>550</v>
      </c>
      <c r="G70" s="159">
        <f>'1 Term Living Expense Component'!$D$17*2</f>
        <v>2910</v>
      </c>
      <c r="H70" s="159">
        <f>'1 Term Living Expense Component'!$D$18*2+'1 Term Living Expense Component'!$K$3*2</f>
        <v>1880</v>
      </c>
      <c r="I70" s="161">
        <f>'Loan Fees'!$B$2</f>
        <v>64</v>
      </c>
      <c r="J70" s="161">
        <f>'Loan Fees'!$B$3</f>
        <v>488</v>
      </c>
      <c r="K70" s="170">
        <f>SUM(B70:J70)</f>
        <v>34842</v>
      </c>
    </row>
    <row r="71" spans="1:11" ht="15.75" thickBot="1">
      <c r="A71" s="175" t="s">
        <v>4</v>
      </c>
      <c r="B71" s="163">
        <f>Tuition!$D$12*2</f>
        <v>24242</v>
      </c>
      <c r="C71" s="148">
        <f>Fees!$E$3*2</f>
        <v>1224</v>
      </c>
      <c r="D71" s="148">
        <f>'1 Term Living Expense Component'!$D$20*2</f>
        <v>2326</v>
      </c>
      <c r="E71" s="148">
        <f>'1 Term Living Expense Component'!$D$21*2</f>
        <v>998</v>
      </c>
      <c r="F71" s="148">
        <f>'Books &amp; Supplies'!$B$5*2</f>
        <v>550</v>
      </c>
      <c r="G71" s="148">
        <f>'1 Term Living Expense Component'!$D$17*2</f>
        <v>2910</v>
      </c>
      <c r="H71" s="148">
        <f>'1 Term Living Expense Component'!$D$18*2+'1 Term Living Expense Component'!$K$3*2</f>
        <v>1880</v>
      </c>
      <c r="I71" s="150">
        <f>'Loan Fees'!$B$2</f>
        <v>64</v>
      </c>
      <c r="J71" s="150">
        <f>'Loan Fees'!$B$3</f>
        <v>488</v>
      </c>
      <c r="K71" s="172">
        <f>SUM(B71:J71)</f>
        <v>34682</v>
      </c>
    </row>
    <row r="72" spans="1:11" ht="15.75" thickTop="1">
      <c r="A72" s="187"/>
      <c r="B72" s="187"/>
      <c r="C72" s="187"/>
      <c r="D72" s="187"/>
      <c r="E72" s="187"/>
      <c r="F72" s="187"/>
      <c r="G72" s="187"/>
      <c r="H72" s="187"/>
      <c r="I72" s="188"/>
      <c r="J72" s="188"/>
      <c r="K72" s="188"/>
    </row>
    <row r="73" spans="1:11">
      <c r="A73" s="187"/>
      <c r="B73" s="187"/>
      <c r="C73" s="187"/>
      <c r="D73" s="187"/>
      <c r="E73" s="187"/>
      <c r="F73" s="187"/>
      <c r="G73" s="187"/>
      <c r="H73" s="187"/>
      <c r="I73" s="188"/>
      <c r="J73" s="188"/>
      <c r="K73" s="188"/>
    </row>
    <row r="75" spans="1:11" ht="15.75">
      <c r="A75" s="309" t="s">
        <v>202</v>
      </c>
      <c r="B75" s="309"/>
      <c r="C75" s="309"/>
      <c r="D75" s="309"/>
      <c r="E75" s="309"/>
      <c r="F75" s="309"/>
      <c r="G75" s="309"/>
      <c r="H75" s="309"/>
      <c r="I75" s="309"/>
      <c r="J75" s="309"/>
      <c r="K75" s="309"/>
    </row>
    <row r="76" spans="1:11" ht="15.75">
      <c r="A76" s="309" t="s">
        <v>153</v>
      </c>
      <c r="B76" s="309"/>
      <c r="C76" s="309"/>
      <c r="D76" s="309"/>
      <c r="E76" s="309"/>
      <c r="F76" s="309"/>
      <c r="G76" s="309"/>
      <c r="H76" s="309"/>
      <c r="I76" s="309"/>
      <c r="J76" s="309"/>
      <c r="K76" s="309"/>
    </row>
    <row r="77" spans="1:11" ht="16.5" thickBot="1">
      <c r="A77" s="310" t="s">
        <v>132</v>
      </c>
      <c r="B77" s="310"/>
      <c r="C77" s="310"/>
      <c r="D77" s="310"/>
      <c r="E77" s="310"/>
      <c r="F77" s="310"/>
      <c r="G77" s="310"/>
      <c r="H77" s="310"/>
      <c r="I77" s="310"/>
      <c r="J77" s="310"/>
      <c r="K77" s="310"/>
    </row>
    <row r="78" spans="1:11" ht="16.5" thickTop="1" thickBot="1">
      <c r="A78" s="164"/>
      <c r="B78" s="155" t="s">
        <v>93</v>
      </c>
      <c r="C78" s="156" t="s">
        <v>96</v>
      </c>
      <c r="D78" s="156" t="s">
        <v>95</v>
      </c>
      <c r="E78" s="156" t="s">
        <v>11</v>
      </c>
      <c r="F78" s="157" t="s">
        <v>94</v>
      </c>
      <c r="G78" s="156" t="s">
        <v>98</v>
      </c>
      <c r="H78" s="156" t="s">
        <v>97</v>
      </c>
      <c r="I78" s="156" t="s">
        <v>99</v>
      </c>
      <c r="J78" s="168" t="s">
        <v>100</v>
      </c>
      <c r="K78" s="169" t="s">
        <v>90</v>
      </c>
    </row>
    <row r="79" spans="1:11" ht="15.75" thickTop="1">
      <c r="A79" s="173" t="s">
        <v>2</v>
      </c>
      <c r="B79" s="158">
        <f>Tuition!$D$5</f>
        <v>14063</v>
      </c>
      <c r="C79" s="159">
        <f>Fees!$F$3</f>
        <v>692</v>
      </c>
      <c r="D79" s="159">
        <f>'1 Term Living Expense Component'!$D$15</f>
        <v>2000</v>
      </c>
      <c r="E79" s="159">
        <f>'1 Term Living Expense Component'!$D$16</f>
        <v>1978</v>
      </c>
      <c r="F79" s="159">
        <f>'Books &amp; Supplies'!$B$3</f>
        <v>493</v>
      </c>
      <c r="G79" s="159">
        <f>'1 Term Living Expense Component'!$D$17</f>
        <v>1455</v>
      </c>
      <c r="H79" s="159">
        <f>'1 Term Living Expense Component'!$D$18+'1 Term Living Expense Component'!$K$3</f>
        <v>940</v>
      </c>
      <c r="I79" s="161">
        <f>'Loan Fees'!$C$2</f>
        <v>32</v>
      </c>
      <c r="J79" s="160">
        <f>'Loan Fees'!$C$3</f>
        <v>244</v>
      </c>
      <c r="K79" s="170">
        <f>SUM(B79:J79)</f>
        <v>21897</v>
      </c>
    </row>
    <row r="80" spans="1:11" ht="15.75" thickBot="1">
      <c r="A80" s="175" t="s">
        <v>4</v>
      </c>
      <c r="B80" s="163">
        <f>Tuition!$D$5</f>
        <v>14063</v>
      </c>
      <c r="C80" s="148">
        <f>Fees!$E$3</f>
        <v>612</v>
      </c>
      <c r="D80" s="148">
        <f>'1 Term Living Expense Component'!$D$15</f>
        <v>2000</v>
      </c>
      <c r="E80" s="148">
        <f>'1 Term Living Expense Component'!$D$16</f>
        <v>1978</v>
      </c>
      <c r="F80" s="148">
        <f>'Books &amp; Supplies'!$B$3</f>
        <v>493</v>
      </c>
      <c r="G80" s="148">
        <f>'1 Term Living Expense Component'!$D$17</f>
        <v>1455</v>
      </c>
      <c r="H80" s="148">
        <f>'1 Term Living Expense Component'!$D$18+'1 Term Living Expense Component'!$K$3</f>
        <v>940</v>
      </c>
      <c r="I80" s="150">
        <f>'Loan Fees'!$C$2</f>
        <v>32</v>
      </c>
      <c r="J80" s="149">
        <f>'Loan Fees'!$C$3</f>
        <v>244</v>
      </c>
      <c r="K80" s="172">
        <f>SUM(B80:J80)</f>
        <v>21817</v>
      </c>
    </row>
    <row r="81" spans="1:11" ht="15.75" thickTop="1"/>
    <row r="82" spans="1:11" ht="16.5" thickBot="1">
      <c r="A82" s="310" t="s">
        <v>91</v>
      </c>
      <c r="B82" s="311"/>
      <c r="C82" s="311"/>
      <c r="D82" s="311"/>
      <c r="E82" s="311"/>
      <c r="F82" s="311"/>
      <c r="G82" s="311"/>
      <c r="H82" s="311"/>
      <c r="I82" s="311"/>
      <c r="J82" s="311"/>
      <c r="K82" s="311"/>
    </row>
    <row r="83" spans="1:11" ht="16.5" thickTop="1" thickBot="1">
      <c r="A83" s="151"/>
      <c r="B83" s="155" t="s">
        <v>93</v>
      </c>
      <c r="C83" s="156" t="s">
        <v>96</v>
      </c>
      <c r="D83" s="156" t="s">
        <v>95</v>
      </c>
      <c r="E83" s="156" t="s">
        <v>11</v>
      </c>
      <c r="F83" s="157" t="s">
        <v>94</v>
      </c>
      <c r="G83" s="156" t="s">
        <v>98</v>
      </c>
      <c r="H83" s="156" t="s">
        <v>97</v>
      </c>
      <c r="I83" s="156" t="s">
        <v>99</v>
      </c>
      <c r="J83" s="156" t="s">
        <v>100</v>
      </c>
      <c r="K83" s="169" t="s">
        <v>90</v>
      </c>
    </row>
    <row r="84" spans="1:11" ht="15.75" thickTop="1">
      <c r="A84" s="173" t="s">
        <v>2</v>
      </c>
      <c r="B84" s="158">
        <f>Tuition!$D$5</f>
        <v>14063</v>
      </c>
      <c r="C84" s="159">
        <f>Fees!$F$3</f>
        <v>692</v>
      </c>
      <c r="D84" s="159">
        <f>'1 Term Living Expense Component'!$D$20</f>
        <v>1163</v>
      </c>
      <c r="E84" s="159">
        <f>'1 Term Living Expense Component'!$D$21</f>
        <v>499</v>
      </c>
      <c r="F84" s="159">
        <f>'Books &amp; Supplies'!$B$3</f>
        <v>493</v>
      </c>
      <c r="G84" s="159">
        <f>'1 Term Living Expense Component'!$D$17</f>
        <v>1455</v>
      </c>
      <c r="H84" s="159">
        <f>'1 Term Living Expense Component'!$D$18+'1 Term Living Expense Component'!$K$3</f>
        <v>940</v>
      </c>
      <c r="I84" s="161">
        <f>'Loan Fees'!$C$2</f>
        <v>32</v>
      </c>
      <c r="J84" s="160">
        <f>'Loan Fees'!$C$3</f>
        <v>244</v>
      </c>
      <c r="K84" s="170">
        <f>SUM(B84:J84)</f>
        <v>19581</v>
      </c>
    </row>
    <row r="85" spans="1:11" ht="15.75" thickBot="1">
      <c r="A85" s="175" t="s">
        <v>4</v>
      </c>
      <c r="B85" s="163">
        <f>Tuition!$D$5</f>
        <v>14063</v>
      </c>
      <c r="C85" s="148">
        <f>Fees!$E$3</f>
        <v>612</v>
      </c>
      <c r="D85" s="148">
        <f>'1 Term Living Expense Component'!$D$20</f>
        <v>1163</v>
      </c>
      <c r="E85" s="148">
        <f>'1 Term Living Expense Component'!$D$21</f>
        <v>499</v>
      </c>
      <c r="F85" s="148">
        <f>'Books &amp; Supplies'!$B$3</f>
        <v>493</v>
      </c>
      <c r="G85" s="148">
        <f>'1 Term Living Expense Component'!$D$17</f>
        <v>1455</v>
      </c>
      <c r="H85" s="148">
        <f>'1 Term Living Expense Component'!$D$18+'1 Term Living Expense Component'!$K$3</f>
        <v>940</v>
      </c>
      <c r="I85" s="150">
        <f>'Loan Fees'!$C$2</f>
        <v>32</v>
      </c>
      <c r="J85" s="149">
        <f>'Loan Fees'!$C$3</f>
        <v>244</v>
      </c>
      <c r="K85" s="172">
        <f>SUM(B85:J85)</f>
        <v>19501</v>
      </c>
    </row>
    <row r="86" spans="1:11" ht="15.75" thickTop="1"/>
    <row r="87" spans="1:11" ht="15.75">
      <c r="A87" s="309" t="s">
        <v>154</v>
      </c>
      <c r="B87" s="309"/>
      <c r="C87" s="309"/>
      <c r="D87" s="309"/>
      <c r="E87" s="309"/>
      <c r="F87" s="309"/>
      <c r="G87" s="309"/>
      <c r="H87" s="309"/>
      <c r="I87" s="309"/>
      <c r="J87" s="309"/>
      <c r="K87" s="309"/>
    </row>
    <row r="88" spans="1:11" ht="16.5" thickBot="1">
      <c r="A88" s="310" t="s">
        <v>132</v>
      </c>
      <c r="B88" s="310"/>
      <c r="C88" s="310"/>
      <c r="D88" s="310"/>
      <c r="E88" s="310"/>
      <c r="F88" s="310"/>
      <c r="G88" s="310"/>
      <c r="H88" s="310"/>
      <c r="I88" s="310"/>
      <c r="J88" s="310"/>
      <c r="K88" s="310"/>
    </row>
    <row r="89" spans="1:11" ht="16.5" thickTop="1" thickBot="1">
      <c r="A89" s="164"/>
      <c r="B89" s="155" t="s">
        <v>93</v>
      </c>
      <c r="C89" s="156" t="s">
        <v>96</v>
      </c>
      <c r="D89" s="156" t="s">
        <v>95</v>
      </c>
      <c r="E89" s="156" t="s">
        <v>11</v>
      </c>
      <c r="F89" s="157" t="s">
        <v>94</v>
      </c>
      <c r="G89" s="156" t="s">
        <v>98</v>
      </c>
      <c r="H89" s="156" t="s">
        <v>97</v>
      </c>
      <c r="I89" s="156" t="s">
        <v>166</v>
      </c>
      <c r="J89" s="168" t="s">
        <v>167</v>
      </c>
      <c r="K89" s="169" t="s">
        <v>90</v>
      </c>
    </row>
    <row r="90" spans="1:11" ht="15.75" thickTop="1">
      <c r="A90" s="173" t="s">
        <v>2</v>
      </c>
      <c r="B90" s="158">
        <f>Tuition!$D$12</f>
        <v>12121</v>
      </c>
      <c r="C90" s="159">
        <f>Fees!$F$3</f>
        <v>692</v>
      </c>
      <c r="D90" s="159">
        <f>'1 Term Living Expense Component'!$F$33</f>
        <v>4000</v>
      </c>
      <c r="E90" s="159">
        <f>'1 Term Living Expense Component'!$D$16</f>
        <v>1978</v>
      </c>
      <c r="F90" s="159">
        <f>'Books &amp; Supplies'!$B$3</f>
        <v>493</v>
      </c>
      <c r="G90" s="159">
        <f>'1 Term Living Expense Component'!$D$17</f>
        <v>1455</v>
      </c>
      <c r="H90" s="159">
        <f>'1 Term Living Expense Component'!$D$18+'1 Term Living Expense Component'!$K$3</f>
        <v>940</v>
      </c>
      <c r="I90" s="161">
        <f>'Loan Fees'!$C$2</f>
        <v>32</v>
      </c>
      <c r="J90" s="160">
        <f>'Loan Fees'!$C$3</f>
        <v>244</v>
      </c>
      <c r="K90" s="170">
        <f>SUM(B90:J90)</f>
        <v>21955</v>
      </c>
    </row>
    <row r="91" spans="1:11" ht="15.75" thickBot="1">
      <c r="A91" s="175" t="s">
        <v>4</v>
      </c>
      <c r="B91" s="163">
        <f>Tuition!$D$12</f>
        <v>12121</v>
      </c>
      <c r="C91" s="148">
        <f>Fees!$E$3</f>
        <v>612</v>
      </c>
      <c r="D91" s="148">
        <f>'1 Term Living Expense Component'!$F$33</f>
        <v>4000</v>
      </c>
      <c r="E91" s="148">
        <f>'1 Term Living Expense Component'!$D$16</f>
        <v>1978</v>
      </c>
      <c r="F91" s="148">
        <f>'Books &amp; Supplies'!$B$3</f>
        <v>493</v>
      </c>
      <c r="G91" s="148">
        <f>'1 Term Living Expense Component'!$D$17</f>
        <v>1455</v>
      </c>
      <c r="H91" s="148">
        <f>'1 Term Living Expense Component'!$D$18+'1 Term Living Expense Component'!$K$3</f>
        <v>940</v>
      </c>
      <c r="I91" s="150">
        <f>'Loan Fees'!$C$2</f>
        <v>32</v>
      </c>
      <c r="J91" s="149">
        <f>'Loan Fees'!$C$3</f>
        <v>244</v>
      </c>
      <c r="K91" s="172">
        <f>SUM(B91:J91)</f>
        <v>21875</v>
      </c>
    </row>
    <row r="92" spans="1:11" ht="15.75" thickTop="1"/>
    <row r="93" spans="1:11" ht="16.5" thickBot="1">
      <c r="A93" s="310" t="s">
        <v>91</v>
      </c>
      <c r="B93" s="311"/>
      <c r="C93" s="311"/>
      <c r="D93" s="311"/>
      <c r="E93" s="311"/>
      <c r="F93" s="311"/>
      <c r="G93" s="311"/>
      <c r="H93" s="311"/>
      <c r="I93" s="311"/>
      <c r="J93" s="311"/>
      <c r="K93" s="311"/>
    </row>
    <row r="94" spans="1:11" ht="16.5" thickTop="1" thickBot="1">
      <c r="A94" s="151"/>
      <c r="B94" s="155" t="s">
        <v>93</v>
      </c>
      <c r="C94" s="156" t="s">
        <v>96</v>
      </c>
      <c r="D94" s="156" t="s">
        <v>95</v>
      </c>
      <c r="E94" s="156" t="s">
        <v>11</v>
      </c>
      <c r="F94" s="157" t="s">
        <v>94</v>
      </c>
      <c r="G94" s="156" t="s">
        <v>98</v>
      </c>
      <c r="H94" s="156" t="s">
        <v>97</v>
      </c>
      <c r="I94" s="156" t="s">
        <v>166</v>
      </c>
      <c r="J94" s="156" t="s">
        <v>167</v>
      </c>
      <c r="K94" s="169" t="s">
        <v>90</v>
      </c>
    </row>
    <row r="95" spans="1:11" ht="15.75" thickTop="1">
      <c r="A95" s="173" t="s">
        <v>2</v>
      </c>
      <c r="B95" s="158">
        <f>Tuition!$D$12</f>
        <v>12121</v>
      </c>
      <c r="C95" s="159">
        <f>Fees!$F$3</f>
        <v>692</v>
      </c>
      <c r="D95" s="159">
        <f>'1 Term Living Expense Component'!$D$20</f>
        <v>1163</v>
      </c>
      <c r="E95" s="159">
        <f>'1 Term Living Expense Component'!$D$21</f>
        <v>499</v>
      </c>
      <c r="F95" s="159">
        <f>'Books &amp; Supplies'!$B$3</f>
        <v>493</v>
      </c>
      <c r="G95" s="159">
        <f>'1 Term Living Expense Component'!$D$17</f>
        <v>1455</v>
      </c>
      <c r="H95" s="159">
        <f>'1 Term Living Expense Component'!$D$18+'1 Term Living Expense Component'!$K$3</f>
        <v>940</v>
      </c>
      <c r="I95" s="161">
        <f>'Loan Fees'!$C$2</f>
        <v>32</v>
      </c>
      <c r="J95" s="160">
        <f>'Loan Fees'!$C$3</f>
        <v>244</v>
      </c>
      <c r="K95" s="170">
        <f>SUM(B95:J95)</f>
        <v>17639</v>
      </c>
    </row>
    <row r="96" spans="1:11" ht="15.75" thickBot="1">
      <c r="A96" s="175" t="s">
        <v>4</v>
      </c>
      <c r="B96" s="163">
        <f>Tuition!$D$12</f>
        <v>12121</v>
      </c>
      <c r="C96" s="148">
        <f>Fees!$E$3</f>
        <v>612</v>
      </c>
      <c r="D96" s="148">
        <f>'1 Term Living Expense Component'!$D$20</f>
        <v>1163</v>
      </c>
      <c r="E96" s="148">
        <f>'1 Term Living Expense Component'!$D$21</f>
        <v>499</v>
      </c>
      <c r="F96" s="148">
        <f>'Books &amp; Supplies'!$B$3</f>
        <v>493</v>
      </c>
      <c r="G96" s="148">
        <f>'1 Term Living Expense Component'!$D$17</f>
        <v>1455</v>
      </c>
      <c r="H96" s="148">
        <f>'1 Term Living Expense Component'!$D$18+'1 Term Living Expense Component'!$K$3</f>
        <v>940</v>
      </c>
      <c r="I96" s="150">
        <f>'Loan Fees'!$C$2</f>
        <v>32</v>
      </c>
      <c r="J96" s="149">
        <f>'Loan Fees'!$C$3</f>
        <v>244</v>
      </c>
      <c r="K96" s="172">
        <f>SUM(B96:J96)</f>
        <v>17559</v>
      </c>
    </row>
    <row r="97" ht="15.75" thickTop="1"/>
  </sheetData>
  <mergeCells count="28">
    <mergeCell ref="A38:K38"/>
    <mergeCell ref="A39:K39"/>
    <mergeCell ref="A44:K44"/>
    <mergeCell ref="A13:K13"/>
    <mergeCell ref="A14:K14"/>
    <mergeCell ref="A19:K19"/>
    <mergeCell ref="A26:K26"/>
    <mergeCell ref="A27:K27"/>
    <mergeCell ref="A28:K28"/>
    <mergeCell ref="A1:K1"/>
    <mergeCell ref="A2:K2"/>
    <mergeCell ref="A3:K3"/>
    <mergeCell ref="A8:K8"/>
    <mergeCell ref="A33:K33"/>
    <mergeCell ref="A50:K50"/>
    <mergeCell ref="A51:K51"/>
    <mergeCell ref="A52:K52"/>
    <mergeCell ref="A57:K57"/>
    <mergeCell ref="A62:K62"/>
    <mergeCell ref="A82:K82"/>
    <mergeCell ref="A87:K87"/>
    <mergeCell ref="A88:K88"/>
    <mergeCell ref="A93:K93"/>
    <mergeCell ref="A63:K63"/>
    <mergeCell ref="A68:K68"/>
    <mergeCell ref="A75:K75"/>
    <mergeCell ref="A76:K76"/>
    <mergeCell ref="A77:K77"/>
  </mergeCells>
  <printOptions horizontalCentered="1" verticalCentered="1"/>
  <pageMargins left="0.5" right="0.5" top="0.25" bottom="0.25" header="0.3" footer="0.3"/>
  <pageSetup scale="78" fitToHeight="0" orientation="portrait" r:id="rId1"/>
  <rowBreaks count="1" manualBreakCount="1">
    <brk id="48"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8"/>
  <sheetViews>
    <sheetView workbookViewId="0">
      <selection activeCell="D5" sqref="D5"/>
    </sheetView>
  </sheetViews>
  <sheetFormatPr defaultRowHeight="15"/>
  <cols>
    <col min="1" max="1" width="20.5703125" bestFit="1" customWidth="1"/>
    <col min="2"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146</v>
      </c>
      <c r="B2" s="309"/>
      <c r="C2" s="309"/>
      <c r="D2" s="309"/>
      <c r="E2" s="309"/>
      <c r="F2" s="309"/>
      <c r="G2" s="309"/>
      <c r="H2" s="309"/>
      <c r="I2" s="309"/>
      <c r="J2" s="309"/>
      <c r="K2" s="309"/>
    </row>
    <row r="3" spans="1:12" ht="16.5" thickBot="1">
      <c r="A3" s="310" t="s">
        <v>89</v>
      </c>
      <c r="B3" s="310"/>
      <c r="C3" s="310"/>
      <c r="D3" s="310"/>
      <c r="E3" s="310"/>
      <c r="F3" s="310"/>
      <c r="G3" s="310"/>
      <c r="H3" s="310"/>
      <c r="I3" s="310"/>
      <c r="J3" s="310"/>
      <c r="K3" s="310"/>
    </row>
    <row r="4" spans="1:12" ht="16.5" thickTop="1" thickBot="1">
      <c r="A4" s="164"/>
      <c r="B4" s="155" t="s">
        <v>93</v>
      </c>
      <c r="C4" s="156" t="s">
        <v>96</v>
      </c>
      <c r="D4" s="156" t="s">
        <v>95</v>
      </c>
      <c r="E4" s="156" t="s">
        <v>11</v>
      </c>
      <c r="F4" s="157" t="s">
        <v>94</v>
      </c>
      <c r="G4" s="156" t="s">
        <v>98</v>
      </c>
      <c r="H4" s="156" t="s">
        <v>97</v>
      </c>
      <c r="I4" s="156" t="s">
        <v>99</v>
      </c>
      <c r="J4" s="168" t="s">
        <v>100</v>
      </c>
      <c r="K4" s="169" t="s">
        <v>90</v>
      </c>
    </row>
    <row r="5" spans="1:12" ht="16.5" thickTop="1" thickBot="1">
      <c r="A5" s="175" t="s">
        <v>148</v>
      </c>
      <c r="B5" s="163">
        <f>Tuition!$C$13*2</f>
        <v>4368</v>
      </c>
      <c r="C5" s="148">
        <f>Fees!$B$3*2</f>
        <v>2266</v>
      </c>
      <c r="D5" s="148">
        <f>'1 Term Living Expense Component'!$D$15*2</f>
        <v>4000</v>
      </c>
      <c r="E5" s="148">
        <f>'1 Term Living Expense Component'!$D$16*2</f>
        <v>3956</v>
      </c>
      <c r="F5" s="148">
        <f>'Books &amp; Supplies'!$D$3*2</f>
        <v>492</v>
      </c>
      <c r="G5" s="148">
        <f>'1 Term Living Expense Component'!$D$17*2</f>
        <v>2910</v>
      </c>
      <c r="H5" s="148">
        <f>'1 Term Living Expense Component'!$D$18*2</f>
        <v>1170</v>
      </c>
      <c r="I5" s="150">
        <f>'Loan Fees'!$B$2</f>
        <v>64</v>
      </c>
      <c r="J5" s="149">
        <f>'Loan Fees'!$B$3</f>
        <v>488</v>
      </c>
      <c r="K5" s="172">
        <f>SUM(B5:J5)</f>
        <v>19714</v>
      </c>
      <c r="L5" t="str">
        <f>IF(K19*2&lt;&gt;K5, "?", "")</f>
        <v/>
      </c>
    </row>
    <row r="6" spans="1:12" ht="9.9499999999999993" customHeight="1" thickTop="1">
      <c r="L6" t="str">
        <f>IF(K20*2&lt;&gt;K6, "?", "")</f>
        <v/>
      </c>
    </row>
    <row r="7" spans="1:12" ht="16.5" thickBot="1">
      <c r="A7" s="310" t="s">
        <v>204</v>
      </c>
      <c r="B7" s="311"/>
      <c r="C7" s="311"/>
      <c r="D7" s="311"/>
      <c r="E7" s="311"/>
      <c r="F7" s="311"/>
      <c r="G7" s="311"/>
      <c r="H7" s="311"/>
      <c r="I7" s="311"/>
      <c r="J7" s="311"/>
      <c r="K7" s="311"/>
      <c r="L7" t="str">
        <f>IF(K21*2&lt;&gt;K7, "?", "")</f>
        <v/>
      </c>
    </row>
    <row r="8" spans="1:12" ht="16.5" thickTop="1" thickBot="1">
      <c r="A8" s="151"/>
      <c r="B8" s="155" t="s">
        <v>93</v>
      </c>
      <c r="C8" s="156" t="s">
        <v>96</v>
      </c>
      <c r="D8" s="156" t="s">
        <v>95</v>
      </c>
      <c r="E8" s="156" t="s">
        <v>11</v>
      </c>
      <c r="F8" s="157" t="s">
        <v>94</v>
      </c>
      <c r="G8" s="156" t="s">
        <v>98</v>
      </c>
      <c r="H8" s="156" t="s">
        <v>97</v>
      </c>
      <c r="I8" s="156" t="s">
        <v>99</v>
      </c>
      <c r="J8" s="156" t="s">
        <v>100</v>
      </c>
      <c r="K8" s="169" t="s">
        <v>90</v>
      </c>
    </row>
    <row r="9" spans="1:12" ht="16.5" thickTop="1" thickBot="1">
      <c r="A9" s="175" t="s">
        <v>148</v>
      </c>
      <c r="B9" s="163">
        <f>Tuition!$C$13*2</f>
        <v>4368</v>
      </c>
      <c r="C9" s="148">
        <f>Fees!$B$3*2</f>
        <v>2266</v>
      </c>
      <c r="D9" s="148">
        <f>'1 Term Living Expense Component'!$D$10*2</f>
        <v>6104</v>
      </c>
      <c r="E9" s="148">
        <f>'1 Term Living Expense Component'!$D$11*2</f>
        <v>3956</v>
      </c>
      <c r="F9" s="148">
        <f>'Books &amp; Supplies'!$D$3*2</f>
        <v>492</v>
      </c>
      <c r="G9" s="148">
        <f>'1 Term Living Expense Component'!$D$12*2</f>
        <v>2370</v>
      </c>
      <c r="H9" s="148">
        <f>'1 Term Living Expense Component'!$D$18*2</f>
        <v>1170</v>
      </c>
      <c r="I9" s="150">
        <f>'Loan Fees'!$B$2</f>
        <v>64</v>
      </c>
      <c r="J9" s="149">
        <f>'Loan Fees'!$B$3</f>
        <v>488</v>
      </c>
      <c r="K9" s="172">
        <f>SUM(B9:J9)</f>
        <v>21278</v>
      </c>
      <c r="L9" t="str">
        <f>IF(K23*2&lt;&gt;K9, "?", "")</f>
        <v/>
      </c>
    </row>
    <row r="10" spans="1:12" ht="9.9499999999999993" customHeight="1" thickTop="1">
      <c r="L10" t="str">
        <f>IF(K24*2&lt;&gt;K10, "?", "")</f>
        <v/>
      </c>
    </row>
    <row r="11" spans="1:12" ht="16.5" thickBot="1">
      <c r="A11" s="310" t="s">
        <v>91</v>
      </c>
      <c r="B11" s="311"/>
      <c r="C11" s="311"/>
      <c r="D11" s="311"/>
      <c r="E11" s="311"/>
      <c r="F11" s="311"/>
      <c r="G11" s="311"/>
      <c r="H11" s="311"/>
      <c r="I11" s="311"/>
      <c r="J11" s="311"/>
      <c r="K11" s="311"/>
      <c r="L11" t="str">
        <f>IF(K25*2&lt;&gt;K11, "?", "")</f>
        <v/>
      </c>
    </row>
    <row r="12" spans="1:12" ht="16.5" thickTop="1" thickBot="1">
      <c r="A12" s="151"/>
      <c r="B12" s="155" t="s">
        <v>93</v>
      </c>
      <c r="C12" s="156" t="s">
        <v>96</v>
      </c>
      <c r="D12" s="156" t="s">
        <v>95</v>
      </c>
      <c r="E12" s="156" t="s">
        <v>11</v>
      </c>
      <c r="F12" s="157" t="s">
        <v>94</v>
      </c>
      <c r="G12" s="156" t="s">
        <v>98</v>
      </c>
      <c r="H12" s="156" t="s">
        <v>97</v>
      </c>
      <c r="I12" s="156" t="s">
        <v>99</v>
      </c>
      <c r="J12" s="156" t="s">
        <v>100</v>
      </c>
      <c r="K12" s="169" t="s">
        <v>90</v>
      </c>
    </row>
    <row r="13" spans="1:12" ht="16.5" thickTop="1" thickBot="1">
      <c r="A13" s="175" t="s">
        <v>148</v>
      </c>
      <c r="B13" s="163">
        <f>Tuition!$C$13*2</f>
        <v>4368</v>
      </c>
      <c r="C13" s="148">
        <f>Fees!$B$3*2</f>
        <v>2266</v>
      </c>
      <c r="D13" s="148">
        <f>'1 Term Living Expense Component'!$D$20*2</f>
        <v>2326</v>
      </c>
      <c r="E13" s="148">
        <f>'1 Term Living Expense Component'!$D$21*2</f>
        <v>998</v>
      </c>
      <c r="F13" s="148">
        <f>'Books &amp; Supplies'!$D$3*2</f>
        <v>492</v>
      </c>
      <c r="G13" s="148">
        <f>'1 Term Living Expense Component'!$D$22*2</f>
        <v>2910</v>
      </c>
      <c r="H13" s="148">
        <f>'1 Term Living Expense Component'!$D$18*2</f>
        <v>1170</v>
      </c>
      <c r="I13" s="150">
        <f>'Loan Fees'!$B$2</f>
        <v>64</v>
      </c>
      <c r="J13" s="149">
        <f>'Loan Fees'!$B$3</f>
        <v>488</v>
      </c>
      <c r="K13" s="172">
        <f>SUM(B13:J13)</f>
        <v>15082</v>
      </c>
      <c r="L13" t="str">
        <f>IF(K27*2&lt;&gt;K13, "?", "")</f>
        <v/>
      </c>
    </row>
    <row r="14" spans="1:12" ht="15.75" thickTop="1"/>
    <row r="15" spans="1:12" ht="15.75">
      <c r="A15" s="309" t="s">
        <v>202</v>
      </c>
      <c r="B15" s="309"/>
      <c r="C15" s="309"/>
      <c r="D15" s="309"/>
      <c r="E15" s="309"/>
      <c r="F15" s="309"/>
      <c r="G15" s="309"/>
      <c r="H15" s="309"/>
      <c r="I15" s="309"/>
      <c r="J15" s="309"/>
      <c r="K15" s="309"/>
    </row>
    <row r="16" spans="1:12" ht="15.75">
      <c r="A16" s="309" t="s">
        <v>147</v>
      </c>
      <c r="B16" s="309"/>
      <c r="C16" s="309"/>
      <c r="D16" s="309"/>
      <c r="E16" s="309"/>
      <c r="F16" s="309"/>
      <c r="G16" s="309"/>
      <c r="H16" s="309"/>
      <c r="I16" s="309"/>
      <c r="J16" s="309"/>
      <c r="K16" s="309"/>
    </row>
    <row r="17" spans="1:11" ht="16.5" thickBot="1">
      <c r="A17" s="310" t="s">
        <v>89</v>
      </c>
      <c r="B17" s="310"/>
      <c r="C17" s="310"/>
      <c r="D17" s="310"/>
      <c r="E17" s="310"/>
      <c r="F17" s="310"/>
      <c r="G17" s="310"/>
      <c r="H17" s="310"/>
      <c r="I17" s="310"/>
      <c r="J17" s="310"/>
      <c r="K17" s="310"/>
    </row>
    <row r="18" spans="1:11" ht="16.5" thickTop="1" thickBot="1">
      <c r="A18" s="164"/>
      <c r="B18" s="155" t="s">
        <v>93</v>
      </c>
      <c r="C18" s="156" t="s">
        <v>96</v>
      </c>
      <c r="D18" s="156" t="s">
        <v>95</v>
      </c>
      <c r="E18" s="156" t="s">
        <v>11</v>
      </c>
      <c r="F18" s="157" t="s">
        <v>94</v>
      </c>
      <c r="G18" s="156" t="s">
        <v>98</v>
      </c>
      <c r="H18" s="156" t="s">
        <v>97</v>
      </c>
      <c r="I18" s="156" t="s">
        <v>99</v>
      </c>
      <c r="J18" s="168" t="s">
        <v>100</v>
      </c>
      <c r="K18" s="169" t="s">
        <v>90</v>
      </c>
    </row>
    <row r="19" spans="1:11" ht="16.5" thickTop="1" thickBot="1">
      <c r="A19" s="175" t="s">
        <v>148</v>
      </c>
      <c r="B19" s="163">
        <f>Tuition!$C$13</f>
        <v>2184</v>
      </c>
      <c r="C19" s="148">
        <f>Fees!$B$3</f>
        <v>1133</v>
      </c>
      <c r="D19" s="148">
        <f>'1 Term Living Expense Component'!$D$15</f>
        <v>2000</v>
      </c>
      <c r="E19" s="148">
        <f>'1 Term Living Expense Component'!$D$16</f>
        <v>1978</v>
      </c>
      <c r="F19" s="148">
        <f>'Books &amp; Supplies'!$D$3</f>
        <v>246</v>
      </c>
      <c r="G19" s="148">
        <f>'1 Term Living Expense Component'!$D$17</f>
        <v>1455</v>
      </c>
      <c r="H19" s="148">
        <f>'1 Term Living Expense Component'!$D$18</f>
        <v>585</v>
      </c>
      <c r="I19" s="150">
        <f>'Loan Fees'!$C$2</f>
        <v>32</v>
      </c>
      <c r="J19" s="149">
        <f>'Loan Fees'!$C$3</f>
        <v>244</v>
      </c>
      <c r="K19" s="172">
        <f>SUM(B19:J19)</f>
        <v>9857</v>
      </c>
    </row>
    <row r="20" spans="1:11" ht="9.9499999999999993" customHeight="1" thickTop="1"/>
    <row r="21" spans="1:11" ht="16.5" thickBot="1">
      <c r="A21" s="310" t="s">
        <v>205</v>
      </c>
      <c r="B21" s="311"/>
      <c r="C21" s="311"/>
      <c r="D21" s="311"/>
      <c r="E21" s="311"/>
      <c r="F21" s="311"/>
      <c r="G21" s="311"/>
      <c r="H21" s="311"/>
      <c r="I21" s="311"/>
      <c r="J21" s="311"/>
      <c r="K21" s="311"/>
    </row>
    <row r="22" spans="1:11" ht="16.5" thickTop="1" thickBot="1">
      <c r="A22" s="151"/>
      <c r="B22" s="155" t="s">
        <v>93</v>
      </c>
      <c r="C22" s="156" t="s">
        <v>96</v>
      </c>
      <c r="D22" s="156" t="s">
        <v>95</v>
      </c>
      <c r="E22" s="156" t="s">
        <v>11</v>
      </c>
      <c r="F22" s="157" t="s">
        <v>94</v>
      </c>
      <c r="G22" s="156" t="s">
        <v>98</v>
      </c>
      <c r="H22" s="156" t="s">
        <v>97</v>
      </c>
      <c r="I22" s="156" t="s">
        <v>99</v>
      </c>
      <c r="J22" s="156" t="s">
        <v>100</v>
      </c>
      <c r="K22" s="169" t="s">
        <v>90</v>
      </c>
    </row>
    <row r="23" spans="1:11" ht="16.5" thickTop="1" thickBot="1">
      <c r="A23" s="175" t="s">
        <v>148</v>
      </c>
      <c r="B23" s="163">
        <f>Tuition!$C$13</f>
        <v>2184</v>
      </c>
      <c r="C23" s="148">
        <f>Fees!$B$3</f>
        <v>1133</v>
      </c>
      <c r="D23" s="148">
        <f>'1 Term Living Expense Component'!$D$10</f>
        <v>3052</v>
      </c>
      <c r="E23" s="148">
        <f>'1 Term Living Expense Component'!$D$11</f>
        <v>1978</v>
      </c>
      <c r="F23" s="148">
        <f>'Books &amp; Supplies'!$D$3</f>
        <v>246</v>
      </c>
      <c r="G23" s="148">
        <f>'1 Term Living Expense Component'!$D$12</f>
        <v>1185</v>
      </c>
      <c r="H23" s="148">
        <f>'1 Term Living Expense Component'!$D$18</f>
        <v>585</v>
      </c>
      <c r="I23" s="150">
        <f>'Loan Fees'!$C$2</f>
        <v>32</v>
      </c>
      <c r="J23" s="149">
        <f>'Loan Fees'!$C$3</f>
        <v>244</v>
      </c>
      <c r="K23" s="172">
        <f>SUM(B23:J23)</f>
        <v>10639</v>
      </c>
    </row>
    <row r="24" spans="1:11" ht="9.9499999999999993" customHeight="1" thickTop="1"/>
    <row r="25" spans="1:11" ht="16.5" thickBot="1">
      <c r="A25" s="310" t="s">
        <v>91</v>
      </c>
      <c r="B25" s="311"/>
      <c r="C25" s="311"/>
      <c r="D25" s="311"/>
      <c r="E25" s="311"/>
      <c r="F25" s="311"/>
      <c r="G25" s="311"/>
      <c r="H25" s="311"/>
      <c r="I25" s="311"/>
      <c r="J25" s="311"/>
      <c r="K25" s="311"/>
    </row>
    <row r="26" spans="1:11" ht="16.5" thickTop="1" thickBot="1">
      <c r="A26" s="151"/>
      <c r="B26" s="155" t="s">
        <v>93</v>
      </c>
      <c r="C26" s="156" t="s">
        <v>96</v>
      </c>
      <c r="D26" s="156" t="s">
        <v>95</v>
      </c>
      <c r="E26" s="156" t="s">
        <v>11</v>
      </c>
      <c r="F26" s="157" t="s">
        <v>94</v>
      </c>
      <c r="G26" s="156" t="s">
        <v>98</v>
      </c>
      <c r="H26" s="156" t="s">
        <v>97</v>
      </c>
      <c r="I26" s="156" t="s">
        <v>99</v>
      </c>
      <c r="J26" s="156" t="s">
        <v>100</v>
      </c>
      <c r="K26" s="169" t="s">
        <v>90</v>
      </c>
    </row>
    <row r="27" spans="1:11" ht="16.5" thickTop="1" thickBot="1">
      <c r="A27" s="175" t="s">
        <v>148</v>
      </c>
      <c r="B27" s="163">
        <f>Tuition!$C$13</f>
        <v>2184</v>
      </c>
      <c r="C27" s="148">
        <f>Fees!$B$3</f>
        <v>1133</v>
      </c>
      <c r="D27" s="148">
        <f>'1 Term Living Expense Component'!$D$20</f>
        <v>1163</v>
      </c>
      <c r="E27" s="148">
        <f>'1 Term Living Expense Component'!$D$21</f>
        <v>499</v>
      </c>
      <c r="F27" s="148">
        <f>'Books &amp; Supplies'!$D$3</f>
        <v>246</v>
      </c>
      <c r="G27" s="148">
        <f>'1 Term Living Expense Component'!$D$17</f>
        <v>1455</v>
      </c>
      <c r="H27" s="148">
        <f>'1 Term Living Expense Component'!$D$18</f>
        <v>585</v>
      </c>
      <c r="I27" s="150">
        <f>'Loan Fees'!$C$2</f>
        <v>32</v>
      </c>
      <c r="J27" s="149">
        <f>'Loan Fees'!$C$3</f>
        <v>244</v>
      </c>
      <c r="K27" s="172">
        <f>SUM(B27:J27)</f>
        <v>7541</v>
      </c>
    </row>
    <row r="28" spans="1:11" ht="15.75" thickTop="1">
      <c r="A28" s="186"/>
      <c r="B28" s="187"/>
      <c r="C28" s="187"/>
      <c r="D28" s="187"/>
      <c r="E28" s="187"/>
      <c r="F28" s="187"/>
      <c r="G28" s="187"/>
      <c r="H28" s="187"/>
      <c r="I28" s="188"/>
      <c r="J28" s="188"/>
      <c r="K28" s="189"/>
    </row>
    <row r="29" spans="1:11" ht="15.75">
      <c r="A29" s="309" t="s">
        <v>201</v>
      </c>
      <c r="B29" s="309"/>
      <c r="C29" s="309"/>
      <c r="D29" s="309"/>
      <c r="E29" s="309"/>
      <c r="F29" s="309"/>
      <c r="G29" s="309"/>
      <c r="H29" s="309"/>
      <c r="I29" s="309"/>
      <c r="J29" s="309"/>
      <c r="K29" s="309"/>
    </row>
    <row r="30" spans="1:11" ht="15.75">
      <c r="A30" s="309" t="s">
        <v>151</v>
      </c>
      <c r="B30" s="309"/>
      <c r="C30" s="309"/>
      <c r="D30" s="309"/>
      <c r="E30" s="309"/>
      <c r="F30" s="309"/>
      <c r="G30" s="309"/>
      <c r="H30" s="309"/>
      <c r="I30" s="309"/>
      <c r="J30" s="309"/>
      <c r="K30" s="309"/>
    </row>
    <row r="31" spans="1:11" ht="16.5" thickBot="1">
      <c r="A31" s="310" t="s">
        <v>89</v>
      </c>
      <c r="B31" s="310"/>
      <c r="C31" s="310"/>
      <c r="D31" s="310"/>
      <c r="E31" s="310"/>
      <c r="F31" s="310"/>
      <c r="G31" s="310"/>
      <c r="H31" s="310"/>
      <c r="I31" s="310"/>
      <c r="J31" s="310"/>
      <c r="K31" s="310"/>
    </row>
    <row r="32" spans="1:11" ht="16.5" thickTop="1" thickBot="1">
      <c r="A32" s="164"/>
      <c r="B32" s="155" t="s">
        <v>93</v>
      </c>
      <c r="C32" s="156" t="s">
        <v>96</v>
      </c>
      <c r="D32" s="156" t="s">
        <v>95</v>
      </c>
      <c r="E32" s="156" t="s">
        <v>11</v>
      </c>
      <c r="F32" s="157" t="s">
        <v>94</v>
      </c>
      <c r="G32" s="156" t="s">
        <v>98</v>
      </c>
      <c r="H32" s="156" t="s">
        <v>97</v>
      </c>
      <c r="I32" s="156" t="s">
        <v>99</v>
      </c>
      <c r="J32" s="168" t="s">
        <v>100</v>
      </c>
      <c r="K32" s="169" t="s">
        <v>90</v>
      </c>
    </row>
    <row r="33" spans="1:11" ht="16.5" thickTop="1" thickBot="1">
      <c r="A33" s="175" t="s">
        <v>148</v>
      </c>
      <c r="B33" s="163">
        <f>Tuition!$D$13*2</f>
        <v>12384</v>
      </c>
      <c r="C33" s="148">
        <f>Fees!$B$3*2</f>
        <v>2266</v>
      </c>
      <c r="D33" s="148">
        <f>'1 Term Living Expense Component'!$D$15*2</f>
        <v>4000</v>
      </c>
      <c r="E33" s="148">
        <f>'1 Term Living Expense Component'!$D$16*2</f>
        <v>3956</v>
      </c>
      <c r="F33" s="148">
        <f>'Books &amp; Supplies'!$D$3*2</f>
        <v>492</v>
      </c>
      <c r="G33" s="148">
        <f>'1 Term Living Expense Component'!$D$17*2</f>
        <v>2910</v>
      </c>
      <c r="H33" s="148">
        <f>'1 Term Living Expense Component'!$D$18*2+'1 Term Living Expense Component'!$K$3*2</f>
        <v>1880</v>
      </c>
      <c r="I33" s="150">
        <f>'Loan Fees'!$B$2</f>
        <v>64</v>
      </c>
      <c r="J33" s="149">
        <f>'Loan Fees'!$B$3</f>
        <v>488</v>
      </c>
      <c r="K33" s="172">
        <f>SUM(B33:J33)</f>
        <v>28440</v>
      </c>
    </row>
    <row r="34" spans="1:11" ht="15.75" thickTop="1"/>
    <row r="35" spans="1:11" ht="16.5" thickBot="1">
      <c r="A35" s="310" t="s">
        <v>204</v>
      </c>
      <c r="B35" s="311"/>
      <c r="C35" s="311"/>
      <c r="D35" s="311"/>
      <c r="E35" s="311"/>
      <c r="F35" s="311"/>
      <c r="G35" s="311"/>
      <c r="H35" s="311"/>
      <c r="I35" s="311"/>
      <c r="J35" s="311"/>
      <c r="K35" s="311"/>
    </row>
    <row r="36" spans="1:11" ht="16.5" thickTop="1" thickBot="1">
      <c r="A36" s="151"/>
      <c r="B36" s="155" t="s">
        <v>93</v>
      </c>
      <c r="C36" s="156" t="s">
        <v>96</v>
      </c>
      <c r="D36" s="156" t="s">
        <v>95</v>
      </c>
      <c r="E36" s="156" t="s">
        <v>11</v>
      </c>
      <c r="F36" s="157" t="s">
        <v>94</v>
      </c>
      <c r="G36" s="156" t="s">
        <v>98</v>
      </c>
      <c r="H36" s="156" t="s">
        <v>97</v>
      </c>
      <c r="I36" s="156" t="s">
        <v>99</v>
      </c>
      <c r="J36" s="156" t="s">
        <v>100</v>
      </c>
      <c r="K36" s="169" t="s">
        <v>90</v>
      </c>
    </row>
    <row r="37" spans="1:11" ht="16.5" thickTop="1" thickBot="1">
      <c r="A37" s="175" t="s">
        <v>148</v>
      </c>
      <c r="B37" s="163">
        <f>Tuition!$D$13*2</f>
        <v>12384</v>
      </c>
      <c r="C37" s="148">
        <f>Fees!$B$3*2</f>
        <v>2266</v>
      </c>
      <c r="D37" s="148">
        <f>'1 Term Living Expense Component'!$D$10*2</f>
        <v>6104</v>
      </c>
      <c r="E37" s="148">
        <f>'1 Term Living Expense Component'!$D$11*2</f>
        <v>3956</v>
      </c>
      <c r="F37" s="148">
        <f>'Books &amp; Supplies'!$D$3*2</f>
        <v>492</v>
      </c>
      <c r="G37" s="148">
        <f>'1 Term Living Expense Component'!$D$12*2</f>
        <v>2370</v>
      </c>
      <c r="H37" s="148">
        <f>'1 Term Living Expense Component'!$D$18*2+'1 Term Living Expense Component'!$K$3*2</f>
        <v>1880</v>
      </c>
      <c r="I37" s="150">
        <f>'Loan Fees'!$B$2</f>
        <v>64</v>
      </c>
      <c r="J37" s="149">
        <f>'Loan Fees'!$B$3</f>
        <v>488</v>
      </c>
      <c r="K37" s="172">
        <f>SUM(B37:J37)</f>
        <v>30004</v>
      </c>
    </row>
    <row r="38" spans="1:11" ht="15.75" thickTop="1"/>
    <row r="39" spans="1:11" ht="16.5" thickBot="1">
      <c r="A39" s="310" t="s">
        <v>91</v>
      </c>
      <c r="B39" s="311"/>
      <c r="C39" s="311"/>
      <c r="D39" s="311"/>
      <c r="E39" s="311"/>
      <c r="F39" s="311"/>
      <c r="G39" s="311"/>
      <c r="H39" s="311"/>
      <c r="I39" s="311"/>
      <c r="J39" s="311"/>
      <c r="K39" s="311"/>
    </row>
    <row r="40" spans="1:11" ht="16.5" thickTop="1" thickBot="1">
      <c r="A40" s="151"/>
      <c r="B40" s="155" t="s">
        <v>93</v>
      </c>
      <c r="C40" s="156" t="s">
        <v>96</v>
      </c>
      <c r="D40" s="156" t="s">
        <v>95</v>
      </c>
      <c r="E40" s="156" t="s">
        <v>11</v>
      </c>
      <c r="F40" s="157" t="s">
        <v>94</v>
      </c>
      <c r="G40" s="156" t="s">
        <v>98</v>
      </c>
      <c r="H40" s="156" t="s">
        <v>97</v>
      </c>
      <c r="I40" s="156" t="s">
        <v>99</v>
      </c>
      <c r="J40" s="156" t="s">
        <v>100</v>
      </c>
      <c r="K40" s="169" t="s">
        <v>90</v>
      </c>
    </row>
    <row r="41" spans="1:11" ht="16.5" thickTop="1" thickBot="1">
      <c r="A41" s="175" t="s">
        <v>148</v>
      </c>
      <c r="B41" s="163">
        <f>Tuition!$D$13*2</f>
        <v>12384</v>
      </c>
      <c r="C41" s="148">
        <f>Fees!$B$3*2</f>
        <v>2266</v>
      </c>
      <c r="D41" s="148">
        <f>'1 Term Living Expense Component'!$D$20*2</f>
        <v>2326</v>
      </c>
      <c r="E41" s="148">
        <f>'1 Term Living Expense Component'!$D$21*2</f>
        <v>998</v>
      </c>
      <c r="F41" s="148">
        <f>'Books &amp; Supplies'!$D$3*2</f>
        <v>492</v>
      </c>
      <c r="G41" s="148">
        <f>'1 Term Living Expense Component'!$D$17*2</f>
        <v>2910</v>
      </c>
      <c r="H41" s="148">
        <f>'1 Term Living Expense Component'!$D$18*2+'1 Term Living Expense Component'!$K$3*2</f>
        <v>1880</v>
      </c>
      <c r="I41" s="150">
        <f>'Loan Fees'!$B$2</f>
        <v>64</v>
      </c>
      <c r="J41" s="149">
        <f>'Loan Fees'!$B$3</f>
        <v>488</v>
      </c>
      <c r="K41" s="172">
        <f>SUM(B41:J41)</f>
        <v>23808</v>
      </c>
    </row>
    <row r="42" spans="1:11" ht="15.75" thickTop="1"/>
    <row r="43" spans="1:11" ht="15.75">
      <c r="A43" s="309" t="s">
        <v>202</v>
      </c>
      <c r="B43" s="309"/>
      <c r="C43" s="309"/>
      <c r="D43" s="309"/>
      <c r="E43" s="309"/>
      <c r="F43" s="309"/>
      <c r="G43" s="309"/>
      <c r="H43" s="309"/>
      <c r="I43" s="309"/>
      <c r="J43" s="309"/>
      <c r="K43" s="309"/>
    </row>
    <row r="44" spans="1:11" ht="15.75">
      <c r="A44" s="309" t="s">
        <v>152</v>
      </c>
      <c r="B44" s="309"/>
      <c r="C44" s="309"/>
      <c r="D44" s="309"/>
      <c r="E44" s="309"/>
      <c r="F44" s="309"/>
      <c r="G44" s="309"/>
      <c r="H44" s="309"/>
      <c r="I44" s="309"/>
      <c r="J44" s="309"/>
      <c r="K44" s="309"/>
    </row>
    <row r="45" spans="1:11" ht="16.5" thickBot="1">
      <c r="A45" s="310" t="s">
        <v>89</v>
      </c>
      <c r="B45" s="310"/>
      <c r="C45" s="310"/>
      <c r="D45" s="310"/>
      <c r="E45" s="310"/>
      <c r="F45" s="310"/>
      <c r="G45" s="310"/>
      <c r="H45" s="310"/>
      <c r="I45" s="310"/>
      <c r="J45" s="310"/>
      <c r="K45" s="310"/>
    </row>
    <row r="46" spans="1:11" ht="16.5" thickTop="1" thickBot="1">
      <c r="A46" s="164"/>
      <c r="B46" s="155" t="s">
        <v>93</v>
      </c>
      <c r="C46" s="156" t="s">
        <v>96</v>
      </c>
      <c r="D46" s="156" t="s">
        <v>95</v>
      </c>
      <c r="E46" s="156" t="s">
        <v>11</v>
      </c>
      <c r="F46" s="157" t="s">
        <v>94</v>
      </c>
      <c r="G46" s="156" t="s">
        <v>98</v>
      </c>
      <c r="H46" s="156" t="s">
        <v>97</v>
      </c>
      <c r="I46" s="156" t="s">
        <v>99</v>
      </c>
      <c r="J46" s="168" t="s">
        <v>100</v>
      </c>
      <c r="K46" s="169" t="s">
        <v>90</v>
      </c>
    </row>
    <row r="47" spans="1:11" ht="16.5" thickTop="1" thickBot="1">
      <c r="A47" s="175" t="s">
        <v>148</v>
      </c>
      <c r="B47" s="163">
        <f>Tuition!$D$13</f>
        <v>6192</v>
      </c>
      <c r="C47" s="148">
        <f>Fees!$B$3</f>
        <v>1133</v>
      </c>
      <c r="D47" s="148">
        <f>'1 Term Living Expense Component'!$D$15</f>
        <v>2000</v>
      </c>
      <c r="E47" s="148">
        <f>'1 Term Living Expense Component'!$D$16</f>
        <v>1978</v>
      </c>
      <c r="F47" s="148">
        <f>'Books &amp; Supplies'!$D$3</f>
        <v>246</v>
      </c>
      <c r="G47" s="148">
        <f>'1 Term Living Expense Component'!$D$17</f>
        <v>1455</v>
      </c>
      <c r="H47" s="148">
        <f>'1 Term Living Expense Component'!$D$18+'1 Term Living Expense Component'!$K$3</f>
        <v>940</v>
      </c>
      <c r="I47" s="150">
        <f>'Loan Fees'!$C$2</f>
        <v>32</v>
      </c>
      <c r="J47" s="149">
        <f>'Loan Fees'!$C$3</f>
        <v>244</v>
      </c>
      <c r="K47" s="172">
        <f>SUM(B47:J47)</f>
        <v>14220</v>
      </c>
    </row>
    <row r="48" spans="1:11" ht="15.75" thickTop="1"/>
    <row r="49" spans="1:11" ht="16.5" thickBot="1">
      <c r="A49" s="310" t="s">
        <v>205</v>
      </c>
      <c r="B49" s="311"/>
      <c r="C49" s="311"/>
      <c r="D49" s="311"/>
      <c r="E49" s="311"/>
      <c r="F49" s="311"/>
      <c r="G49" s="311"/>
      <c r="H49" s="311"/>
      <c r="I49" s="311"/>
      <c r="J49" s="311"/>
      <c r="K49" s="311"/>
    </row>
    <row r="50" spans="1:11" ht="16.5" thickTop="1" thickBot="1">
      <c r="A50" s="151"/>
      <c r="B50" s="155" t="s">
        <v>93</v>
      </c>
      <c r="C50" s="156" t="s">
        <v>96</v>
      </c>
      <c r="D50" s="156" t="s">
        <v>95</v>
      </c>
      <c r="E50" s="156" t="s">
        <v>11</v>
      </c>
      <c r="F50" s="157" t="s">
        <v>94</v>
      </c>
      <c r="G50" s="156" t="s">
        <v>98</v>
      </c>
      <c r="H50" s="156" t="s">
        <v>97</v>
      </c>
      <c r="I50" s="156" t="s">
        <v>99</v>
      </c>
      <c r="J50" s="156" t="s">
        <v>100</v>
      </c>
      <c r="K50" s="169" t="s">
        <v>90</v>
      </c>
    </row>
    <row r="51" spans="1:11" ht="16.5" thickTop="1" thickBot="1">
      <c r="A51" s="175" t="s">
        <v>148</v>
      </c>
      <c r="B51" s="163">
        <f>Tuition!$D$13</f>
        <v>6192</v>
      </c>
      <c r="C51" s="148">
        <f>Fees!$B$3</f>
        <v>1133</v>
      </c>
      <c r="D51" s="148">
        <f>'1 Term Living Expense Component'!$D$10</f>
        <v>3052</v>
      </c>
      <c r="E51" s="148">
        <f>'1 Term Living Expense Component'!$D$11</f>
        <v>1978</v>
      </c>
      <c r="F51" s="148">
        <f>'Books &amp; Supplies'!$D$3</f>
        <v>246</v>
      </c>
      <c r="G51" s="148">
        <f>'1 Term Living Expense Component'!$D$17</f>
        <v>1455</v>
      </c>
      <c r="H51" s="148">
        <f>'1 Term Living Expense Component'!$D$18+'1 Term Living Expense Component'!$K$3</f>
        <v>940</v>
      </c>
      <c r="I51" s="150">
        <f>'Loan Fees'!$C$2</f>
        <v>32</v>
      </c>
      <c r="J51" s="149">
        <f>'Loan Fees'!$C$3</f>
        <v>244</v>
      </c>
      <c r="K51" s="172">
        <f>SUM(B51:J51)</f>
        <v>15272</v>
      </c>
    </row>
    <row r="52" spans="1:11" ht="15.75" thickTop="1"/>
    <row r="53" spans="1:11" ht="16.5" thickBot="1">
      <c r="A53" s="310" t="s">
        <v>91</v>
      </c>
      <c r="B53" s="311"/>
      <c r="C53" s="311"/>
      <c r="D53" s="311"/>
      <c r="E53" s="311"/>
      <c r="F53" s="311"/>
      <c r="G53" s="311"/>
      <c r="H53" s="311"/>
      <c r="I53" s="311"/>
      <c r="J53" s="311"/>
      <c r="K53" s="311"/>
    </row>
    <row r="54" spans="1:11" ht="16.5" thickTop="1" thickBot="1">
      <c r="A54" s="151"/>
      <c r="B54" s="155" t="s">
        <v>93</v>
      </c>
      <c r="C54" s="156" t="s">
        <v>96</v>
      </c>
      <c r="D54" s="156" t="s">
        <v>95</v>
      </c>
      <c r="E54" s="156" t="s">
        <v>11</v>
      </c>
      <c r="F54" s="157" t="s">
        <v>94</v>
      </c>
      <c r="G54" s="156" t="s">
        <v>98</v>
      </c>
      <c r="H54" s="156" t="s">
        <v>97</v>
      </c>
      <c r="I54" s="156" t="s">
        <v>99</v>
      </c>
      <c r="J54" s="156" t="s">
        <v>100</v>
      </c>
      <c r="K54" s="169" t="s">
        <v>90</v>
      </c>
    </row>
    <row r="55" spans="1:11" ht="16.5" thickTop="1" thickBot="1">
      <c r="A55" s="175" t="s">
        <v>148</v>
      </c>
      <c r="B55" s="163">
        <f>Tuition!$D$13</f>
        <v>6192</v>
      </c>
      <c r="C55" s="148">
        <f>Fees!$B$3</f>
        <v>1133</v>
      </c>
      <c r="D55" s="148">
        <f>'1 Term Living Expense Component'!$D$20</f>
        <v>1163</v>
      </c>
      <c r="E55" s="148">
        <f>'1 Term Living Expense Component'!$D$21</f>
        <v>499</v>
      </c>
      <c r="F55" s="148">
        <f>'Books &amp; Supplies'!$D$3</f>
        <v>246</v>
      </c>
      <c r="G55" s="148">
        <f>'1 Term Living Expense Component'!$D$17</f>
        <v>1455</v>
      </c>
      <c r="H55" s="148">
        <f>'1 Term Living Expense Component'!$D$18+'1 Term Living Expense Component'!$K$3</f>
        <v>940</v>
      </c>
      <c r="I55" s="150">
        <f>'Loan Fees'!$C$2</f>
        <v>32</v>
      </c>
      <c r="J55" s="149">
        <f>'Loan Fees'!$C$3</f>
        <v>244</v>
      </c>
      <c r="K55" s="172">
        <f>SUM(B55:J55)</f>
        <v>11904</v>
      </c>
    </row>
    <row r="56" spans="1:11" ht="15.75" thickTop="1"/>
    <row r="57" spans="1:11">
      <c r="A57" s="313" t="s">
        <v>149</v>
      </c>
      <c r="B57" s="313"/>
      <c r="C57" s="313"/>
      <c r="D57" s="313"/>
      <c r="E57" s="313"/>
      <c r="F57" s="313"/>
      <c r="G57" s="313"/>
      <c r="H57" s="313"/>
      <c r="I57" s="313"/>
      <c r="J57" s="313"/>
      <c r="K57" s="313"/>
    </row>
    <row r="58" spans="1:11">
      <c r="A58" s="313"/>
      <c r="B58" s="313"/>
      <c r="C58" s="313"/>
      <c r="D58" s="313"/>
      <c r="E58" s="313"/>
      <c r="F58" s="313"/>
      <c r="G58" s="313"/>
      <c r="H58" s="313"/>
      <c r="I58" s="313"/>
      <c r="J58" s="313"/>
      <c r="K58" s="313"/>
    </row>
  </sheetData>
  <mergeCells count="21">
    <mergeCell ref="A15:K15"/>
    <mergeCell ref="A1:K1"/>
    <mergeCell ref="A2:K2"/>
    <mergeCell ref="A3:K3"/>
    <mergeCell ref="A7:K7"/>
    <mergeCell ref="A11:K11"/>
    <mergeCell ref="A16:K16"/>
    <mergeCell ref="A17:K17"/>
    <mergeCell ref="A21:K21"/>
    <mergeCell ref="A25:K25"/>
    <mergeCell ref="A57:K58"/>
    <mergeCell ref="A29:K29"/>
    <mergeCell ref="A30:K30"/>
    <mergeCell ref="A53:K53"/>
    <mergeCell ref="A31:K31"/>
    <mergeCell ref="A35:K35"/>
    <mergeCell ref="A39:K39"/>
    <mergeCell ref="A45:K45"/>
    <mergeCell ref="A49:K49"/>
    <mergeCell ref="A43:K43"/>
    <mergeCell ref="A44:K44"/>
  </mergeCells>
  <printOptions horizontalCentered="1" verticalCentered="1"/>
  <pageMargins left="0.5" right="0.5" top="0.25" bottom="0.25" header="0.3" footer="0.3"/>
  <pageSetup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workbookViewId="0">
      <selection activeCell="B65" sqref="B65"/>
    </sheetView>
  </sheetViews>
  <sheetFormatPr defaultRowHeight="15"/>
  <cols>
    <col min="1" max="1" width="20.5703125" bestFit="1" customWidth="1"/>
    <col min="2"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197</v>
      </c>
      <c r="B2" s="309"/>
      <c r="C2" s="309"/>
      <c r="D2" s="309"/>
      <c r="E2" s="309"/>
      <c r="F2" s="309"/>
      <c r="G2" s="309"/>
      <c r="H2" s="309"/>
      <c r="I2" s="309"/>
      <c r="J2" s="309"/>
      <c r="K2" s="309"/>
    </row>
    <row r="3" spans="1:12" ht="16.5" thickBot="1">
      <c r="A3" s="310" t="s">
        <v>89</v>
      </c>
      <c r="B3" s="310"/>
      <c r="C3" s="310"/>
      <c r="D3" s="310"/>
      <c r="E3" s="310"/>
      <c r="F3" s="310"/>
      <c r="G3" s="310"/>
      <c r="H3" s="310"/>
      <c r="I3" s="310"/>
      <c r="J3" s="310"/>
      <c r="K3" s="310"/>
    </row>
    <row r="4" spans="1:12" ht="16.5" thickTop="1" thickBot="1">
      <c r="A4" s="164"/>
      <c r="B4" s="155" t="s">
        <v>93</v>
      </c>
      <c r="C4" s="156" t="s">
        <v>96</v>
      </c>
      <c r="D4" s="156" t="s">
        <v>95</v>
      </c>
      <c r="E4" s="156" t="s">
        <v>11</v>
      </c>
      <c r="F4" s="157" t="s">
        <v>94</v>
      </c>
      <c r="G4" s="156" t="s">
        <v>98</v>
      </c>
      <c r="H4" s="156" t="s">
        <v>97</v>
      </c>
      <c r="I4" s="156" t="s">
        <v>99</v>
      </c>
      <c r="J4" s="168" t="s">
        <v>100</v>
      </c>
      <c r="K4" s="169" t="s">
        <v>90</v>
      </c>
    </row>
    <row r="5" spans="1:12" ht="15.75" thickTop="1">
      <c r="A5" s="250" t="s">
        <v>195</v>
      </c>
      <c r="B5" s="252">
        <f>Tuition!$T$7*2</f>
        <v>6744</v>
      </c>
      <c r="C5" s="242">
        <f>Fees!$B$3*2</f>
        <v>2266</v>
      </c>
      <c r="D5" s="242">
        <f>'1 Term Living Expense Component'!$D$15*2</f>
        <v>4000</v>
      </c>
      <c r="E5" s="242">
        <f>'1 Term Living Expense Component'!$D$16*2</f>
        <v>3956</v>
      </c>
      <c r="F5" s="242">
        <f>'Books &amp; Supplies'!$D$3*2</f>
        <v>492</v>
      </c>
      <c r="G5" s="242">
        <f>'1 Term Living Expense Component'!$D$17*2</f>
        <v>2910</v>
      </c>
      <c r="H5" s="242">
        <f>'1 Term Living Expense Component'!$D$18*2</f>
        <v>1170</v>
      </c>
      <c r="I5" s="243">
        <f>'Loan Fees'!$B$2</f>
        <v>64</v>
      </c>
      <c r="J5" s="244">
        <f>'Loan Fees'!$B$3</f>
        <v>488</v>
      </c>
      <c r="K5" s="245">
        <f>SUM(B5:J5)</f>
        <v>22090</v>
      </c>
      <c r="L5" t="str">
        <f>IF(K21*2&lt;&gt;K5, "?", "")</f>
        <v/>
      </c>
    </row>
    <row r="6" spans="1:12" ht="15.75" thickBot="1">
      <c r="A6" s="251" t="s">
        <v>199</v>
      </c>
      <c r="B6" s="163">
        <f>Tuition!$T$49*2</f>
        <v>8340</v>
      </c>
      <c r="C6" s="246">
        <f>Fees!$B$4*2</f>
        <v>1836</v>
      </c>
      <c r="D6" s="246">
        <f>'1 Term Living Expense Component'!$D$33*2</f>
        <v>8000</v>
      </c>
      <c r="E6" s="246">
        <f>'1 Term Living Expense Component'!$D$34*2</f>
        <v>3956</v>
      </c>
      <c r="F6" s="246">
        <f>'Books &amp; Supplies'!$D$5*2</f>
        <v>274</v>
      </c>
      <c r="G6" s="246">
        <f>'1 Term Living Expense Component'!$D$35*2</f>
        <v>2910</v>
      </c>
      <c r="H6" s="246">
        <f>'1 Term Living Expense Component'!$D$36*2</f>
        <v>1170</v>
      </c>
      <c r="I6" s="247">
        <f>'Loan Fees'!$B$4</f>
        <v>200</v>
      </c>
      <c r="J6" s="248">
        <f>'Loan Fees'!$B$5</f>
        <v>478</v>
      </c>
      <c r="K6" s="249">
        <f>SUM(B6:J6)</f>
        <v>27164</v>
      </c>
      <c r="L6" t="str">
        <f>IF(K22*2&lt;&gt;K6, "?", "")</f>
        <v/>
      </c>
    </row>
    <row r="7" spans="1:12" ht="17.25" thickTop="1" thickBot="1">
      <c r="A7" s="310" t="s">
        <v>204</v>
      </c>
      <c r="B7" s="311"/>
      <c r="C7" s="311"/>
      <c r="D7" s="311"/>
      <c r="E7" s="311"/>
      <c r="F7" s="311"/>
      <c r="G7" s="311"/>
      <c r="H7" s="311"/>
      <c r="I7" s="311"/>
      <c r="J7" s="311"/>
      <c r="K7" s="311"/>
      <c r="L7" t="str">
        <f>IF(K24*2&lt;&gt;K7, "?", "")</f>
        <v/>
      </c>
    </row>
    <row r="8" spans="1:12" ht="16.5" thickTop="1" thickBot="1">
      <c r="A8" s="151"/>
      <c r="B8" s="155" t="s">
        <v>93</v>
      </c>
      <c r="C8" s="156" t="s">
        <v>96</v>
      </c>
      <c r="D8" s="156" t="s">
        <v>95</v>
      </c>
      <c r="E8" s="156" t="s">
        <v>11</v>
      </c>
      <c r="F8" s="157" t="s">
        <v>94</v>
      </c>
      <c r="G8" s="156" t="s">
        <v>98</v>
      </c>
      <c r="H8" s="156" t="s">
        <v>97</v>
      </c>
      <c r="I8" s="156" t="s">
        <v>99</v>
      </c>
      <c r="J8" s="156" t="s">
        <v>100</v>
      </c>
      <c r="K8" s="169" t="s">
        <v>90</v>
      </c>
    </row>
    <row r="9" spans="1:12" ht="15.75" thickTop="1">
      <c r="A9" s="250" t="s">
        <v>195</v>
      </c>
      <c r="B9" s="252">
        <f>Tuition!$T$7*2</f>
        <v>6744</v>
      </c>
      <c r="C9" s="242">
        <f>Fees!$B$3*2</f>
        <v>2266</v>
      </c>
      <c r="D9" s="242">
        <f>'1 Term Living Expense Component'!$D$10*2</f>
        <v>6104</v>
      </c>
      <c r="E9" s="242">
        <f>'1 Term Living Expense Component'!$D$11*2</f>
        <v>3956</v>
      </c>
      <c r="F9" s="242">
        <f>'Books &amp; Supplies'!$D$3*2</f>
        <v>492</v>
      </c>
      <c r="G9" s="242">
        <f>'1 Term Living Expense Component'!$D$12*2</f>
        <v>2370</v>
      </c>
      <c r="H9" s="242">
        <f>'1 Term Living Expense Component'!$D$18*2</f>
        <v>1170</v>
      </c>
      <c r="I9" s="243">
        <f>'Loan Fees'!$B$2</f>
        <v>64</v>
      </c>
      <c r="J9" s="244">
        <f>'Loan Fees'!$B$3</f>
        <v>488</v>
      </c>
      <c r="K9" s="245">
        <f>SUM(B9:J9)</f>
        <v>23654</v>
      </c>
      <c r="L9" t="str">
        <f>IF(K26*2&lt;&gt;K9, "?", "")</f>
        <v/>
      </c>
    </row>
    <row r="10" spans="1:12" ht="15.75" thickBot="1">
      <c r="A10" s="251" t="s">
        <v>199</v>
      </c>
      <c r="B10" s="163">
        <f>Tuition!$T$49*2</f>
        <v>8340</v>
      </c>
      <c r="C10" s="246">
        <f>Fees!$B$4*2</f>
        <v>1836</v>
      </c>
      <c r="D10" s="246">
        <f>'1 Term Living Expense Component'!$D$28*2</f>
        <v>6104</v>
      </c>
      <c r="E10" s="246">
        <f>'1 Term Living Expense Component'!$D$34*2</f>
        <v>3956</v>
      </c>
      <c r="F10" s="246">
        <f>'Books &amp; Supplies'!$D$5*2</f>
        <v>274</v>
      </c>
      <c r="G10" s="246">
        <f>'1 Term Living Expense Component'!$D$30*2</f>
        <v>2370</v>
      </c>
      <c r="H10" s="246">
        <f>'1 Term Living Expense Component'!$D$31*2</f>
        <v>1170</v>
      </c>
      <c r="I10" s="247">
        <f>'Loan Fees'!$B$4</f>
        <v>200</v>
      </c>
      <c r="J10" s="248">
        <f>'Loan Fees'!$B$5</f>
        <v>478</v>
      </c>
      <c r="K10" s="249">
        <f>SUM(B10:J10)</f>
        <v>24728</v>
      </c>
      <c r="L10" t="str">
        <f>IF(K27*2&lt;&gt;K10, "?", "")</f>
        <v/>
      </c>
    </row>
    <row r="11" spans="1:12" ht="9.9499999999999993" customHeight="1" thickTop="1">
      <c r="L11" t="str">
        <f>IF(K28*2&lt;&gt;K11, "?", "")</f>
        <v/>
      </c>
    </row>
    <row r="12" spans="1:12" ht="16.5" thickBot="1">
      <c r="A12" s="310" t="s">
        <v>91</v>
      </c>
      <c r="B12" s="311"/>
      <c r="C12" s="311"/>
      <c r="D12" s="311"/>
      <c r="E12" s="311"/>
      <c r="F12" s="311"/>
      <c r="G12" s="311"/>
      <c r="H12" s="311"/>
      <c r="I12" s="311"/>
      <c r="J12" s="311"/>
      <c r="K12" s="311"/>
      <c r="L12" t="str">
        <f>IF(K29*2&lt;&gt;K12, "?", "")</f>
        <v/>
      </c>
    </row>
    <row r="13" spans="1:12" ht="16.5" thickTop="1" thickBot="1">
      <c r="A13" s="151"/>
      <c r="B13" s="155" t="s">
        <v>93</v>
      </c>
      <c r="C13" s="156" t="s">
        <v>96</v>
      </c>
      <c r="D13" s="156" t="s">
        <v>95</v>
      </c>
      <c r="E13" s="156" t="s">
        <v>11</v>
      </c>
      <c r="F13" s="157" t="s">
        <v>94</v>
      </c>
      <c r="G13" s="156" t="s">
        <v>98</v>
      </c>
      <c r="H13" s="156" t="s">
        <v>97</v>
      </c>
      <c r="I13" s="156" t="s">
        <v>99</v>
      </c>
      <c r="J13" s="156" t="s">
        <v>100</v>
      </c>
      <c r="K13" s="169" t="s">
        <v>90</v>
      </c>
    </row>
    <row r="14" spans="1:12" ht="15.75" thickTop="1">
      <c r="A14" s="250" t="s">
        <v>195</v>
      </c>
      <c r="B14" s="252">
        <f>Tuition!$T$7*2</f>
        <v>6744</v>
      </c>
      <c r="C14" s="242">
        <f>Fees!$B$3*2</f>
        <v>2266</v>
      </c>
      <c r="D14" s="242">
        <f>'1 Term Living Expense Component'!$D$20*2</f>
        <v>2326</v>
      </c>
      <c r="E14" s="242">
        <f>'1 Term Living Expense Component'!$D$21*2</f>
        <v>998</v>
      </c>
      <c r="F14" s="242">
        <f>'Books &amp; Supplies'!$D$3*2</f>
        <v>492</v>
      </c>
      <c r="G14" s="242">
        <f>'1 Term Living Expense Component'!$D$17*2</f>
        <v>2910</v>
      </c>
      <c r="H14" s="242">
        <f>'1 Term Living Expense Component'!$D$18*2</f>
        <v>1170</v>
      </c>
      <c r="I14" s="243">
        <f>'Loan Fees'!$B$2</f>
        <v>64</v>
      </c>
      <c r="J14" s="244">
        <f>'Loan Fees'!$B$3</f>
        <v>488</v>
      </c>
      <c r="K14" s="245">
        <f>SUM(B14:J14)</f>
        <v>17458</v>
      </c>
      <c r="L14" t="str">
        <f>IF(K31*2&lt;&gt;K14, "?", "")</f>
        <v/>
      </c>
    </row>
    <row r="15" spans="1:12" ht="15.75" thickBot="1">
      <c r="A15" s="251" t="s">
        <v>199</v>
      </c>
      <c r="B15" s="163">
        <f>Tuition!$T$49*2</f>
        <v>8340</v>
      </c>
      <c r="C15" s="246">
        <f>Fees!$B$4*2</f>
        <v>1836</v>
      </c>
      <c r="D15" s="246">
        <f>'1 Term Living Expense Component'!$D$38*2</f>
        <v>2326</v>
      </c>
      <c r="E15" s="246">
        <f>'1 Term Living Expense Component'!$D$39*2</f>
        <v>998</v>
      </c>
      <c r="F15" s="246">
        <f>'Books &amp; Supplies'!$D$5*2</f>
        <v>274</v>
      </c>
      <c r="G15" s="246">
        <f>'1 Term Living Expense Component'!$D$40*2</f>
        <v>2910</v>
      </c>
      <c r="H15" s="246">
        <f>'1 Term Living Expense Component'!$D$41*2</f>
        <v>1170</v>
      </c>
      <c r="I15" s="247">
        <f>'Loan Fees'!$B$4</f>
        <v>200</v>
      </c>
      <c r="J15" s="248">
        <f>'Loan Fees'!$B$5</f>
        <v>478</v>
      </c>
      <c r="K15" s="249">
        <f>SUM(B15:J15)</f>
        <v>18532</v>
      </c>
      <c r="L15" t="str">
        <f>IF(K32*2&lt;&gt;K15, "?", "")</f>
        <v/>
      </c>
    </row>
    <row r="16" spans="1:12" ht="9.9499999999999993" customHeight="1" thickTop="1">
      <c r="L16" t="str">
        <f>IF(K34*2&lt;&gt;K16, "?", "")</f>
        <v/>
      </c>
    </row>
    <row r="17" spans="1:11" ht="15.75">
      <c r="A17" s="309" t="s">
        <v>202</v>
      </c>
      <c r="B17" s="309"/>
      <c r="C17" s="309"/>
      <c r="D17" s="309"/>
      <c r="E17" s="309"/>
      <c r="F17" s="309"/>
      <c r="G17" s="309"/>
      <c r="H17" s="309"/>
      <c r="I17" s="309"/>
      <c r="J17" s="309"/>
      <c r="K17" s="309"/>
    </row>
    <row r="18" spans="1:11" ht="15.75">
      <c r="A18" s="309" t="s">
        <v>197</v>
      </c>
      <c r="B18" s="309"/>
      <c r="C18" s="309"/>
      <c r="D18" s="309"/>
      <c r="E18" s="309"/>
      <c r="F18" s="309"/>
      <c r="G18" s="309"/>
      <c r="H18" s="309"/>
      <c r="I18" s="309"/>
      <c r="J18" s="309"/>
      <c r="K18" s="309"/>
    </row>
    <row r="19" spans="1:11" ht="16.5" thickBot="1">
      <c r="A19" s="310" t="s">
        <v>89</v>
      </c>
      <c r="B19" s="310"/>
      <c r="C19" s="310"/>
      <c r="D19" s="310"/>
      <c r="E19" s="310"/>
      <c r="F19" s="310"/>
      <c r="G19" s="310"/>
      <c r="H19" s="310"/>
      <c r="I19" s="310"/>
      <c r="J19" s="310"/>
      <c r="K19" s="310"/>
    </row>
    <row r="20" spans="1:11" ht="16.5" thickTop="1" thickBot="1">
      <c r="A20" s="164"/>
      <c r="B20" s="155" t="s">
        <v>93</v>
      </c>
      <c r="C20" s="156" t="s">
        <v>96</v>
      </c>
      <c r="D20" s="156" t="s">
        <v>95</v>
      </c>
      <c r="E20" s="156" t="s">
        <v>11</v>
      </c>
      <c r="F20" s="157" t="s">
        <v>94</v>
      </c>
      <c r="G20" s="156" t="s">
        <v>98</v>
      </c>
      <c r="H20" s="156" t="s">
        <v>97</v>
      </c>
      <c r="I20" s="156" t="s">
        <v>99</v>
      </c>
      <c r="J20" s="168" t="s">
        <v>100</v>
      </c>
      <c r="K20" s="169" t="s">
        <v>90</v>
      </c>
    </row>
    <row r="21" spans="1:11" ht="15.75" thickTop="1">
      <c r="A21" s="250" t="s">
        <v>195</v>
      </c>
      <c r="B21" s="252">
        <f>Tuition!$T$7</f>
        <v>3372</v>
      </c>
      <c r="C21" s="242">
        <f>Fees!$B$3</f>
        <v>1133</v>
      </c>
      <c r="D21" s="242">
        <f>'1 Term Living Expense Component'!$D$15</f>
        <v>2000</v>
      </c>
      <c r="E21" s="242">
        <f>'1 Term Living Expense Component'!$D$16</f>
        <v>1978</v>
      </c>
      <c r="F21" s="242">
        <f>'Books &amp; Supplies'!$D$3</f>
        <v>246</v>
      </c>
      <c r="G21" s="242">
        <f>'1 Term Living Expense Component'!$D$17</f>
        <v>1455</v>
      </c>
      <c r="H21" s="242">
        <f>'1 Term Living Expense Component'!$D$18</f>
        <v>585</v>
      </c>
      <c r="I21" s="243">
        <f>'Loan Fees'!$C$2</f>
        <v>32</v>
      </c>
      <c r="J21" s="244">
        <f>'Loan Fees'!$C$3</f>
        <v>244</v>
      </c>
      <c r="K21" s="245">
        <f>SUM(B21:J21)</f>
        <v>11045</v>
      </c>
    </row>
    <row r="22" spans="1:11" ht="16.5" customHeight="1" thickBot="1">
      <c r="A22" s="251" t="s">
        <v>199</v>
      </c>
      <c r="B22" s="253">
        <f>Tuition!$T$49</f>
        <v>4170</v>
      </c>
      <c r="C22" s="246">
        <f>Fees!$B$4</f>
        <v>918</v>
      </c>
      <c r="D22" s="246">
        <f>'1 Term Living Expense Component'!$D$33</f>
        <v>4000</v>
      </c>
      <c r="E22" s="246">
        <f>'1 Term Living Expense Component'!$D$34</f>
        <v>1978</v>
      </c>
      <c r="F22" s="246">
        <f>'Books &amp; Supplies'!$D$5</f>
        <v>137</v>
      </c>
      <c r="G22" s="246">
        <f>'1 Term Living Expense Component'!$D$35</f>
        <v>1455</v>
      </c>
      <c r="H22" s="246">
        <f>'1 Term Living Expense Component'!$D$36</f>
        <v>585</v>
      </c>
      <c r="I22" s="247">
        <f>'Loan Fees'!$B$4/2</f>
        <v>100</v>
      </c>
      <c r="J22" s="248">
        <f>'Loan Fees'!$B$5/2</f>
        <v>239</v>
      </c>
      <c r="K22" s="249">
        <f>SUM(B22:J22)</f>
        <v>13582</v>
      </c>
    </row>
    <row r="23" spans="1:11" ht="9.9499999999999993" customHeight="1" thickTop="1"/>
    <row r="24" spans="1:11" ht="16.5" thickBot="1">
      <c r="A24" s="310" t="s">
        <v>205</v>
      </c>
      <c r="B24" s="311"/>
      <c r="C24" s="311"/>
      <c r="D24" s="311"/>
      <c r="E24" s="311"/>
      <c r="F24" s="311"/>
      <c r="G24" s="311"/>
      <c r="H24" s="311"/>
      <c r="I24" s="311"/>
      <c r="J24" s="311"/>
      <c r="K24" s="311"/>
    </row>
    <row r="25" spans="1:11" ht="16.5" thickTop="1" thickBot="1">
      <c r="A25" s="151"/>
      <c r="B25" s="155" t="s">
        <v>93</v>
      </c>
      <c r="C25" s="156" t="s">
        <v>96</v>
      </c>
      <c r="D25" s="156" t="s">
        <v>95</v>
      </c>
      <c r="E25" s="156" t="s">
        <v>11</v>
      </c>
      <c r="F25" s="157" t="s">
        <v>94</v>
      </c>
      <c r="G25" s="156" t="s">
        <v>98</v>
      </c>
      <c r="H25" s="156" t="s">
        <v>97</v>
      </c>
      <c r="I25" s="156" t="s">
        <v>99</v>
      </c>
      <c r="J25" s="156" t="s">
        <v>100</v>
      </c>
      <c r="K25" s="169" t="s">
        <v>90</v>
      </c>
    </row>
    <row r="26" spans="1:11" ht="15.75" thickTop="1">
      <c r="A26" s="250" t="s">
        <v>195</v>
      </c>
      <c r="B26" s="252">
        <f>Tuition!$T$7</f>
        <v>3372</v>
      </c>
      <c r="C26" s="242">
        <f>Fees!$B$3</f>
        <v>1133</v>
      </c>
      <c r="D26" s="242">
        <f>'1 Term Living Expense Component'!$D$10</f>
        <v>3052</v>
      </c>
      <c r="E26" s="242">
        <f>'1 Term Living Expense Component'!$D$11</f>
        <v>1978</v>
      </c>
      <c r="F26" s="242">
        <f>'Books &amp; Supplies'!$D$3</f>
        <v>246</v>
      </c>
      <c r="G26" s="242">
        <f>'1 Term Living Expense Component'!$D$12</f>
        <v>1185</v>
      </c>
      <c r="H26" s="242">
        <f>'1 Term Living Expense Component'!$D$18</f>
        <v>585</v>
      </c>
      <c r="I26" s="243">
        <f>'Loan Fees'!$C$2</f>
        <v>32</v>
      </c>
      <c r="J26" s="244">
        <f>'Loan Fees'!$C$3</f>
        <v>244</v>
      </c>
      <c r="K26" s="245">
        <f>SUM(B26:J26)</f>
        <v>11827</v>
      </c>
    </row>
    <row r="27" spans="1:11" ht="15.75" thickBot="1">
      <c r="A27" s="251" t="s">
        <v>199</v>
      </c>
      <c r="B27" s="253">
        <f>Tuition!$T$49</f>
        <v>4170</v>
      </c>
      <c r="C27" s="246">
        <f>Fees!$B$4</f>
        <v>918</v>
      </c>
      <c r="D27" s="246">
        <f>'1 Term Living Expense Component'!$D$28</f>
        <v>3052</v>
      </c>
      <c r="E27" s="246">
        <f>'1 Term Living Expense Component'!$D$34</f>
        <v>1978</v>
      </c>
      <c r="F27" s="246">
        <f>'Books &amp; Supplies'!$D$5</f>
        <v>137</v>
      </c>
      <c r="G27" s="246">
        <f>'1 Term Living Expense Component'!$D$30</f>
        <v>1185</v>
      </c>
      <c r="H27" s="246">
        <f>'1 Term Living Expense Component'!$D$31</f>
        <v>585</v>
      </c>
      <c r="I27" s="247">
        <f>'Loan Fees'!$B$4/2</f>
        <v>100</v>
      </c>
      <c r="J27" s="248">
        <f>'Loan Fees'!$B$5/2</f>
        <v>239</v>
      </c>
      <c r="K27" s="249">
        <f>SUM(B27:J27)</f>
        <v>12364</v>
      </c>
    </row>
    <row r="28" spans="1:11" ht="9.9499999999999993" customHeight="1" thickTop="1"/>
    <row r="29" spans="1:11" ht="16.5" thickBot="1">
      <c r="A29" s="310" t="s">
        <v>91</v>
      </c>
      <c r="B29" s="311"/>
      <c r="C29" s="311"/>
      <c r="D29" s="311"/>
      <c r="E29" s="311"/>
      <c r="F29" s="311"/>
      <c r="G29" s="311"/>
      <c r="H29" s="311"/>
      <c r="I29" s="311"/>
      <c r="J29" s="311"/>
      <c r="K29" s="311"/>
    </row>
    <row r="30" spans="1:11" ht="16.5" thickTop="1" thickBot="1">
      <c r="A30" s="151"/>
      <c r="B30" s="155" t="s">
        <v>93</v>
      </c>
      <c r="C30" s="156" t="s">
        <v>96</v>
      </c>
      <c r="D30" s="156" t="s">
        <v>95</v>
      </c>
      <c r="E30" s="156" t="s">
        <v>11</v>
      </c>
      <c r="F30" s="157" t="s">
        <v>94</v>
      </c>
      <c r="G30" s="156" t="s">
        <v>98</v>
      </c>
      <c r="H30" s="156" t="s">
        <v>97</v>
      </c>
      <c r="I30" s="156" t="s">
        <v>99</v>
      </c>
      <c r="J30" s="156" t="s">
        <v>100</v>
      </c>
      <c r="K30" s="169" t="s">
        <v>90</v>
      </c>
    </row>
    <row r="31" spans="1:11" ht="15.75" thickTop="1">
      <c r="A31" s="250" t="s">
        <v>195</v>
      </c>
      <c r="B31" s="252">
        <f>Tuition!$T$7</f>
        <v>3372</v>
      </c>
      <c r="C31" s="242">
        <f>Fees!$B$3</f>
        <v>1133</v>
      </c>
      <c r="D31" s="242">
        <f>'1 Term Living Expense Component'!$D$20</f>
        <v>1163</v>
      </c>
      <c r="E31" s="242">
        <f>'1 Term Living Expense Component'!$D$21</f>
        <v>499</v>
      </c>
      <c r="F31" s="242">
        <f>'Books &amp; Supplies'!$D$3</f>
        <v>246</v>
      </c>
      <c r="G31" s="242">
        <f>'1 Term Living Expense Component'!$D$17</f>
        <v>1455</v>
      </c>
      <c r="H31" s="242">
        <f>'1 Term Living Expense Component'!$D$18</f>
        <v>585</v>
      </c>
      <c r="I31" s="243">
        <f>'Loan Fees'!$C$2</f>
        <v>32</v>
      </c>
      <c r="J31" s="244">
        <f>'Loan Fees'!$C$3</f>
        <v>244</v>
      </c>
      <c r="K31" s="245">
        <f>SUM(B31:J31)</f>
        <v>8729</v>
      </c>
    </row>
    <row r="32" spans="1:11" ht="15.75" thickBot="1">
      <c r="A32" s="251" t="s">
        <v>199</v>
      </c>
      <c r="B32" s="253">
        <f>Tuition!$T$49</f>
        <v>4170</v>
      </c>
      <c r="C32" s="246">
        <f>Fees!$B$4</f>
        <v>918</v>
      </c>
      <c r="D32" s="246">
        <f>'1 Term Living Expense Component'!$D$38</f>
        <v>1163</v>
      </c>
      <c r="E32" s="246">
        <f>'1 Term Living Expense Component'!$D$39</f>
        <v>499</v>
      </c>
      <c r="F32" s="246">
        <f>'Books &amp; Supplies'!$D$5</f>
        <v>137</v>
      </c>
      <c r="G32" s="246">
        <f>'1 Term Living Expense Component'!$D$40</f>
        <v>1455</v>
      </c>
      <c r="H32" s="246">
        <f>'1 Term Living Expense Component'!$D$41</f>
        <v>585</v>
      </c>
      <c r="I32" s="247">
        <f>'Loan Fees'!$B$4/2</f>
        <v>100</v>
      </c>
      <c r="J32" s="248">
        <f>'Loan Fees'!$B$5/2</f>
        <v>239</v>
      </c>
      <c r="K32" s="249">
        <f>SUM(B32:J32)</f>
        <v>9266</v>
      </c>
    </row>
    <row r="33" spans="1:12" ht="15.75" thickTop="1">
      <c r="A33" s="186"/>
      <c r="B33" s="187"/>
      <c r="C33" s="187"/>
      <c r="D33" s="187"/>
      <c r="E33" s="187"/>
      <c r="F33" s="187"/>
      <c r="G33" s="187"/>
      <c r="H33" s="187"/>
      <c r="I33" s="188"/>
      <c r="J33" s="188"/>
      <c r="K33" s="189"/>
    </row>
    <row r="34" spans="1:12" ht="15.75">
      <c r="A34" s="309" t="s">
        <v>201</v>
      </c>
      <c r="B34" s="309"/>
      <c r="C34" s="309"/>
      <c r="D34" s="309"/>
      <c r="E34" s="309"/>
      <c r="F34" s="309"/>
      <c r="G34" s="309"/>
      <c r="H34" s="309"/>
      <c r="I34" s="309"/>
      <c r="J34" s="309"/>
      <c r="K34" s="309"/>
    </row>
    <row r="35" spans="1:12" ht="15.75">
      <c r="A35" s="309" t="s">
        <v>198</v>
      </c>
      <c r="B35" s="309"/>
      <c r="C35" s="309"/>
      <c r="D35" s="309"/>
      <c r="E35" s="309"/>
      <c r="F35" s="309"/>
      <c r="G35" s="309"/>
      <c r="H35" s="309"/>
      <c r="I35" s="309"/>
      <c r="J35" s="309"/>
      <c r="K35" s="309"/>
    </row>
    <row r="36" spans="1:12" ht="16.5" thickBot="1">
      <c r="A36" s="310" t="s">
        <v>89</v>
      </c>
      <c r="B36" s="310"/>
      <c r="C36" s="310"/>
      <c r="D36" s="310"/>
      <c r="E36" s="310"/>
      <c r="F36" s="310"/>
      <c r="G36" s="310"/>
      <c r="H36" s="310"/>
      <c r="I36" s="310"/>
      <c r="J36" s="310"/>
      <c r="K36" s="310"/>
    </row>
    <row r="37" spans="1:12" ht="16.5" thickTop="1" thickBot="1">
      <c r="A37" s="164"/>
      <c r="B37" s="155" t="s">
        <v>93</v>
      </c>
      <c r="C37" s="156" t="s">
        <v>96</v>
      </c>
      <c r="D37" s="156" t="s">
        <v>95</v>
      </c>
      <c r="E37" s="156" t="s">
        <v>11</v>
      </c>
      <c r="F37" s="157" t="s">
        <v>94</v>
      </c>
      <c r="G37" s="156" t="s">
        <v>98</v>
      </c>
      <c r="H37" s="156" t="s">
        <v>97</v>
      </c>
      <c r="I37" s="156" t="s">
        <v>99</v>
      </c>
      <c r="J37" s="168" t="s">
        <v>100</v>
      </c>
      <c r="K37" s="169" t="s">
        <v>90</v>
      </c>
    </row>
    <row r="38" spans="1:12" ht="15.75" thickTop="1">
      <c r="A38" s="250" t="s">
        <v>195</v>
      </c>
      <c r="B38" s="252">
        <f>Tuition!$T$7*2</f>
        <v>6744</v>
      </c>
      <c r="C38" s="242">
        <f>Fees!$B$3*2</f>
        <v>2266</v>
      </c>
      <c r="D38" s="242">
        <f>'1 Term Living Expense Component'!$D$15*2</f>
        <v>4000</v>
      </c>
      <c r="E38" s="242">
        <f>'1 Term Living Expense Component'!$D$16*2</f>
        <v>3956</v>
      </c>
      <c r="F38" s="242">
        <f>'Books &amp; Supplies'!$D$3*2</f>
        <v>492</v>
      </c>
      <c r="G38" s="242">
        <f>'1 Term Living Expense Component'!$D$17*2</f>
        <v>2910</v>
      </c>
      <c r="H38" s="242">
        <f>'1 Term Living Expense Component'!$D$18*2</f>
        <v>1170</v>
      </c>
      <c r="I38" s="243">
        <f>'Loan Fees'!$B$2</f>
        <v>64</v>
      </c>
      <c r="J38" s="244">
        <f>'Loan Fees'!$B$3</f>
        <v>488</v>
      </c>
      <c r="K38" s="245">
        <f>SUM(B38:J38)</f>
        <v>22090</v>
      </c>
      <c r="L38" t="str">
        <f>IF(K54*2&lt;&gt;K38, "?", "")</f>
        <v/>
      </c>
    </row>
    <row r="39" spans="1:12" ht="15.75" thickBot="1">
      <c r="A39" s="251" t="s">
        <v>199</v>
      </c>
      <c r="B39" s="163">
        <f>Tuition!$T$49*2</f>
        <v>8340</v>
      </c>
      <c r="C39" s="246">
        <f>Fees!$B$4*2</f>
        <v>1836</v>
      </c>
      <c r="D39" s="246">
        <f>'1 Term Living Expense Component'!$D$33*2</f>
        <v>8000</v>
      </c>
      <c r="E39" s="246">
        <f>'1 Term Living Expense Component'!$D$34*2</f>
        <v>3956</v>
      </c>
      <c r="F39" s="246">
        <f>'Books &amp; Supplies'!$D$5*2</f>
        <v>274</v>
      </c>
      <c r="G39" s="246">
        <f>'1 Term Living Expense Component'!$D$35*2</f>
        <v>2910</v>
      </c>
      <c r="H39" s="246">
        <f>'1 Term Living Expense Component'!$D$36*2</f>
        <v>1170</v>
      </c>
      <c r="I39" s="247">
        <f>'Loan Fees'!$B$4</f>
        <v>200</v>
      </c>
      <c r="J39" s="248">
        <f>'Loan Fees'!$B$5</f>
        <v>478</v>
      </c>
      <c r="K39" s="249">
        <f>SUM(B39:J39)</f>
        <v>27164</v>
      </c>
      <c r="L39" t="str">
        <f>IF(K55*2&lt;&gt;K39, "?", "")</f>
        <v/>
      </c>
    </row>
    <row r="40" spans="1:12" ht="9.9499999999999993" customHeight="1" thickTop="1"/>
    <row r="41" spans="1:12" ht="16.5" thickBot="1">
      <c r="A41" s="310" t="s">
        <v>204</v>
      </c>
      <c r="B41" s="311"/>
      <c r="C41" s="311"/>
      <c r="D41" s="311"/>
      <c r="E41" s="311"/>
      <c r="F41" s="311"/>
      <c r="G41" s="311"/>
      <c r="H41" s="311"/>
      <c r="I41" s="311"/>
      <c r="J41" s="311"/>
      <c r="K41" s="311"/>
    </row>
    <row r="42" spans="1:12" ht="16.5" thickTop="1" thickBot="1">
      <c r="A42" s="151"/>
      <c r="B42" s="155" t="s">
        <v>93</v>
      </c>
      <c r="C42" s="156" t="s">
        <v>96</v>
      </c>
      <c r="D42" s="156" t="s">
        <v>95</v>
      </c>
      <c r="E42" s="156" t="s">
        <v>11</v>
      </c>
      <c r="F42" s="157" t="s">
        <v>94</v>
      </c>
      <c r="G42" s="156" t="s">
        <v>98</v>
      </c>
      <c r="H42" s="156" t="s">
        <v>97</v>
      </c>
      <c r="I42" s="156" t="s">
        <v>99</v>
      </c>
      <c r="J42" s="156" t="s">
        <v>100</v>
      </c>
      <c r="K42" s="169" t="s">
        <v>90</v>
      </c>
    </row>
    <row r="43" spans="1:12" ht="15.75" thickTop="1">
      <c r="A43" s="250" t="s">
        <v>195</v>
      </c>
      <c r="B43" s="252">
        <f>Tuition!$T$7*2</f>
        <v>6744</v>
      </c>
      <c r="C43" s="242">
        <f>Fees!$B$3*2</f>
        <v>2266</v>
      </c>
      <c r="D43" s="242">
        <f>'1 Term Living Expense Component'!$D$10*2</f>
        <v>6104</v>
      </c>
      <c r="E43" s="242">
        <f>'1 Term Living Expense Component'!$D$11*2</f>
        <v>3956</v>
      </c>
      <c r="F43" s="242">
        <f>'Books &amp; Supplies'!$D$3*2</f>
        <v>492</v>
      </c>
      <c r="G43" s="242">
        <f>'1 Term Living Expense Component'!$D$12*2</f>
        <v>2370</v>
      </c>
      <c r="H43" s="242">
        <f>'1 Term Living Expense Component'!$D$18*2</f>
        <v>1170</v>
      </c>
      <c r="I43" s="243">
        <f>'Loan Fees'!$B$2</f>
        <v>64</v>
      </c>
      <c r="J43" s="244">
        <f>'Loan Fees'!$B$3</f>
        <v>488</v>
      </c>
      <c r="K43" s="245">
        <f>SUM(B43:J43)</f>
        <v>23654</v>
      </c>
    </row>
    <row r="44" spans="1:12" ht="15.75" thickBot="1">
      <c r="A44" s="251" t="s">
        <v>199</v>
      </c>
      <c r="B44" s="163">
        <f>Tuition!$T$49*2</f>
        <v>8340</v>
      </c>
      <c r="C44" s="246">
        <f>Fees!$B$4*2</f>
        <v>1836</v>
      </c>
      <c r="D44" s="246">
        <f>'1 Term Living Expense Component'!$D$28*2</f>
        <v>6104</v>
      </c>
      <c r="E44" s="246">
        <f>'1 Term Living Expense Component'!$D$34*2</f>
        <v>3956</v>
      </c>
      <c r="F44" s="246">
        <f>'Books &amp; Supplies'!$D$5*2</f>
        <v>274</v>
      </c>
      <c r="G44" s="246">
        <f>'1 Term Living Expense Component'!$D$30*2</f>
        <v>2370</v>
      </c>
      <c r="H44" s="246">
        <f>'1 Term Living Expense Component'!$D$31*2</f>
        <v>1170</v>
      </c>
      <c r="I44" s="247">
        <f>'Loan Fees'!$B$4</f>
        <v>200</v>
      </c>
      <c r="J44" s="248">
        <f>'Loan Fees'!$B$5</f>
        <v>478</v>
      </c>
      <c r="K44" s="249">
        <f>SUM(B44:J44)</f>
        <v>24728</v>
      </c>
    </row>
    <row r="45" spans="1:12" ht="17.25" thickTop="1" thickBot="1">
      <c r="A45" s="310" t="s">
        <v>91</v>
      </c>
      <c r="B45" s="311"/>
      <c r="C45" s="311"/>
      <c r="D45" s="311"/>
      <c r="E45" s="311"/>
      <c r="F45" s="311"/>
      <c r="G45" s="311"/>
      <c r="H45" s="311"/>
      <c r="I45" s="311"/>
      <c r="J45" s="311"/>
      <c r="K45" s="311"/>
    </row>
    <row r="46" spans="1:12" ht="16.5" thickTop="1" thickBot="1">
      <c r="A46" s="151"/>
      <c r="B46" s="155" t="s">
        <v>93</v>
      </c>
      <c r="C46" s="156" t="s">
        <v>96</v>
      </c>
      <c r="D46" s="156" t="s">
        <v>95</v>
      </c>
      <c r="E46" s="156" t="s">
        <v>11</v>
      </c>
      <c r="F46" s="157" t="s">
        <v>94</v>
      </c>
      <c r="G46" s="156" t="s">
        <v>98</v>
      </c>
      <c r="H46" s="156" t="s">
        <v>97</v>
      </c>
      <c r="I46" s="156" t="s">
        <v>99</v>
      </c>
      <c r="J46" s="156" t="s">
        <v>100</v>
      </c>
      <c r="K46" s="169" t="s">
        <v>90</v>
      </c>
    </row>
    <row r="47" spans="1:12" ht="15.75" thickTop="1">
      <c r="A47" s="250" t="s">
        <v>195</v>
      </c>
      <c r="B47" s="252">
        <f>Tuition!$T$7*2</f>
        <v>6744</v>
      </c>
      <c r="C47" s="242">
        <f>Fees!$B$3*2</f>
        <v>2266</v>
      </c>
      <c r="D47" s="242">
        <f>'1 Term Living Expense Component'!$D$20*2</f>
        <v>2326</v>
      </c>
      <c r="E47" s="242">
        <f>'1 Term Living Expense Component'!$D$21*2</f>
        <v>998</v>
      </c>
      <c r="F47" s="242">
        <f>'Books &amp; Supplies'!$D$3*2</f>
        <v>492</v>
      </c>
      <c r="G47" s="242">
        <f>'1 Term Living Expense Component'!$D$17*2</f>
        <v>2910</v>
      </c>
      <c r="H47" s="242">
        <f>'1 Term Living Expense Component'!$D$18*2</f>
        <v>1170</v>
      </c>
      <c r="I47" s="243">
        <f>'Loan Fees'!$B$2</f>
        <v>64</v>
      </c>
      <c r="J47" s="244">
        <f>'Loan Fees'!$B$3</f>
        <v>488</v>
      </c>
      <c r="K47" s="245">
        <f>SUM(B47:J47)</f>
        <v>17458</v>
      </c>
    </row>
    <row r="48" spans="1:12" ht="15.75" thickBot="1">
      <c r="A48" s="251" t="s">
        <v>199</v>
      </c>
      <c r="B48" s="163">
        <f>Tuition!$T$49*2</f>
        <v>8340</v>
      </c>
      <c r="C48" s="246">
        <f>Fees!$B$4*2</f>
        <v>1836</v>
      </c>
      <c r="D48" s="246">
        <f>'1 Term Living Expense Component'!$D$38*2</f>
        <v>2326</v>
      </c>
      <c r="E48" s="246">
        <f>'1 Term Living Expense Component'!$D$39*2</f>
        <v>998</v>
      </c>
      <c r="F48" s="246">
        <f>'Books &amp; Supplies'!$D$5*2</f>
        <v>274</v>
      </c>
      <c r="G48" s="246">
        <f>'1 Term Living Expense Component'!$D$40*2</f>
        <v>2910</v>
      </c>
      <c r="H48" s="246">
        <f>'1 Term Living Expense Component'!$D$41*2</f>
        <v>1170</v>
      </c>
      <c r="I48" s="247">
        <f>'Loan Fees'!$B$4</f>
        <v>200</v>
      </c>
      <c r="J48" s="248">
        <f>'Loan Fees'!$B$5</f>
        <v>478</v>
      </c>
      <c r="K48" s="249">
        <f>SUM(B48:J48)</f>
        <v>18532</v>
      </c>
    </row>
    <row r="49" spans="1:12" ht="9.9499999999999993" customHeight="1" thickTop="1">
      <c r="L49" t="str">
        <f>IF(K70*2&lt;&gt;K49, "?", "")</f>
        <v/>
      </c>
    </row>
    <row r="50" spans="1:12" ht="15.75">
      <c r="A50" s="309" t="s">
        <v>202</v>
      </c>
      <c r="B50" s="309"/>
      <c r="C50" s="309"/>
      <c r="D50" s="309"/>
      <c r="E50" s="309"/>
      <c r="F50" s="309"/>
      <c r="G50" s="309"/>
      <c r="H50" s="309"/>
      <c r="I50" s="309"/>
      <c r="J50" s="309"/>
      <c r="K50" s="309"/>
    </row>
    <row r="51" spans="1:12" ht="15.75">
      <c r="A51" s="309" t="s">
        <v>152</v>
      </c>
      <c r="B51" s="309"/>
      <c r="C51" s="309"/>
      <c r="D51" s="309"/>
      <c r="E51" s="309"/>
      <c r="F51" s="309"/>
      <c r="G51" s="309"/>
      <c r="H51" s="309"/>
      <c r="I51" s="309"/>
      <c r="J51" s="309"/>
      <c r="K51" s="309"/>
    </row>
    <row r="52" spans="1:12" ht="16.5" thickBot="1">
      <c r="A52" s="310" t="s">
        <v>89</v>
      </c>
      <c r="B52" s="310"/>
      <c r="C52" s="310"/>
      <c r="D52" s="310"/>
      <c r="E52" s="310"/>
      <c r="F52" s="310"/>
      <c r="G52" s="310"/>
      <c r="H52" s="310"/>
      <c r="I52" s="310"/>
      <c r="J52" s="310"/>
      <c r="K52" s="310"/>
    </row>
    <row r="53" spans="1:12" ht="16.5" thickTop="1" thickBot="1">
      <c r="A53" s="164"/>
      <c r="B53" s="155" t="s">
        <v>93</v>
      </c>
      <c r="C53" s="156" t="s">
        <v>96</v>
      </c>
      <c r="D53" s="156" t="s">
        <v>95</v>
      </c>
      <c r="E53" s="156" t="s">
        <v>11</v>
      </c>
      <c r="F53" s="157" t="s">
        <v>94</v>
      </c>
      <c r="G53" s="156" t="s">
        <v>98</v>
      </c>
      <c r="H53" s="156" t="s">
        <v>97</v>
      </c>
      <c r="I53" s="156" t="s">
        <v>99</v>
      </c>
      <c r="J53" s="168" t="s">
        <v>100</v>
      </c>
      <c r="K53" s="169" t="s">
        <v>90</v>
      </c>
    </row>
    <row r="54" spans="1:12" ht="15.75" thickTop="1">
      <c r="A54" s="250" t="s">
        <v>195</v>
      </c>
      <c r="B54" s="252">
        <f>Tuition!$T$7</f>
        <v>3372</v>
      </c>
      <c r="C54" s="242">
        <f>Fees!$B$3</f>
        <v>1133</v>
      </c>
      <c r="D54" s="242">
        <f>'1 Term Living Expense Component'!$D$15</f>
        <v>2000</v>
      </c>
      <c r="E54" s="242">
        <f>'1 Term Living Expense Component'!$D$16</f>
        <v>1978</v>
      </c>
      <c r="F54" s="242">
        <f>'Books &amp; Supplies'!$D$3</f>
        <v>246</v>
      </c>
      <c r="G54" s="242">
        <f>'1 Term Living Expense Component'!$D$17</f>
        <v>1455</v>
      </c>
      <c r="H54" s="242">
        <f>'1 Term Living Expense Component'!$D$18</f>
        <v>585</v>
      </c>
      <c r="I54" s="243">
        <f>'Loan Fees'!$C$2</f>
        <v>32</v>
      </c>
      <c r="J54" s="244">
        <f>'Loan Fees'!$C$3</f>
        <v>244</v>
      </c>
      <c r="K54" s="245">
        <f>SUM(B54:J54)</f>
        <v>11045</v>
      </c>
    </row>
    <row r="55" spans="1:12" ht="15.75" thickBot="1">
      <c r="A55" s="251" t="s">
        <v>199</v>
      </c>
      <c r="B55" s="253">
        <f>Tuition!$T$49</f>
        <v>4170</v>
      </c>
      <c r="C55" s="246">
        <f>Fees!$B$4</f>
        <v>918</v>
      </c>
      <c r="D55" s="246">
        <f>'1 Term Living Expense Component'!$D$33</f>
        <v>4000</v>
      </c>
      <c r="E55" s="246">
        <f>'1 Term Living Expense Component'!$D$34</f>
        <v>1978</v>
      </c>
      <c r="F55" s="246">
        <f>'Books &amp; Supplies'!$D$5</f>
        <v>137</v>
      </c>
      <c r="G55" s="246">
        <f>'1 Term Living Expense Component'!$D$35</f>
        <v>1455</v>
      </c>
      <c r="H55" s="246">
        <f>'1 Term Living Expense Component'!$D$36</f>
        <v>585</v>
      </c>
      <c r="I55" s="247">
        <f>'Loan Fees'!$B$4/2</f>
        <v>100</v>
      </c>
      <c r="J55" s="248">
        <f>'Loan Fees'!$B$5/2</f>
        <v>239</v>
      </c>
      <c r="K55" s="249">
        <f>SUM(B55:J55)</f>
        <v>13582</v>
      </c>
    </row>
    <row r="56" spans="1:12" ht="9.9499999999999993" customHeight="1" thickTop="1"/>
    <row r="57" spans="1:12" ht="16.5" thickBot="1">
      <c r="A57" s="310" t="s">
        <v>205</v>
      </c>
      <c r="B57" s="310"/>
      <c r="C57" s="310"/>
      <c r="D57" s="310"/>
      <c r="E57" s="310"/>
      <c r="F57" s="310"/>
      <c r="G57" s="310"/>
      <c r="H57" s="310"/>
      <c r="I57" s="310"/>
      <c r="J57" s="310"/>
      <c r="K57" s="310"/>
    </row>
    <row r="58" spans="1:12" ht="16.5" thickTop="1" thickBot="1">
      <c r="A58" s="151"/>
      <c r="B58" s="155" t="s">
        <v>93</v>
      </c>
      <c r="C58" s="156" t="s">
        <v>96</v>
      </c>
      <c r="D58" s="156" t="s">
        <v>95</v>
      </c>
      <c r="E58" s="156" t="s">
        <v>11</v>
      </c>
      <c r="F58" s="157" t="s">
        <v>94</v>
      </c>
      <c r="G58" s="156" t="s">
        <v>98</v>
      </c>
      <c r="H58" s="156" t="s">
        <v>97</v>
      </c>
      <c r="I58" s="156" t="s">
        <v>99</v>
      </c>
      <c r="J58" s="156" t="s">
        <v>100</v>
      </c>
      <c r="K58" s="169" t="s">
        <v>90</v>
      </c>
    </row>
    <row r="59" spans="1:12" ht="15.75" thickTop="1">
      <c r="A59" s="250" t="s">
        <v>195</v>
      </c>
      <c r="B59" s="252">
        <f>Tuition!$T$7</f>
        <v>3372</v>
      </c>
      <c r="C59" s="242">
        <f>Fees!$B$3</f>
        <v>1133</v>
      </c>
      <c r="D59" s="242">
        <f>'1 Term Living Expense Component'!$D$10</f>
        <v>3052</v>
      </c>
      <c r="E59" s="242">
        <f>'1 Term Living Expense Component'!$D$11</f>
        <v>1978</v>
      </c>
      <c r="F59" s="242">
        <f>'Books &amp; Supplies'!$D$3</f>
        <v>246</v>
      </c>
      <c r="G59" s="242">
        <f>'1 Term Living Expense Component'!$D$12</f>
        <v>1185</v>
      </c>
      <c r="H59" s="242">
        <f>'1 Term Living Expense Component'!$D$18</f>
        <v>585</v>
      </c>
      <c r="I59" s="243">
        <f>'Loan Fees'!$C$2</f>
        <v>32</v>
      </c>
      <c r="J59" s="244">
        <f>'Loan Fees'!$C$3</f>
        <v>244</v>
      </c>
      <c r="K59" s="245">
        <f>SUM(B59:J59)</f>
        <v>11827</v>
      </c>
    </row>
    <row r="60" spans="1:12" ht="15.75" thickBot="1">
      <c r="A60" s="251" t="s">
        <v>199</v>
      </c>
      <c r="B60" s="253">
        <f>Tuition!$T$49</f>
        <v>4170</v>
      </c>
      <c r="C60" s="246">
        <f>Fees!$B$4</f>
        <v>918</v>
      </c>
      <c r="D60" s="246">
        <f>'1 Term Living Expense Component'!$D$28</f>
        <v>3052</v>
      </c>
      <c r="E60" s="246">
        <f>'1 Term Living Expense Component'!$D$34</f>
        <v>1978</v>
      </c>
      <c r="F60" s="246">
        <f>'Books &amp; Supplies'!$D$5</f>
        <v>137</v>
      </c>
      <c r="G60" s="246">
        <f>'1 Term Living Expense Component'!$D$30</f>
        <v>1185</v>
      </c>
      <c r="H60" s="246">
        <f>'1 Term Living Expense Component'!$D$31</f>
        <v>585</v>
      </c>
      <c r="I60" s="247">
        <f>'Loan Fees'!$B$4/2</f>
        <v>100</v>
      </c>
      <c r="J60" s="248">
        <f>'Loan Fees'!$B$5/2</f>
        <v>239</v>
      </c>
      <c r="K60" s="249">
        <f>SUM(B60:J60)</f>
        <v>12364</v>
      </c>
    </row>
    <row r="61" spans="1:12" ht="9.9499999999999993" customHeight="1" thickTop="1"/>
    <row r="62" spans="1:12" ht="16.5" thickBot="1">
      <c r="A62" s="310" t="s">
        <v>91</v>
      </c>
      <c r="B62" s="311"/>
      <c r="C62" s="311"/>
      <c r="D62" s="311"/>
      <c r="E62" s="311"/>
      <c r="F62" s="311"/>
      <c r="G62" s="311"/>
      <c r="H62" s="311"/>
      <c r="I62" s="311"/>
      <c r="J62" s="311"/>
      <c r="K62" s="311"/>
    </row>
    <row r="63" spans="1:12" ht="16.5" thickTop="1" thickBot="1">
      <c r="A63" s="151"/>
      <c r="B63" s="155" t="s">
        <v>93</v>
      </c>
      <c r="C63" s="156" t="s">
        <v>96</v>
      </c>
      <c r="D63" s="156" t="s">
        <v>95</v>
      </c>
      <c r="E63" s="156" t="s">
        <v>11</v>
      </c>
      <c r="F63" s="157" t="s">
        <v>94</v>
      </c>
      <c r="G63" s="156" t="s">
        <v>98</v>
      </c>
      <c r="H63" s="156" t="s">
        <v>97</v>
      </c>
      <c r="I63" s="156" t="s">
        <v>99</v>
      </c>
      <c r="J63" s="156" t="s">
        <v>100</v>
      </c>
      <c r="K63" s="169" t="s">
        <v>90</v>
      </c>
    </row>
    <row r="64" spans="1:12" ht="15.75" thickTop="1">
      <c r="A64" s="250" t="s">
        <v>195</v>
      </c>
      <c r="B64" s="252">
        <f>Tuition!$T$7</f>
        <v>3372</v>
      </c>
      <c r="C64" s="242">
        <f>Fees!$B$3</f>
        <v>1133</v>
      </c>
      <c r="D64" s="242">
        <f>'1 Term Living Expense Component'!$D$20</f>
        <v>1163</v>
      </c>
      <c r="E64" s="242">
        <f>'1 Term Living Expense Component'!$D$21</f>
        <v>499</v>
      </c>
      <c r="F64" s="242">
        <f>'Books &amp; Supplies'!$D$3</f>
        <v>246</v>
      </c>
      <c r="G64" s="242">
        <f>'1 Term Living Expense Component'!$D$17</f>
        <v>1455</v>
      </c>
      <c r="H64" s="242">
        <f>'1 Term Living Expense Component'!$D$18</f>
        <v>585</v>
      </c>
      <c r="I64" s="243">
        <f>'Loan Fees'!$C$2</f>
        <v>32</v>
      </c>
      <c r="J64" s="244">
        <f>'Loan Fees'!$C$3</f>
        <v>244</v>
      </c>
      <c r="K64" s="245">
        <f>SUM(B64:J64)</f>
        <v>8729</v>
      </c>
    </row>
    <row r="65" spans="1:11" ht="15.75" thickBot="1">
      <c r="A65" s="251" t="s">
        <v>199</v>
      </c>
      <c r="B65" s="253">
        <f>Tuition!$T$49</f>
        <v>4170</v>
      </c>
      <c r="C65" s="246">
        <f>Fees!$B$4</f>
        <v>918</v>
      </c>
      <c r="D65" s="246">
        <f>'1 Term Living Expense Component'!$D$38</f>
        <v>1163</v>
      </c>
      <c r="E65" s="246">
        <f>'1 Term Living Expense Component'!$D$39</f>
        <v>499</v>
      </c>
      <c r="F65" s="246">
        <f>'Books &amp; Supplies'!$D$5</f>
        <v>137</v>
      </c>
      <c r="G65" s="246">
        <f>'1 Term Living Expense Component'!$D$40</f>
        <v>1455</v>
      </c>
      <c r="H65" s="246">
        <f>'1 Term Living Expense Component'!$D$41</f>
        <v>585</v>
      </c>
      <c r="I65" s="247">
        <f>'Loan Fees'!$B$4/2</f>
        <v>100</v>
      </c>
      <c r="J65" s="248">
        <f>'Loan Fees'!$B$5/2</f>
        <v>239</v>
      </c>
      <c r="K65" s="249">
        <f>SUM(B65:J65)</f>
        <v>9266</v>
      </c>
    </row>
    <row r="66" spans="1:11" ht="9.9499999999999993" customHeight="1" thickTop="1"/>
    <row r="67" spans="1:11">
      <c r="A67" s="313" t="s">
        <v>196</v>
      </c>
      <c r="B67" s="313"/>
      <c r="C67" s="313"/>
      <c r="D67" s="313"/>
      <c r="E67" s="313"/>
      <c r="F67" s="313"/>
      <c r="G67" s="313"/>
      <c r="H67" s="313"/>
      <c r="I67" s="313"/>
      <c r="J67" s="313"/>
      <c r="K67" s="313"/>
    </row>
    <row r="68" spans="1:11">
      <c r="A68" s="313"/>
      <c r="B68" s="313"/>
      <c r="C68" s="313"/>
      <c r="D68" s="313"/>
      <c r="E68" s="313"/>
      <c r="F68" s="313"/>
      <c r="G68" s="313"/>
      <c r="H68" s="313"/>
      <c r="I68" s="313"/>
      <c r="J68" s="313"/>
      <c r="K68" s="313"/>
    </row>
  </sheetData>
  <mergeCells count="21">
    <mergeCell ref="A57:K57"/>
    <mergeCell ref="A62:K62"/>
    <mergeCell ref="A67:K68"/>
    <mergeCell ref="A36:K36"/>
    <mergeCell ref="A41:K41"/>
    <mergeCell ref="A45:K45"/>
    <mergeCell ref="A50:K50"/>
    <mergeCell ref="A51:K51"/>
    <mergeCell ref="A52:K52"/>
    <mergeCell ref="A35:K35"/>
    <mergeCell ref="A1:K1"/>
    <mergeCell ref="A2:K2"/>
    <mergeCell ref="A3:K3"/>
    <mergeCell ref="A7:K7"/>
    <mergeCell ref="A12:K12"/>
    <mergeCell ref="A17:K17"/>
    <mergeCell ref="A18:K18"/>
    <mergeCell ref="A19:K19"/>
    <mergeCell ref="A24:K24"/>
    <mergeCell ref="A29:K29"/>
    <mergeCell ref="A34:K34"/>
  </mergeCells>
  <printOptions horizontalCentered="1" verticalCentered="1"/>
  <pageMargins left="0.5" right="0.5" top="0.25" bottom="0.25" header="0.3" footer="0.3"/>
  <pageSetup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6"/>
  <sheetViews>
    <sheetView workbookViewId="0"/>
  </sheetViews>
  <sheetFormatPr defaultRowHeight="15"/>
  <cols>
    <col min="1" max="1" width="15.140625" customWidth="1"/>
    <col min="2" max="5" width="10.7109375" customWidth="1"/>
    <col min="8" max="8" width="26.7109375" customWidth="1"/>
    <col min="9" max="9" width="13.28515625" bestFit="1" customWidth="1"/>
    <col min="10" max="10" width="14.7109375" bestFit="1" customWidth="1"/>
    <col min="11" max="11" width="15.85546875" bestFit="1" customWidth="1"/>
    <col min="12" max="12" width="15.42578125" bestFit="1" customWidth="1"/>
  </cols>
  <sheetData>
    <row r="1" spans="1:18" ht="15.75">
      <c r="B1" s="262" t="s">
        <v>70</v>
      </c>
      <c r="C1" s="262"/>
      <c r="D1" s="262"/>
      <c r="E1" s="262"/>
      <c r="F1" s="262"/>
      <c r="I1" s="2" t="s">
        <v>0</v>
      </c>
      <c r="J1" s="2" t="s">
        <v>1</v>
      </c>
      <c r="K1" s="2" t="s">
        <v>4</v>
      </c>
      <c r="L1" s="2" t="s">
        <v>2</v>
      </c>
    </row>
    <row r="2" spans="1:18">
      <c r="B2" s="142" t="s">
        <v>0</v>
      </c>
      <c r="C2" s="142" t="s">
        <v>3</v>
      </c>
      <c r="D2" s="142" t="s">
        <v>1</v>
      </c>
      <c r="E2" s="142" t="s">
        <v>4</v>
      </c>
      <c r="F2" s="142" t="s">
        <v>2</v>
      </c>
      <c r="H2" s="5" t="s">
        <v>16</v>
      </c>
      <c r="I2" s="7">
        <v>78</v>
      </c>
      <c r="J2" s="7">
        <v>45</v>
      </c>
      <c r="K2" s="7">
        <v>45</v>
      </c>
      <c r="L2" s="7">
        <v>50</v>
      </c>
    </row>
    <row r="3" spans="1:18">
      <c r="A3" s="181" t="s">
        <v>92</v>
      </c>
      <c r="B3" s="143">
        <v>1133</v>
      </c>
      <c r="C3" s="142" t="s">
        <v>14</v>
      </c>
      <c r="D3" s="142" t="s">
        <v>14</v>
      </c>
      <c r="E3" s="182">
        <v>612</v>
      </c>
      <c r="F3" s="182">
        <v>692</v>
      </c>
      <c r="H3" s="5" t="s">
        <v>25</v>
      </c>
      <c r="I3" s="7">
        <v>53</v>
      </c>
      <c r="J3" s="7">
        <v>0</v>
      </c>
      <c r="K3" s="7">
        <v>0</v>
      </c>
      <c r="L3" s="7">
        <v>0</v>
      </c>
      <c r="M3" s="7"/>
    </row>
    <row r="4" spans="1:18">
      <c r="A4" s="181" t="s">
        <v>9</v>
      </c>
      <c r="B4" s="182">
        <v>918</v>
      </c>
      <c r="C4" s="142" t="s">
        <v>14</v>
      </c>
      <c r="D4" s="182">
        <v>600</v>
      </c>
      <c r="E4" s="182">
        <v>580</v>
      </c>
      <c r="F4" s="182">
        <v>654</v>
      </c>
      <c r="H4" s="5" t="s">
        <v>24</v>
      </c>
      <c r="I4" s="144">
        <v>30</v>
      </c>
      <c r="J4" s="144">
        <v>30</v>
      </c>
      <c r="K4" s="144">
        <v>30</v>
      </c>
      <c r="L4" s="144">
        <v>30</v>
      </c>
    </row>
    <row r="5" spans="1:18">
      <c r="A5" s="181" t="s">
        <v>124</v>
      </c>
      <c r="B5" s="143">
        <v>1133</v>
      </c>
      <c r="C5" s="142" t="s">
        <v>14</v>
      </c>
      <c r="D5" s="142" t="s">
        <v>14</v>
      </c>
      <c r="E5" s="142" t="s">
        <v>14</v>
      </c>
      <c r="F5" s="142" t="s">
        <v>14</v>
      </c>
      <c r="H5" s="5" t="s">
        <v>20</v>
      </c>
      <c r="I5" s="7">
        <v>3</v>
      </c>
      <c r="J5" s="7">
        <v>3</v>
      </c>
      <c r="K5" s="7">
        <v>3</v>
      </c>
      <c r="L5" s="7">
        <v>3</v>
      </c>
    </row>
    <row r="6" spans="1:18">
      <c r="A6" s="181" t="s">
        <v>125</v>
      </c>
      <c r="B6" s="182">
        <v>956</v>
      </c>
      <c r="C6" s="142" t="s">
        <v>14</v>
      </c>
      <c r="D6" s="142" t="s">
        <v>14</v>
      </c>
      <c r="E6" s="142" t="s">
        <v>14</v>
      </c>
      <c r="F6" s="142" t="s">
        <v>14</v>
      </c>
      <c r="H6" s="5" t="s">
        <v>17</v>
      </c>
      <c r="I6" s="7">
        <v>199</v>
      </c>
      <c r="J6" s="7">
        <v>0</v>
      </c>
      <c r="K6" s="7">
        <v>0</v>
      </c>
      <c r="L6" s="7">
        <v>63</v>
      </c>
    </row>
    <row r="7" spans="1:18">
      <c r="A7" s="181" t="s">
        <v>126</v>
      </c>
      <c r="B7" s="182">
        <v>1133</v>
      </c>
      <c r="C7" s="142" t="s">
        <v>14</v>
      </c>
      <c r="D7" s="142" t="s">
        <v>14</v>
      </c>
      <c r="E7" s="142" t="s">
        <v>14</v>
      </c>
      <c r="F7" s="142" t="s">
        <v>14</v>
      </c>
      <c r="H7" s="5" t="s">
        <v>18</v>
      </c>
      <c r="I7" s="7">
        <v>15</v>
      </c>
      <c r="J7" s="7">
        <v>0</v>
      </c>
      <c r="K7" s="7">
        <v>0</v>
      </c>
      <c r="L7" s="7">
        <v>0</v>
      </c>
    </row>
    <row r="8" spans="1:18">
      <c r="H8" s="5" t="s">
        <v>19</v>
      </c>
      <c r="I8" s="7">
        <v>450</v>
      </c>
      <c r="J8" s="7">
        <v>450</v>
      </c>
      <c r="K8" s="7">
        <v>450</v>
      </c>
      <c r="L8" s="7">
        <v>450</v>
      </c>
    </row>
    <row r="9" spans="1:18">
      <c r="B9" s="110"/>
      <c r="C9" s="110"/>
      <c r="D9" s="110"/>
      <c r="E9" s="110"/>
      <c r="F9" s="110"/>
      <c r="H9" s="5" t="s">
        <v>22</v>
      </c>
      <c r="I9" s="7">
        <v>75</v>
      </c>
      <c r="J9" s="7">
        <v>0</v>
      </c>
      <c r="K9" s="7">
        <v>0</v>
      </c>
      <c r="L9" s="7">
        <v>0</v>
      </c>
    </row>
    <row r="10" spans="1:18">
      <c r="A10" s="263" t="s">
        <v>190</v>
      </c>
      <c r="B10" s="263"/>
      <c r="C10" s="263"/>
      <c r="D10" s="263"/>
      <c r="E10" s="263"/>
      <c r="F10" s="263"/>
      <c r="H10" s="5" t="s">
        <v>23</v>
      </c>
      <c r="I10" s="7">
        <v>114</v>
      </c>
      <c r="J10" s="7">
        <v>114</v>
      </c>
      <c r="K10" s="7">
        <v>114</v>
      </c>
      <c r="L10" s="7">
        <v>114</v>
      </c>
    </row>
    <row r="11" spans="1:18">
      <c r="A11" s="263"/>
      <c r="B11" s="263"/>
      <c r="C11" s="263"/>
      <c r="D11" s="263"/>
      <c r="E11" s="263"/>
      <c r="F11" s="263"/>
      <c r="H11" s="5" t="s">
        <v>21</v>
      </c>
      <c r="I11" s="7">
        <v>116</v>
      </c>
      <c r="J11" s="7">
        <v>0</v>
      </c>
      <c r="K11" s="7">
        <v>0</v>
      </c>
      <c r="L11" s="7">
        <v>0</v>
      </c>
    </row>
    <row r="12" spans="1:18">
      <c r="A12" s="263"/>
      <c r="B12" s="263"/>
      <c r="C12" s="263"/>
      <c r="D12" s="263"/>
      <c r="E12" s="263"/>
      <c r="F12" s="263"/>
      <c r="H12" s="8"/>
      <c r="I12" s="7">
        <f>SUM(I2:I11)</f>
        <v>1133</v>
      </c>
      <c r="J12" s="7">
        <f>SUM(J2:J11)</f>
        <v>642</v>
      </c>
      <c r="K12" s="7">
        <f>SUM(K2:K11)</f>
        <v>642</v>
      </c>
      <c r="L12" s="7">
        <f>SUM(L2:L11)</f>
        <v>710</v>
      </c>
      <c r="M12" s="6"/>
      <c r="N12" s="6"/>
      <c r="O12" s="6"/>
      <c r="P12" s="6"/>
      <c r="Q12" s="6"/>
      <c r="R12" s="6"/>
    </row>
    <row r="13" spans="1:18">
      <c r="A13" s="263"/>
      <c r="B13" s="263"/>
      <c r="C13" s="263"/>
      <c r="D13" s="263"/>
      <c r="E13" s="263"/>
      <c r="F13" s="263"/>
    </row>
    <row r="14" spans="1:18">
      <c r="A14" s="263"/>
      <c r="B14" s="263"/>
      <c r="C14" s="263"/>
      <c r="D14" s="263"/>
      <c r="E14" s="263"/>
      <c r="F14" s="263"/>
      <c r="H14" s="5"/>
    </row>
    <row r="15" spans="1:18">
      <c r="A15" s="263"/>
      <c r="B15" s="263"/>
      <c r="C15" s="263"/>
      <c r="D15" s="263"/>
      <c r="E15" s="263"/>
      <c r="F15" s="263"/>
      <c r="H15" s="141" t="s">
        <v>87</v>
      </c>
      <c r="I15" s="139"/>
      <c r="J15" s="139"/>
      <c r="K15" s="139"/>
      <c r="L15" s="139"/>
      <c r="M15" s="140"/>
      <c r="N15" s="140"/>
    </row>
    <row r="16" spans="1:18">
      <c r="H16" s="261" t="s">
        <v>150</v>
      </c>
      <c r="I16" s="261"/>
      <c r="J16" s="261"/>
      <c r="K16" s="261"/>
      <c r="L16" s="261"/>
      <c r="M16" s="140"/>
      <c r="N16" s="140"/>
    </row>
  </sheetData>
  <sortState ref="H2:I10">
    <sortCondition ref="H1:H9"/>
  </sortState>
  <mergeCells count="3">
    <mergeCell ref="H16:L16"/>
    <mergeCell ref="B1:F1"/>
    <mergeCell ref="A10:F15"/>
  </mergeCells>
  <pageMargins left="0.25" right="0.25" top="0.75" bottom="0.75" header="0.3" footer="0.3"/>
  <pageSetup scale="7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33.75" customHeight="1"/>
  <cols>
    <col min="1" max="1" width="23.7109375" bestFit="1" customWidth="1"/>
    <col min="2" max="2" width="10" bestFit="1" customWidth="1"/>
    <col min="3" max="3" width="13.7109375" bestFit="1" customWidth="1"/>
    <col min="12" max="12" width="12.85546875" bestFit="1" customWidth="1"/>
  </cols>
  <sheetData>
    <row r="1" spans="1:3" ht="33.75" customHeight="1" thickBot="1">
      <c r="A1" s="241" t="s">
        <v>101</v>
      </c>
      <c r="B1" s="165" t="s">
        <v>102</v>
      </c>
      <c r="C1" s="165" t="s">
        <v>103</v>
      </c>
    </row>
    <row r="2" spans="1:3" ht="33.75" customHeight="1" thickBot="1">
      <c r="A2" s="166" t="s">
        <v>104</v>
      </c>
      <c r="B2" s="167">
        <v>64</v>
      </c>
      <c r="C2" s="167">
        <f>B2/2</f>
        <v>32</v>
      </c>
    </row>
    <row r="3" spans="1:3" ht="33.75" customHeight="1" thickBot="1">
      <c r="A3" s="166" t="s">
        <v>105</v>
      </c>
      <c r="B3" s="167">
        <v>488</v>
      </c>
      <c r="C3" s="167">
        <f t="shared" ref="C3:C5" si="0">B3/2</f>
        <v>244</v>
      </c>
    </row>
    <row r="4" spans="1:3" ht="33.75" customHeight="1" thickBot="1">
      <c r="A4" s="166" t="s">
        <v>107</v>
      </c>
      <c r="B4" s="167">
        <v>200</v>
      </c>
      <c r="C4" s="167">
        <f t="shared" si="0"/>
        <v>100</v>
      </c>
    </row>
    <row r="5" spans="1:3" ht="33.75" customHeight="1" thickBot="1">
      <c r="A5" s="166" t="s">
        <v>106</v>
      </c>
      <c r="B5" s="167">
        <v>478</v>
      </c>
      <c r="C5" s="167">
        <f t="shared" si="0"/>
        <v>239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
  <sheetViews>
    <sheetView topLeftCell="D1" workbookViewId="0">
      <selection sqref="A1:E1"/>
    </sheetView>
  </sheetViews>
  <sheetFormatPr defaultRowHeight="15"/>
  <cols>
    <col min="1" max="1" width="36.140625" customWidth="1"/>
    <col min="2" max="5" width="11.7109375" customWidth="1"/>
  </cols>
  <sheetData>
    <row r="1" spans="1:6" ht="17.25">
      <c r="A1" s="264" t="s">
        <v>69</v>
      </c>
      <c r="B1" s="265"/>
      <c r="C1" s="265"/>
      <c r="D1" s="265"/>
      <c r="E1" s="266"/>
    </row>
    <row r="2" spans="1:6">
      <c r="A2" s="9"/>
      <c r="B2" s="10" t="s">
        <v>29</v>
      </c>
      <c r="C2" s="10" t="s">
        <v>30</v>
      </c>
      <c r="D2" s="10" t="s">
        <v>31</v>
      </c>
      <c r="E2" s="10" t="s">
        <v>32</v>
      </c>
    </row>
    <row r="3" spans="1:6">
      <c r="A3" s="11" t="s">
        <v>28</v>
      </c>
      <c r="B3" s="200">
        <v>493</v>
      </c>
      <c r="C3" s="200">
        <v>370</v>
      </c>
      <c r="D3" s="200">
        <v>246</v>
      </c>
      <c r="E3" s="200">
        <v>123</v>
      </c>
    </row>
    <row r="4" spans="1:6" ht="5.0999999999999996" customHeight="1">
      <c r="A4" s="91"/>
      <c r="B4" s="202"/>
      <c r="C4" s="203"/>
      <c r="D4" s="202"/>
      <c r="E4" s="204"/>
    </row>
    <row r="5" spans="1:6">
      <c r="A5" s="11" t="s">
        <v>33</v>
      </c>
      <c r="B5" s="201">
        <v>275</v>
      </c>
      <c r="C5" s="201">
        <v>206</v>
      </c>
      <c r="D5" s="201">
        <v>137</v>
      </c>
      <c r="E5" s="201">
        <v>69</v>
      </c>
    </row>
    <row r="6" spans="1:6" ht="5.0999999999999996" customHeight="1">
      <c r="A6" s="91"/>
      <c r="B6" s="202"/>
      <c r="C6" s="205"/>
      <c r="D6" s="202"/>
      <c r="E6" s="204"/>
    </row>
    <row r="7" spans="1:6">
      <c r="A7" s="11" t="s">
        <v>71</v>
      </c>
      <c r="B7" s="201">
        <v>800</v>
      </c>
      <c r="C7" s="201">
        <v>600</v>
      </c>
      <c r="D7" s="201">
        <v>400</v>
      </c>
      <c r="E7" s="201">
        <v>200</v>
      </c>
    </row>
    <row r="8" spans="1:6" ht="5.0999999999999996" customHeight="1">
      <c r="A8" s="91"/>
      <c r="B8" s="202"/>
      <c r="C8" s="205"/>
      <c r="D8" s="202"/>
      <c r="E8" s="204"/>
    </row>
    <row r="9" spans="1:6">
      <c r="A9" s="11" t="s">
        <v>34</v>
      </c>
      <c r="B9" s="201">
        <v>125</v>
      </c>
      <c r="C9" s="201">
        <v>94</v>
      </c>
      <c r="D9" s="201">
        <v>62</v>
      </c>
      <c r="E9" s="201">
        <v>31</v>
      </c>
    </row>
    <row r="10" spans="1:6" ht="5.0999999999999996" customHeight="1">
      <c r="A10" s="91"/>
      <c r="B10" s="202" t="s">
        <v>157</v>
      </c>
      <c r="C10" s="205"/>
      <c r="D10" s="202"/>
      <c r="E10" s="204"/>
    </row>
    <row r="11" spans="1:6">
      <c r="A11" s="11" t="s">
        <v>35</v>
      </c>
      <c r="B11" s="201">
        <v>700</v>
      </c>
      <c r="C11" s="201">
        <v>525</v>
      </c>
      <c r="D11" s="201">
        <v>350</v>
      </c>
      <c r="E11" s="201">
        <v>175</v>
      </c>
    </row>
    <row r="13" spans="1:6">
      <c r="A13" s="139" t="s">
        <v>86</v>
      </c>
      <c r="B13" s="139"/>
      <c r="C13" s="139"/>
      <c r="D13" s="139"/>
      <c r="E13" s="139"/>
      <c r="F13" s="140"/>
    </row>
    <row r="17" spans="2:2" ht="17.25">
      <c r="B17" s="92"/>
    </row>
  </sheetData>
  <mergeCells count="1">
    <mergeCell ref="A1:E1"/>
  </mergeCells>
  <pageMargins left="0.25" right="0.25" top="0.75" bottom="0.75" header="0.3" footer="0.3"/>
  <pageSetup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2"/>
  <sheetViews>
    <sheetView topLeftCell="B1" workbookViewId="0">
      <selection activeCell="L10" sqref="L10:Q15"/>
    </sheetView>
  </sheetViews>
  <sheetFormatPr defaultRowHeight="15"/>
  <cols>
    <col min="1" max="1" width="15.85546875" bestFit="1" customWidth="1"/>
    <col min="2" max="2" width="5.85546875" bestFit="1" customWidth="1"/>
    <col min="3" max="4" width="13.28515625" bestFit="1" customWidth="1"/>
    <col min="5" max="5" width="13.140625" customWidth="1"/>
    <col min="6" max="6" width="13.28515625" bestFit="1" customWidth="1"/>
    <col min="7" max="7" width="15.5703125" bestFit="1" customWidth="1"/>
    <col min="8" max="9" width="13.28515625" bestFit="1" customWidth="1"/>
    <col min="10" max="10" width="15.5703125" bestFit="1" customWidth="1"/>
    <col min="11" max="11" width="6.42578125" bestFit="1" customWidth="1"/>
    <col min="12" max="12" width="13.28515625" bestFit="1" customWidth="1"/>
    <col min="13" max="13" width="12.42578125" bestFit="1" customWidth="1"/>
    <col min="20" max="20" width="12.5703125" bestFit="1" customWidth="1"/>
    <col min="21" max="21" width="5" bestFit="1" customWidth="1"/>
    <col min="22" max="22" width="11" bestFit="1" customWidth="1"/>
    <col min="23" max="23" width="5" bestFit="1" customWidth="1"/>
    <col min="24" max="24" width="11.85546875" bestFit="1" customWidth="1"/>
    <col min="25" max="25" width="5" bestFit="1" customWidth="1"/>
  </cols>
  <sheetData>
    <row r="1" spans="1:21" ht="15.75" customHeight="1">
      <c r="A1" s="300" t="s">
        <v>77</v>
      </c>
      <c r="B1" s="300"/>
      <c r="C1" s="300"/>
      <c r="D1" s="300"/>
      <c r="E1" s="300"/>
      <c r="F1" s="300"/>
    </row>
    <row r="2" spans="1:21" ht="15.75" customHeight="1" thickBot="1">
      <c r="B2" s="1"/>
      <c r="C2" s="1"/>
      <c r="D2" s="1"/>
    </row>
    <row r="3" spans="1:21" ht="15.75" customHeight="1" thickBot="1">
      <c r="A3" s="268"/>
      <c r="B3" s="269"/>
      <c r="C3" s="281" t="s">
        <v>38</v>
      </c>
      <c r="D3" s="282"/>
      <c r="E3" s="283" t="s">
        <v>36</v>
      </c>
      <c r="F3" s="284"/>
      <c r="G3" s="285" t="s">
        <v>37</v>
      </c>
      <c r="H3" s="286"/>
      <c r="L3" s="275" t="s">
        <v>76</v>
      </c>
      <c r="M3" s="276"/>
    </row>
    <row r="4" spans="1:21" ht="15.75" customHeight="1">
      <c r="A4" s="22" t="s">
        <v>39</v>
      </c>
      <c r="B4" s="12" t="s">
        <v>51</v>
      </c>
      <c r="C4" s="37" t="s">
        <v>40</v>
      </c>
      <c r="D4" s="38" t="s">
        <v>41</v>
      </c>
      <c r="E4" s="13" t="s">
        <v>40</v>
      </c>
      <c r="F4" s="14" t="s">
        <v>41</v>
      </c>
      <c r="G4" s="19" t="s">
        <v>40</v>
      </c>
      <c r="H4" s="25" t="s">
        <v>41</v>
      </c>
      <c r="J4" s="22" t="s">
        <v>39</v>
      </c>
      <c r="K4" s="12" t="s">
        <v>51</v>
      </c>
      <c r="L4" s="104" t="s">
        <v>40</v>
      </c>
      <c r="M4" s="105" t="s">
        <v>41</v>
      </c>
    </row>
    <row r="5" spans="1:21" ht="15.75" customHeight="1">
      <c r="A5" s="23" t="s">
        <v>158</v>
      </c>
      <c r="B5" s="28" t="s">
        <v>159</v>
      </c>
      <c r="C5" s="39">
        <v>4776</v>
      </c>
      <c r="D5" s="40">
        <v>14063</v>
      </c>
      <c r="E5" s="15">
        <v>5287</v>
      </c>
      <c r="F5" s="16">
        <v>15280</v>
      </c>
      <c r="G5" s="20">
        <v>5263</v>
      </c>
      <c r="H5" s="26">
        <v>16136</v>
      </c>
      <c r="J5" s="23" t="s">
        <v>42</v>
      </c>
      <c r="K5" s="28" t="s">
        <v>159</v>
      </c>
      <c r="L5" s="106">
        <v>6931</v>
      </c>
      <c r="M5" s="107">
        <v>6931</v>
      </c>
    </row>
    <row r="6" spans="1:21" ht="15.75" customHeight="1" thickBot="1">
      <c r="A6" s="206" t="s">
        <v>160</v>
      </c>
      <c r="B6" s="207">
        <v>6</v>
      </c>
      <c r="C6" s="208">
        <v>2838</v>
      </c>
      <c r="D6" s="209">
        <v>8346</v>
      </c>
      <c r="E6" s="210">
        <v>3128</v>
      </c>
      <c r="F6" s="211">
        <v>8948</v>
      </c>
      <c r="G6" s="212">
        <v>3128</v>
      </c>
      <c r="H6" s="213">
        <v>9576</v>
      </c>
      <c r="J6" s="23" t="s">
        <v>43</v>
      </c>
      <c r="K6" s="29" t="s">
        <v>161</v>
      </c>
      <c r="L6" s="106">
        <v>5058</v>
      </c>
      <c r="M6" s="107">
        <v>5058</v>
      </c>
      <c r="T6" t="s">
        <v>194</v>
      </c>
    </row>
    <row r="7" spans="1:21" ht="15.75" thickTop="1">
      <c r="B7" s="1"/>
      <c r="C7" s="1"/>
      <c r="D7" s="1"/>
      <c r="J7" s="23" t="s">
        <v>44</v>
      </c>
      <c r="K7" s="214">
        <v>6</v>
      </c>
      <c r="L7" s="215" t="s">
        <v>191</v>
      </c>
      <c r="M7" s="216" t="s">
        <v>191</v>
      </c>
      <c r="T7">
        <v>3372</v>
      </c>
      <c r="U7">
        <v>3372</v>
      </c>
    </row>
    <row r="8" spans="1:21" ht="16.5" thickBot="1">
      <c r="A8" s="267" t="s">
        <v>52</v>
      </c>
      <c r="B8" s="267"/>
      <c r="C8" s="267"/>
      <c r="D8" s="267"/>
      <c r="E8" s="267"/>
      <c r="J8" s="24" t="s">
        <v>45</v>
      </c>
      <c r="K8" s="30" t="s">
        <v>46</v>
      </c>
      <c r="L8" s="108">
        <v>1686</v>
      </c>
      <c r="M8" s="109">
        <v>1686</v>
      </c>
    </row>
    <row r="9" spans="1:21" ht="15.75" thickBot="1"/>
    <row r="10" spans="1:21" ht="15.75" customHeight="1" thickBot="1">
      <c r="A10" s="268"/>
      <c r="B10" s="269"/>
      <c r="C10" s="281" t="s">
        <v>47</v>
      </c>
      <c r="D10" s="282"/>
      <c r="E10" s="283" t="s">
        <v>54</v>
      </c>
      <c r="F10" s="284"/>
      <c r="G10" s="285" t="s">
        <v>55</v>
      </c>
      <c r="H10" s="286"/>
      <c r="I10" s="279" t="s">
        <v>56</v>
      </c>
      <c r="J10" s="280"/>
    </row>
    <row r="11" spans="1:21">
      <c r="A11" s="22" t="s">
        <v>39</v>
      </c>
      <c r="B11" s="12" t="s">
        <v>51</v>
      </c>
      <c r="C11" s="37" t="s">
        <v>40</v>
      </c>
      <c r="D11" s="38" t="s">
        <v>41</v>
      </c>
      <c r="E11" s="13" t="s">
        <v>40</v>
      </c>
      <c r="F11" s="14" t="s">
        <v>41</v>
      </c>
      <c r="G11" s="19" t="s">
        <v>40</v>
      </c>
      <c r="H11" s="25" t="s">
        <v>41</v>
      </c>
      <c r="I11" s="43" t="s">
        <v>40</v>
      </c>
      <c r="J11" s="44" t="s">
        <v>41</v>
      </c>
    </row>
    <row r="12" spans="1:21" ht="15.75" customHeight="1">
      <c r="A12" s="23" t="s">
        <v>42</v>
      </c>
      <c r="B12" s="28" t="s">
        <v>50</v>
      </c>
      <c r="C12" s="39">
        <v>4273</v>
      </c>
      <c r="D12" s="40">
        <v>12121</v>
      </c>
      <c r="E12" s="15">
        <v>6702</v>
      </c>
      <c r="F12" s="16">
        <v>16056</v>
      </c>
      <c r="G12" s="20">
        <v>4356</v>
      </c>
      <c r="H12" s="26">
        <v>11280</v>
      </c>
      <c r="I12" s="45">
        <v>6169</v>
      </c>
      <c r="J12" s="46">
        <v>13578</v>
      </c>
    </row>
    <row r="13" spans="1:21" ht="15" customHeight="1">
      <c r="A13" s="23" t="s">
        <v>44</v>
      </c>
      <c r="B13" s="29" t="s">
        <v>48</v>
      </c>
      <c r="C13" s="39">
        <v>2184</v>
      </c>
      <c r="D13" s="40">
        <v>6192</v>
      </c>
      <c r="E13" s="15">
        <v>3354</v>
      </c>
      <c r="F13" s="16">
        <v>8028</v>
      </c>
      <c r="G13" s="20">
        <v>2673</v>
      </c>
      <c r="H13" s="26">
        <v>6916</v>
      </c>
      <c r="I13" s="45">
        <v>3126</v>
      </c>
      <c r="J13" s="46">
        <v>6882</v>
      </c>
      <c r="L13" s="287" t="s">
        <v>162</v>
      </c>
      <c r="M13" s="287"/>
      <c r="N13" s="287"/>
      <c r="O13" s="287"/>
      <c r="P13" s="287"/>
      <c r="Q13" s="287"/>
    </row>
    <row r="14" spans="1:21" ht="15.75" thickBot="1">
      <c r="A14" s="24" t="s">
        <v>45</v>
      </c>
      <c r="B14" s="30" t="s">
        <v>49</v>
      </c>
      <c r="C14" s="41">
        <v>1097</v>
      </c>
      <c r="D14" s="42">
        <v>3111</v>
      </c>
      <c r="E14" s="17">
        <v>1677</v>
      </c>
      <c r="F14" s="18">
        <v>4014</v>
      </c>
      <c r="G14" s="21">
        <v>1347</v>
      </c>
      <c r="H14" s="27">
        <v>3486</v>
      </c>
      <c r="I14" s="47">
        <v>1563</v>
      </c>
      <c r="J14" s="48">
        <v>3441</v>
      </c>
      <c r="L14" s="287"/>
      <c r="M14" s="287"/>
      <c r="N14" s="287"/>
      <c r="O14" s="287"/>
      <c r="P14" s="287"/>
      <c r="Q14" s="287"/>
    </row>
    <row r="15" spans="1:21" ht="15.75" thickBot="1">
      <c r="L15" s="287"/>
      <c r="M15" s="287"/>
      <c r="N15" s="287"/>
      <c r="O15" s="287"/>
      <c r="P15" s="287"/>
      <c r="Q15" s="287"/>
    </row>
    <row r="16" spans="1:21" ht="15.75" thickBot="1">
      <c r="A16" s="268"/>
      <c r="B16" s="269"/>
      <c r="C16" s="288" t="s">
        <v>57</v>
      </c>
      <c r="D16" s="289"/>
      <c r="E16" s="290" t="s">
        <v>58</v>
      </c>
      <c r="F16" s="291"/>
      <c r="G16" s="292" t="s">
        <v>59</v>
      </c>
      <c r="H16" s="293"/>
      <c r="I16" s="294" t="s">
        <v>60</v>
      </c>
      <c r="J16" s="295"/>
    </row>
    <row r="17" spans="1:25">
      <c r="A17" s="22" t="s">
        <v>39</v>
      </c>
      <c r="B17" s="12" t="s">
        <v>51</v>
      </c>
      <c r="C17" s="49" t="s">
        <v>40</v>
      </c>
      <c r="D17" s="50" t="s">
        <v>41</v>
      </c>
      <c r="E17" s="55" t="s">
        <v>40</v>
      </c>
      <c r="F17" s="56" t="s">
        <v>41</v>
      </c>
      <c r="G17" s="61" t="s">
        <v>40</v>
      </c>
      <c r="H17" s="62" t="s">
        <v>41</v>
      </c>
      <c r="I17" s="73" t="s">
        <v>40</v>
      </c>
      <c r="J17" s="74" t="s">
        <v>41</v>
      </c>
    </row>
    <row r="18" spans="1:25">
      <c r="A18" s="23" t="s">
        <v>42</v>
      </c>
      <c r="B18" s="28" t="s">
        <v>50</v>
      </c>
      <c r="C18" s="51">
        <v>4696</v>
      </c>
      <c r="D18" s="52">
        <v>12731</v>
      </c>
      <c r="E18" s="57">
        <v>5058</v>
      </c>
      <c r="F18" s="58">
        <v>12846</v>
      </c>
      <c r="G18" s="63">
        <v>6796</v>
      </c>
      <c r="H18" s="64">
        <v>15903</v>
      </c>
      <c r="I18" s="75">
        <v>4640</v>
      </c>
      <c r="J18" s="76">
        <v>12301</v>
      </c>
    </row>
    <row r="19" spans="1:25">
      <c r="A19" s="23" t="s">
        <v>44</v>
      </c>
      <c r="B19" s="29" t="s">
        <v>48</v>
      </c>
      <c r="C19" s="51">
        <v>2370</v>
      </c>
      <c r="D19" s="52">
        <v>6426</v>
      </c>
      <c r="E19" s="57">
        <v>2607</v>
      </c>
      <c r="F19" s="58">
        <v>6618</v>
      </c>
      <c r="G19" s="63">
        <v>3955</v>
      </c>
      <c r="H19" s="64">
        <v>9254</v>
      </c>
      <c r="I19" s="75">
        <v>2521</v>
      </c>
      <c r="J19" s="76">
        <v>6682</v>
      </c>
    </row>
    <row r="20" spans="1:25" ht="15.75" thickBot="1">
      <c r="A20" s="24" t="s">
        <v>45</v>
      </c>
      <c r="B20" s="30" t="s">
        <v>49</v>
      </c>
      <c r="C20" s="53">
        <v>1185</v>
      </c>
      <c r="D20" s="54">
        <v>3213</v>
      </c>
      <c r="E20" s="59">
        <v>1324</v>
      </c>
      <c r="F20" s="60">
        <v>3360</v>
      </c>
      <c r="G20" s="65">
        <v>1854</v>
      </c>
      <c r="H20" s="66">
        <v>4338</v>
      </c>
      <c r="I20" s="77">
        <v>1194</v>
      </c>
      <c r="J20" s="78">
        <v>3165</v>
      </c>
    </row>
    <row r="21" spans="1:25" ht="15.75" thickBot="1"/>
    <row r="22" spans="1:25" ht="15.75" thickBot="1">
      <c r="A22" s="268"/>
      <c r="B22" s="269"/>
      <c r="C22" s="301" t="s">
        <v>61</v>
      </c>
      <c r="D22" s="302"/>
      <c r="E22" s="303" t="s">
        <v>62</v>
      </c>
      <c r="F22" s="304"/>
      <c r="G22" s="305" t="s">
        <v>63</v>
      </c>
      <c r="H22" s="306"/>
      <c r="I22" s="272" t="s">
        <v>67</v>
      </c>
      <c r="J22" s="273"/>
    </row>
    <row r="23" spans="1:25">
      <c r="A23" s="22" t="s">
        <v>39</v>
      </c>
      <c r="B23" s="12" t="s">
        <v>51</v>
      </c>
      <c r="C23" s="31" t="s">
        <v>40</v>
      </c>
      <c r="D23" s="32" t="s">
        <v>41</v>
      </c>
      <c r="E23" s="79" t="s">
        <v>40</v>
      </c>
      <c r="F23" s="80" t="s">
        <v>41</v>
      </c>
      <c r="G23" s="85" t="s">
        <v>40</v>
      </c>
      <c r="H23" s="86" t="s">
        <v>41</v>
      </c>
      <c r="I23" s="67" t="s">
        <v>40</v>
      </c>
      <c r="J23" s="68" t="s">
        <v>41</v>
      </c>
      <c r="T23" t="s">
        <v>170</v>
      </c>
      <c r="W23" t="s">
        <v>61</v>
      </c>
    </row>
    <row r="24" spans="1:25">
      <c r="A24" s="23" t="s">
        <v>42</v>
      </c>
      <c r="B24" s="28" t="s">
        <v>50</v>
      </c>
      <c r="C24" s="33">
        <v>4468</v>
      </c>
      <c r="D24" s="34">
        <v>11408</v>
      </c>
      <c r="E24" s="81">
        <v>4688</v>
      </c>
      <c r="F24" s="82">
        <v>12145</v>
      </c>
      <c r="G24" s="87">
        <v>7389</v>
      </c>
      <c r="H24" s="88">
        <v>13392</v>
      </c>
      <c r="I24" s="69">
        <v>8422</v>
      </c>
      <c r="J24" s="70">
        <v>18815</v>
      </c>
      <c r="T24">
        <v>4926</v>
      </c>
      <c r="U24">
        <v>8928</v>
      </c>
      <c r="W24">
        <v>2449</v>
      </c>
      <c r="X24">
        <v>6249</v>
      </c>
    </row>
    <row r="25" spans="1:25">
      <c r="A25" s="23" t="s">
        <v>44</v>
      </c>
      <c r="B25" s="29" t="s">
        <v>48</v>
      </c>
      <c r="C25" s="215" t="s">
        <v>181</v>
      </c>
      <c r="D25" s="216" t="s">
        <v>182</v>
      </c>
      <c r="E25" s="81">
        <v>2487</v>
      </c>
      <c r="F25" s="82">
        <v>6435</v>
      </c>
      <c r="G25" s="215" t="s">
        <v>183</v>
      </c>
      <c r="H25" s="216" t="s">
        <v>184</v>
      </c>
      <c r="I25" s="69">
        <v>4212</v>
      </c>
      <c r="J25" s="70">
        <v>9408</v>
      </c>
    </row>
    <row r="26" spans="1:25" ht="15.75" thickBot="1">
      <c r="A26" s="24" t="s">
        <v>45</v>
      </c>
      <c r="B26" s="30" t="s">
        <v>49</v>
      </c>
      <c r="C26" s="35">
        <v>1263</v>
      </c>
      <c r="D26" s="36">
        <v>3222</v>
      </c>
      <c r="E26" s="83">
        <v>1258</v>
      </c>
      <c r="F26" s="84">
        <v>3256</v>
      </c>
      <c r="G26" s="89">
        <v>821</v>
      </c>
      <c r="H26" s="90">
        <v>1488</v>
      </c>
      <c r="I26" s="71">
        <v>2457</v>
      </c>
      <c r="J26" s="72">
        <v>5488</v>
      </c>
    </row>
    <row r="28" spans="1:25" ht="15.75">
      <c r="A28" s="267" t="s">
        <v>64</v>
      </c>
      <c r="B28" s="267"/>
      <c r="C28" s="267"/>
      <c r="D28" s="267"/>
      <c r="E28" s="267"/>
    </row>
    <row r="29" spans="1:25" ht="15.75" thickBot="1"/>
    <row r="30" spans="1:25" ht="15.75" thickBot="1">
      <c r="A30" s="268"/>
      <c r="B30" s="269"/>
      <c r="C30" s="307" t="s">
        <v>187</v>
      </c>
      <c r="D30" s="308"/>
      <c r="E30" s="307" t="s">
        <v>188</v>
      </c>
      <c r="F30" s="308"/>
      <c r="G30" s="285" t="s">
        <v>55</v>
      </c>
      <c r="H30" s="286"/>
      <c r="I30" s="279" t="s">
        <v>57</v>
      </c>
      <c r="J30" s="280"/>
    </row>
    <row r="31" spans="1:25">
      <c r="A31" s="22" t="s">
        <v>39</v>
      </c>
      <c r="B31" s="12" t="s">
        <v>51</v>
      </c>
      <c r="C31" s="223" t="s">
        <v>40</v>
      </c>
      <c r="D31" s="224" t="s">
        <v>41</v>
      </c>
      <c r="E31" s="223" t="s">
        <v>40</v>
      </c>
      <c r="F31" s="225" t="s">
        <v>41</v>
      </c>
      <c r="G31" s="19" t="s">
        <v>40</v>
      </c>
      <c r="H31" s="25" t="s">
        <v>41</v>
      </c>
      <c r="I31" s="43" t="s">
        <v>40</v>
      </c>
      <c r="J31" s="44" t="s">
        <v>41</v>
      </c>
      <c r="T31" t="s">
        <v>171</v>
      </c>
      <c r="V31" t="s">
        <v>172</v>
      </c>
      <c r="X31" t="s">
        <v>173</v>
      </c>
    </row>
    <row r="32" spans="1:25">
      <c r="A32" s="23" t="s">
        <v>42</v>
      </c>
      <c r="B32" s="28" t="s">
        <v>50</v>
      </c>
      <c r="C32" s="226"/>
      <c r="D32" s="227"/>
      <c r="E32" s="226"/>
      <c r="F32" s="228"/>
      <c r="G32" s="20">
        <v>3690</v>
      </c>
      <c r="H32" s="26">
        <v>9549</v>
      </c>
      <c r="I32" s="45">
        <v>3594</v>
      </c>
      <c r="J32" s="46">
        <v>9745</v>
      </c>
      <c r="T32">
        <v>2124</v>
      </c>
      <c r="U32">
        <v>6024</v>
      </c>
      <c r="V32">
        <v>2253</v>
      </c>
      <c r="W32">
        <v>6389</v>
      </c>
      <c r="X32">
        <v>2665</v>
      </c>
      <c r="Y32">
        <v>6897</v>
      </c>
    </row>
    <row r="33" spans="1:20">
      <c r="A33" s="23" t="s">
        <v>44</v>
      </c>
      <c r="B33" s="29" t="s">
        <v>48</v>
      </c>
      <c r="C33" s="229"/>
      <c r="D33" s="230"/>
      <c r="E33" s="229"/>
      <c r="F33" s="231"/>
      <c r="G33" s="217" t="s">
        <v>185</v>
      </c>
      <c r="H33" s="218" t="s">
        <v>186</v>
      </c>
      <c r="I33" s="45">
        <v>2388</v>
      </c>
      <c r="J33" s="46">
        <v>6474</v>
      </c>
    </row>
    <row r="34" spans="1:20" ht="15.75" thickBot="1">
      <c r="A34" s="24" t="s">
        <v>45</v>
      </c>
      <c r="B34" s="30" t="s">
        <v>49</v>
      </c>
      <c r="C34" s="232"/>
      <c r="D34" s="233"/>
      <c r="E34" s="232"/>
      <c r="F34" s="234"/>
      <c r="G34" s="21">
        <v>1394</v>
      </c>
      <c r="H34" s="27">
        <v>3607</v>
      </c>
      <c r="I34" s="47">
        <v>1185</v>
      </c>
      <c r="J34" s="48">
        <v>3213</v>
      </c>
    </row>
    <row r="36" spans="1:20" ht="15.75">
      <c r="A36" s="267" t="s">
        <v>65</v>
      </c>
      <c r="B36" s="267"/>
      <c r="C36" s="267"/>
      <c r="D36" s="267"/>
      <c r="E36" s="267"/>
    </row>
    <row r="37" spans="1:20" ht="15.75" thickBot="1"/>
    <row r="38" spans="1:20" ht="15.75" thickBot="1">
      <c r="A38" s="268"/>
      <c r="B38" s="269"/>
      <c r="C38" s="281" t="s">
        <v>53</v>
      </c>
      <c r="D38" s="282"/>
      <c r="E38" s="283" t="s">
        <v>26</v>
      </c>
      <c r="F38" s="284"/>
      <c r="G38" s="285" t="s">
        <v>27</v>
      </c>
      <c r="H38" s="286"/>
    </row>
    <row r="39" spans="1:20">
      <c r="A39" s="22" t="s">
        <v>39</v>
      </c>
      <c r="B39" s="12" t="s">
        <v>51</v>
      </c>
      <c r="C39" s="37" t="s">
        <v>40</v>
      </c>
      <c r="D39" s="38" t="s">
        <v>41</v>
      </c>
      <c r="E39" s="13" t="s">
        <v>40</v>
      </c>
      <c r="F39" s="14" t="s">
        <v>41</v>
      </c>
      <c r="G39" s="19" t="s">
        <v>40</v>
      </c>
      <c r="H39" s="25" t="s">
        <v>41</v>
      </c>
    </row>
    <row r="40" spans="1:20">
      <c r="A40" s="23" t="s">
        <v>42</v>
      </c>
      <c r="B40" s="28" t="s">
        <v>50</v>
      </c>
      <c r="C40" s="39">
        <v>8715</v>
      </c>
      <c r="D40" s="40">
        <v>17934</v>
      </c>
      <c r="E40" s="15">
        <v>8155</v>
      </c>
      <c r="F40" s="16">
        <v>18425</v>
      </c>
      <c r="G40" s="111">
        <v>8585</v>
      </c>
      <c r="H40" s="112">
        <v>23125</v>
      </c>
    </row>
    <row r="41" spans="1:20">
      <c r="A41" s="23" t="s">
        <v>44</v>
      </c>
      <c r="B41" s="29" t="s">
        <v>48</v>
      </c>
      <c r="C41" s="39">
        <v>4362</v>
      </c>
      <c r="D41" s="40">
        <v>8970</v>
      </c>
      <c r="E41" s="15">
        <v>4307</v>
      </c>
      <c r="F41" s="16">
        <v>9728</v>
      </c>
      <c r="G41" s="111">
        <v>4296</v>
      </c>
      <c r="H41" s="112">
        <v>11568</v>
      </c>
    </row>
    <row r="42" spans="1:20" ht="15.75" thickBot="1">
      <c r="A42" s="24" t="s">
        <v>45</v>
      </c>
      <c r="B42" s="30" t="s">
        <v>49</v>
      </c>
      <c r="C42" s="41">
        <v>727</v>
      </c>
      <c r="D42" s="42">
        <v>1495</v>
      </c>
      <c r="E42" s="17">
        <v>1360</v>
      </c>
      <c r="F42" s="18">
        <v>3072</v>
      </c>
      <c r="G42" s="113">
        <v>716</v>
      </c>
      <c r="H42" s="114">
        <v>1928</v>
      </c>
    </row>
    <row r="44" spans="1:20" ht="15.75">
      <c r="A44" s="267" t="s">
        <v>78</v>
      </c>
      <c r="B44" s="267"/>
      <c r="C44" s="267"/>
      <c r="D44" s="267"/>
      <c r="E44" s="267"/>
      <c r="G44" s="274" t="s">
        <v>83</v>
      </c>
      <c r="H44" s="274"/>
      <c r="I44" s="274"/>
      <c r="J44" s="274"/>
    </row>
    <row r="45" spans="1:20" ht="15.75" thickBot="1"/>
    <row r="46" spans="1:20" ht="16.5" thickBot="1">
      <c r="A46" s="268"/>
      <c r="B46" s="269"/>
      <c r="C46" s="275" t="s">
        <v>79</v>
      </c>
      <c r="D46" s="276"/>
      <c r="E46" s="277" t="s">
        <v>192</v>
      </c>
      <c r="F46" s="278"/>
      <c r="G46" s="118"/>
      <c r="H46" s="118"/>
      <c r="I46" s="118"/>
      <c r="K46" s="118"/>
    </row>
    <row r="47" spans="1:20">
      <c r="A47" s="22" t="s">
        <v>39</v>
      </c>
      <c r="B47" s="12" t="s">
        <v>51</v>
      </c>
      <c r="C47" s="104" t="s">
        <v>40</v>
      </c>
      <c r="D47" s="105" t="s">
        <v>41</v>
      </c>
      <c r="E47" s="235" t="s">
        <v>40</v>
      </c>
      <c r="F47" s="236" t="s">
        <v>41</v>
      </c>
      <c r="G47" s="22" t="s">
        <v>39</v>
      </c>
      <c r="H47" s="12" t="s">
        <v>51</v>
      </c>
      <c r="I47" s="125" t="s">
        <v>40</v>
      </c>
      <c r="J47" s="126" t="s">
        <v>41</v>
      </c>
    </row>
    <row r="48" spans="1:20" ht="15.75" thickBot="1">
      <c r="A48" s="23" t="s">
        <v>42</v>
      </c>
      <c r="B48" s="28" t="s">
        <v>50</v>
      </c>
      <c r="C48" s="127">
        <v>7045</v>
      </c>
      <c r="D48" s="128">
        <v>7045</v>
      </c>
      <c r="E48" s="237">
        <v>8937</v>
      </c>
      <c r="F48" s="238">
        <v>8937</v>
      </c>
      <c r="G48" s="296" t="s">
        <v>84</v>
      </c>
      <c r="H48" s="297"/>
      <c r="I48" s="219">
        <v>9847</v>
      </c>
      <c r="J48" s="220">
        <v>16056</v>
      </c>
      <c r="T48" t="s">
        <v>200</v>
      </c>
    </row>
    <row r="49" spans="1:21">
      <c r="A49" s="23" t="s">
        <v>44</v>
      </c>
      <c r="B49" s="29" t="s">
        <v>48</v>
      </c>
      <c r="C49" s="217" t="s">
        <v>189</v>
      </c>
      <c r="D49" s="218" t="s">
        <v>189</v>
      </c>
      <c r="E49" s="217" t="s">
        <v>193</v>
      </c>
      <c r="F49" s="218" t="s">
        <v>193</v>
      </c>
      <c r="G49" s="123"/>
      <c r="H49" s="124"/>
      <c r="T49">
        <v>4170</v>
      </c>
      <c r="U49">
        <v>4170</v>
      </c>
    </row>
    <row r="50" spans="1:21" ht="15.75" thickBot="1">
      <c r="A50" s="24" t="s">
        <v>45</v>
      </c>
      <c r="B50" s="30" t="s">
        <v>49</v>
      </c>
      <c r="C50" s="129">
        <v>2016</v>
      </c>
      <c r="D50" s="130">
        <v>2016</v>
      </c>
      <c r="E50" s="239">
        <v>993</v>
      </c>
      <c r="F50" s="240">
        <v>993</v>
      </c>
      <c r="G50" s="116"/>
      <c r="H50" s="116"/>
      <c r="I50" s="117"/>
      <c r="J50" s="117"/>
    </row>
    <row r="52" spans="1:21" ht="15.75">
      <c r="A52" s="267" t="s">
        <v>82</v>
      </c>
      <c r="B52" s="267"/>
      <c r="C52" s="267"/>
      <c r="D52" s="267"/>
      <c r="E52" s="267"/>
    </row>
    <row r="53" spans="1:21" ht="15.75" thickBot="1"/>
    <row r="54" spans="1:21" ht="15.75" thickBot="1">
      <c r="A54" s="268"/>
      <c r="B54" s="269"/>
      <c r="C54" s="270" t="s">
        <v>80</v>
      </c>
      <c r="D54" s="271"/>
      <c r="E54" s="272" t="s">
        <v>81</v>
      </c>
      <c r="F54" s="273"/>
      <c r="G54" s="121"/>
      <c r="H54" s="122"/>
    </row>
    <row r="55" spans="1:21">
      <c r="A55" s="22" t="s">
        <v>39</v>
      </c>
      <c r="B55" s="12" t="s">
        <v>51</v>
      </c>
      <c r="C55" s="132" t="s">
        <v>40</v>
      </c>
      <c r="D55" s="133" t="s">
        <v>41</v>
      </c>
      <c r="E55" s="67" t="s">
        <v>40</v>
      </c>
      <c r="F55" s="131" t="s">
        <v>41</v>
      </c>
      <c r="G55" s="115"/>
      <c r="H55" s="116"/>
    </row>
    <row r="56" spans="1:21" ht="15.75" thickBot="1">
      <c r="A56" s="296" t="s">
        <v>85</v>
      </c>
      <c r="B56" s="297"/>
      <c r="C56" s="137">
        <v>15400</v>
      </c>
      <c r="D56" s="138">
        <v>15400</v>
      </c>
      <c r="E56" s="137">
        <v>9400</v>
      </c>
      <c r="F56" s="138">
        <v>12000</v>
      </c>
      <c r="G56" s="119"/>
      <c r="H56" s="120"/>
    </row>
    <row r="58" spans="1:21" ht="15.75">
      <c r="A58" s="267" t="s">
        <v>163</v>
      </c>
      <c r="B58" s="267"/>
      <c r="C58" s="267"/>
      <c r="D58" s="267"/>
      <c r="E58" s="267"/>
    </row>
    <row r="59" spans="1:21" ht="15.75" thickBot="1"/>
    <row r="60" spans="1:21" ht="15.75" thickBot="1">
      <c r="A60" s="268"/>
      <c r="B60" s="269"/>
      <c r="C60" s="298" t="s">
        <v>80</v>
      </c>
      <c r="D60" s="299"/>
      <c r="E60" s="294" t="s">
        <v>81</v>
      </c>
      <c r="F60" s="295"/>
      <c r="G60" s="121"/>
      <c r="H60" s="122"/>
    </row>
    <row r="61" spans="1:21">
      <c r="A61" s="22" t="s">
        <v>39</v>
      </c>
      <c r="B61" s="12" t="s">
        <v>51</v>
      </c>
      <c r="C61" s="134" t="s">
        <v>40</v>
      </c>
      <c r="D61" s="135" t="s">
        <v>41</v>
      </c>
      <c r="E61" s="73" t="s">
        <v>40</v>
      </c>
      <c r="F61" s="136" t="s">
        <v>41</v>
      </c>
      <c r="G61" s="115"/>
      <c r="H61" s="116"/>
    </row>
    <row r="62" spans="1:21" ht="15.75" thickBot="1">
      <c r="A62" s="296" t="s">
        <v>84</v>
      </c>
      <c r="B62" s="297"/>
      <c r="C62" s="137">
        <v>15400</v>
      </c>
      <c r="D62" s="138">
        <v>15400</v>
      </c>
      <c r="E62" s="137">
        <v>9400</v>
      </c>
      <c r="F62" s="138">
        <v>12000</v>
      </c>
      <c r="G62" s="119"/>
      <c r="H62" s="120"/>
    </row>
  </sheetData>
  <mergeCells count="50">
    <mergeCell ref="I22:J22"/>
    <mergeCell ref="A1:F1"/>
    <mergeCell ref="G48:H48"/>
    <mergeCell ref="E3:F3"/>
    <mergeCell ref="G3:H3"/>
    <mergeCell ref="C3:D3"/>
    <mergeCell ref="A3:B3"/>
    <mergeCell ref="A22:B22"/>
    <mergeCell ref="C22:D22"/>
    <mergeCell ref="E22:F22"/>
    <mergeCell ref="G22:H22"/>
    <mergeCell ref="A28:E28"/>
    <mergeCell ref="A30:B30"/>
    <mergeCell ref="C30:D30"/>
    <mergeCell ref="E30:F30"/>
    <mergeCell ref="G30:H30"/>
    <mergeCell ref="A62:B62"/>
    <mergeCell ref="A56:B56"/>
    <mergeCell ref="A60:B60"/>
    <mergeCell ref="C60:D60"/>
    <mergeCell ref="E60:F60"/>
    <mergeCell ref="L3:M3"/>
    <mergeCell ref="A8:E8"/>
    <mergeCell ref="A10:B10"/>
    <mergeCell ref="C10:D10"/>
    <mergeCell ref="E10:F10"/>
    <mergeCell ref="G10:H10"/>
    <mergeCell ref="I10:J10"/>
    <mergeCell ref="L13:Q15"/>
    <mergeCell ref="A16:B16"/>
    <mergeCell ref="C16:D16"/>
    <mergeCell ref="E16:F16"/>
    <mergeCell ref="G16:H16"/>
    <mergeCell ref="I16:J16"/>
    <mergeCell ref="I30:J30"/>
    <mergeCell ref="A36:E36"/>
    <mergeCell ref="A38:B38"/>
    <mergeCell ref="C38:D38"/>
    <mergeCell ref="E38:F38"/>
    <mergeCell ref="G38:H38"/>
    <mergeCell ref="A44:E44"/>
    <mergeCell ref="G44:J44"/>
    <mergeCell ref="A46:B46"/>
    <mergeCell ref="C46:D46"/>
    <mergeCell ref="E46:F46"/>
    <mergeCell ref="A52:E52"/>
    <mergeCell ref="A54:B54"/>
    <mergeCell ref="C54:D54"/>
    <mergeCell ref="E54:F54"/>
    <mergeCell ref="A58:E58"/>
  </mergeCells>
  <pageMargins left="0.25" right="0.25" top="0.75" bottom="0.75" header="0.3" footer="0.3"/>
  <pageSetup scale="6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tabSelected="1" workbookViewId="0">
      <selection activeCell="A9" sqref="A9:K9"/>
    </sheetView>
  </sheetViews>
  <sheetFormatPr defaultRowHeight="15"/>
  <cols>
    <col min="1" max="1" width="14.5703125" bestFit="1" customWidth="1"/>
    <col min="2"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88</v>
      </c>
      <c r="B2" s="309"/>
      <c r="C2" s="309"/>
      <c r="D2" s="309"/>
      <c r="E2" s="309"/>
      <c r="F2" s="309"/>
      <c r="G2" s="309"/>
      <c r="H2" s="309"/>
      <c r="I2" s="309"/>
      <c r="J2" s="309"/>
      <c r="K2" s="309"/>
    </row>
    <row r="3" spans="1:12" ht="16.5" thickBot="1">
      <c r="A3" s="310" t="s">
        <v>89</v>
      </c>
      <c r="B3" s="310"/>
      <c r="C3" s="310"/>
      <c r="D3" s="310"/>
      <c r="E3" s="310"/>
      <c r="F3" s="310"/>
      <c r="G3" s="310"/>
      <c r="H3" s="310"/>
      <c r="I3" s="310"/>
      <c r="J3" s="310"/>
      <c r="K3" s="310"/>
    </row>
    <row r="4" spans="1:12" ht="16.5" thickTop="1" thickBot="1">
      <c r="A4" s="164"/>
      <c r="B4" s="155" t="s">
        <v>93</v>
      </c>
      <c r="C4" s="156" t="s">
        <v>96</v>
      </c>
      <c r="D4" s="156" t="s">
        <v>95</v>
      </c>
      <c r="E4" s="156" t="s">
        <v>11</v>
      </c>
      <c r="F4" s="157" t="s">
        <v>94</v>
      </c>
      <c r="G4" s="156" t="s">
        <v>98</v>
      </c>
      <c r="H4" s="156" t="s">
        <v>97</v>
      </c>
      <c r="I4" s="156" t="s">
        <v>99</v>
      </c>
      <c r="J4" s="168" t="s">
        <v>100</v>
      </c>
      <c r="K4" s="169" t="s">
        <v>90</v>
      </c>
    </row>
    <row r="5" spans="1:12" ht="15.75" thickTop="1">
      <c r="A5" s="173" t="s">
        <v>92</v>
      </c>
      <c r="B5" s="158">
        <f>Tuition!$C$5*2</f>
        <v>9552</v>
      </c>
      <c r="C5" s="159">
        <f>Fees!$B$3*2</f>
        <v>2266</v>
      </c>
      <c r="D5" s="159">
        <f>'1 Term Living Expense Component'!$D$15*2</f>
        <v>4000</v>
      </c>
      <c r="E5" s="159">
        <f>'1 Term Living Expense Component'!$D$16*2</f>
        <v>3956</v>
      </c>
      <c r="F5" s="159">
        <f>'Books &amp; Supplies'!$B$3*2</f>
        <v>986</v>
      </c>
      <c r="G5" s="159">
        <f>'1 Term Living Expense Component'!$D$17*2</f>
        <v>2910</v>
      </c>
      <c r="H5" s="159">
        <f>'1 Term Living Expense Component'!$D$18*2</f>
        <v>1170</v>
      </c>
      <c r="I5" s="161">
        <f>'Loan Fees'!$B$2</f>
        <v>64</v>
      </c>
      <c r="J5" s="160">
        <f>'Loan Fees'!$B$3</f>
        <v>488</v>
      </c>
      <c r="K5" s="170">
        <f>SUM(B5:J5)</f>
        <v>25392</v>
      </c>
      <c r="L5" t="str">
        <f>IF(K25*2&lt;&gt;K5, "?", "")</f>
        <v/>
      </c>
    </row>
    <row r="6" spans="1:12">
      <c r="A6" s="174" t="s">
        <v>108</v>
      </c>
      <c r="B6" s="162">
        <f>Tuition!$G$5*2</f>
        <v>10526</v>
      </c>
      <c r="C6" s="145">
        <f>Fees!$B$3*2</f>
        <v>2266</v>
      </c>
      <c r="D6" s="145">
        <f>'1 Term Living Expense Component'!$D$15*2</f>
        <v>4000</v>
      </c>
      <c r="E6" s="145">
        <f>'1 Term Living Expense Component'!$D$16*2</f>
        <v>3956</v>
      </c>
      <c r="F6" s="145">
        <f>'Books &amp; Supplies'!$B$3*2</f>
        <v>986</v>
      </c>
      <c r="G6" s="145">
        <f>'1 Term Living Expense Component'!$D$17*2</f>
        <v>2910</v>
      </c>
      <c r="H6" s="145">
        <f>'1 Term Living Expense Component'!$D$18*2</f>
        <v>1170</v>
      </c>
      <c r="I6" s="147">
        <f>'Loan Fees'!$B$2</f>
        <v>64</v>
      </c>
      <c r="J6" s="146">
        <f>'Loan Fees'!$B$3</f>
        <v>488</v>
      </c>
      <c r="K6" s="171">
        <f>SUM(B6:J6)</f>
        <v>26366</v>
      </c>
      <c r="L6" t="str">
        <f t="shared" ref="L6:L19" si="0">IF(K26*2&lt;&gt;K6, "?", "")</f>
        <v/>
      </c>
    </row>
    <row r="7" spans="1:12" ht="15.75" thickBot="1">
      <c r="A7" s="175" t="s">
        <v>36</v>
      </c>
      <c r="B7" s="163">
        <f>Tuition!$E$5*2</f>
        <v>10574</v>
      </c>
      <c r="C7" s="148">
        <f>Fees!$B$3*2</f>
        <v>2266</v>
      </c>
      <c r="D7" s="148">
        <f>'1 Term Living Expense Component'!$D$15*2</f>
        <v>4000</v>
      </c>
      <c r="E7" s="148">
        <f>'1 Term Living Expense Component'!$D$16*2</f>
        <v>3956</v>
      </c>
      <c r="F7" s="148">
        <f>'Books &amp; Supplies'!$B$3*2</f>
        <v>986</v>
      </c>
      <c r="G7" s="148">
        <f>'1 Term Living Expense Component'!$D$17*2</f>
        <v>2910</v>
      </c>
      <c r="H7" s="148">
        <f>'1 Term Living Expense Component'!$D$18*2</f>
        <v>1170</v>
      </c>
      <c r="I7" s="150">
        <f>'Loan Fees'!$B$2</f>
        <v>64</v>
      </c>
      <c r="J7" s="149">
        <f>'Loan Fees'!$B$3</f>
        <v>488</v>
      </c>
      <c r="K7" s="172">
        <f>SUM(B7:J7)</f>
        <v>26414</v>
      </c>
      <c r="L7" t="str">
        <f t="shared" si="0"/>
        <v/>
      </c>
    </row>
    <row r="8" spans="1:12" ht="9.9499999999999993" customHeight="1" thickTop="1">
      <c r="L8" t="str">
        <f t="shared" si="0"/>
        <v/>
      </c>
    </row>
    <row r="9" spans="1:12" ht="17.25" thickTop="1" thickBot="1">
      <c r="A9" s="310" t="s">
        <v>204</v>
      </c>
      <c r="B9" s="311"/>
      <c r="C9" s="311"/>
      <c r="D9" s="311"/>
      <c r="E9" s="311"/>
      <c r="F9" s="311"/>
      <c r="G9" s="311"/>
      <c r="H9" s="311"/>
      <c r="I9" s="311"/>
      <c r="J9" s="311"/>
      <c r="K9" s="311"/>
      <c r="L9" t="str">
        <f t="shared" si="0"/>
        <v/>
      </c>
    </row>
    <row r="10" spans="1:12" ht="16.5" thickTop="1" thickBot="1">
      <c r="A10" s="151"/>
      <c r="B10" s="155" t="s">
        <v>93</v>
      </c>
      <c r="C10" s="156" t="s">
        <v>96</v>
      </c>
      <c r="D10" s="156" t="s">
        <v>95</v>
      </c>
      <c r="E10" s="156" t="s">
        <v>11</v>
      </c>
      <c r="F10" s="157" t="s">
        <v>94</v>
      </c>
      <c r="G10" s="156" t="s">
        <v>98</v>
      </c>
      <c r="H10" s="156" t="s">
        <v>97</v>
      </c>
      <c r="I10" s="156" t="s">
        <v>99</v>
      </c>
      <c r="J10" s="156" t="s">
        <v>100</v>
      </c>
      <c r="K10" s="169" t="s">
        <v>90</v>
      </c>
    </row>
    <row r="11" spans="1:12" ht="15.75" thickTop="1">
      <c r="A11" s="173" t="s">
        <v>92</v>
      </c>
      <c r="B11" s="158">
        <f>Tuition!$C$5*2</f>
        <v>9552</v>
      </c>
      <c r="C11" s="159">
        <f>Fees!$B$3*2</f>
        <v>2266</v>
      </c>
      <c r="D11" s="159">
        <f>'1 Term Living Expense Component'!$D$10*2</f>
        <v>6104</v>
      </c>
      <c r="E11" s="159">
        <f>'1 Term Living Expense Component'!$D$11*2</f>
        <v>3956</v>
      </c>
      <c r="F11" s="159">
        <f>'Books &amp; Supplies'!$B$3*2</f>
        <v>986</v>
      </c>
      <c r="G11" s="159">
        <f>'1 Term Living Expense Component'!$D$12*2</f>
        <v>2370</v>
      </c>
      <c r="H11" s="159">
        <f>'1 Term Living Expense Component'!$D$18*2</f>
        <v>1170</v>
      </c>
      <c r="I11" s="161">
        <f>'Loan Fees'!$B$2</f>
        <v>64</v>
      </c>
      <c r="J11" s="161">
        <f>'Loan Fees'!$B$3</f>
        <v>488</v>
      </c>
      <c r="K11" s="170">
        <f>SUM(B11:J11)</f>
        <v>26956</v>
      </c>
      <c r="L11" t="str">
        <f t="shared" si="0"/>
        <v/>
      </c>
    </row>
    <row r="12" spans="1:12">
      <c r="A12" s="174" t="s">
        <v>108</v>
      </c>
      <c r="B12" s="162">
        <f>Tuition!$G$5*2</f>
        <v>10526</v>
      </c>
      <c r="C12" s="145">
        <f>Fees!$B$3*2</f>
        <v>2266</v>
      </c>
      <c r="D12" s="145">
        <f>'1 Term Living Expense Component'!$D$10*2</f>
        <v>6104</v>
      </c>
      <c r="E12" s="145">
        <f>'1 Term Living Expense Component'!$D$11*2</f>
        <v>3956</v>
      </c>
      <c r="F12" s="145">
        <f>'Books &amp; Supplies'!$B$3*2</f>
        <v>986</v>
      </c>
      <c r="G12" s="145">
        <f>'1 Term Living Expense Component'!$D$12*2</f>
        <v>2370</v>
      </c>
      <c r="H12" s="145">
        <f>'1 Term Living Expense Component'!$D$18*2</f>
        <v>1170</v>
      </c>
      <c r="I12" s="147">
        <f>'Loan Fees'!$B$2</f>
        <v>64</v>
      </c>
      <c r="J12" s="147">
        <f>'Loan Fees'!$B$3</f>
        <v>488</v>
      </c>
      <c r="K12" s="171">
        <f>SUM(B12:J12)</f>
        <v>27930</v>
      </c>
      <c r="L12" t="str">
        <f t="shared" si="0"/>
        <v/>
      </c>
    </row>
    <row r="13" spans="1:12" ht="15.75" thickBot="1">
      <c r="A13" s="175" t="s">
        <v>36</v>
      </c>
      <c r="B13" s="163">
        <f>(Tuition!$E$5)*2</f>
        <v>10574</v>
      </c>
      <c r="C13" s="148">
        <f>Fees!$B$3*2</f>
        <v>2266</v>
      </c>
      <c r="D13" s="148">
        <f>'1 Term Living Expense Component'!$D$10*2</f>
        <v>6104</v>
      </c>
      <c r="E13" s="148">
        <f>'1 Term Living Expense Component'!$D$11*2</f>
        <v>3956</v>
      </c>
      <c r="F13" s="148">
        <f>'Books &amp; Supplies'!$B$3*2</f>
        <v>986</v>
      </c>
      <c r="G13" s="148">
        <f>'1 Term Living Expense Component'!$D$12*2</f>
        <v>2370</v>
      </c>
      <c r="H13" s="148">
        <f>'1 Term Living Expense Component'!$D$18*2</f>
        <v>1170</v>
      </c>
      <c r="I13" s="150">
        <f>'Loan Fees'!$B$2</f>
        <v>64</v>
      </c>
      <c r="J13" s="150">
        <f>'Loan Fees'!$B$3</f>
        <v>488</v>
      </c>
      <c r="K13" s="172">
        <f>SUM(B13:J13)</f>
        <v>27978</v>
      </c>
      <c r="L13" t="str">
        <f t="shared" si="0"/>
        <v/>
      </c>
    </row>
    <row r="14" spans="1:12" ht="9.9499999999999993" customHeight="1" thickTop="1">
      <c r="L14" t="str">
        <f t="shared" si="0"/>
        <v/>
      </c>
    </row>
    <row r="15" spans="1:12" ht="16.5" thickBot="1">
      <c r="A15" s="310" t="s">
        <v>91</v>
      </c>
      <c r="B15" s="311"/>
      <c r="C15" s="311"/>
      <c r="D15" s="311"/>
      <c r="E15" s="311"/>
      <c r="F15" s="311"/>
      <c r="G15" s="311"/>
      <c r="H15" s="311"/>
      <c r="I15" s="311"/>
      <c r="J15" s="311"/>
      <c r="K15" s="311"/>
      <c r="L15" t="str">
        <f t="shared" si="0"/>
        <v/>
      </c>
    </row>
    <row r="16" spans="1:12" ht="16.5" thickTop="1" thickBot="1">
      <c r="A16" s="151"/>
      <c r="B16" s="155" t="s">
        <v>93</v>
      </c>
      <c r="C16" s="156" t="s">
        <v>96</v>
      </c>
      <c r="D16" s="156" t="s">
        <v>95</v>
      </c>
      <c r="E16" s="156" t="s">
        <v>11</v>
      </c>
      <c r="F16" s="157" t="s">
        <v>94</v>
      </c>
      <c r="G16" s="156" t="s">
        <v>98</v>
      </c>
      <c r="H16" s="156" t="s">
        <v>97</v>
      </c>
      <c r="I16" s="156" t="s">
        <v>99</v>
      </c>
      <c r="J16" s="156" t="s">
        <v>100</v>
      </c>
      <c r="K16" s="169" t="s">
        <v>90</v>
      </c>
    </row>
    <row r="17" spans="1:12" ht="15.75" thickTop="1">
      <c r="A17" s="173" t="s">
        <v>92</v>
      </c>
      <c r="B17" s="158">
        <f>Tuition!$C$5*2</f>
        <v>9552</v>
      </c>
      <c r="C17" s="159">
        <f>Fees!$B$3*2</f>
        <v>2266</v>
      </c>
      <c r="D17" s="159">
        <f>'1 Term Living Expense Component'!$D$20*2</f>
        <v>2326</v>
      </c>
      <c r="E17" s="159">
        <f>'1 Term Living Expense Component'!$D$21*2</f>
        <v>998</v>
      </c>
      <c r="F17" s="159">
        <f>'Books &amp; Supplies'!$B$3*2</f>
        <v>986</v>
      </c>
      <c r="G17" s="159">
        <f>'1 Term Living Expense Component'!$D$17*2</f>
        <v>2910</v>
      </c>
      <c r="H17" s="159">
        <f>'1 Term Living Expense Component'!$D$18*2</f>
        <v>1170</v>
      </c>
      <c r="I17" s="161">
        <f>'Loan Fees'!$B$2</f>
        <v>64</v>
      </c>
      <c r="J17" s="161">
        <f>'Loan Fees'!$B$3</f>
        <v>488</v>
      </c>
      <c r="K17" s="170">
        <f>SUM(B17:J17)</f>
        <v>20760</v>
      </c>
      <c r="L17" t="str">
        <f t="shared" si="0"/>
        <v/>
      </c>
    </row>
    <row r="18" spans="1:12">
      <c r="A18" s="174" t="s">
        <v>108</v>
      </c>
      <c r="B18" s="162">
        <f>Tuition!$G$5*2</f>
        <v>10526</v>
      </c>
      <c r="C18" s="145">
        <f>Fees!$B$3*2</f>
        <v>2266</v>
      </c>
      <c r="D18" s="145">
        <f>'1 Term Living Expense Component'!$D$20*2</f>
        <v>2326</v>
      </c>
      <c r="E18" s="145">
        <f>'1 Term Living Expense Component'!$D$21*2</f>
        <v>998</v>
      </c>
      <c r="F18" s="145">
        <f>'Books &amp; Supplies'!$B$3*2</f>
        <v>986</v>
      </c>
      <c r="G18" s="145">
        <f>'1 Term Living Expense Component'!$D$17*2</f>
        <v>2910</v>
      </c>
      <c r="H18" s="145">
        <f>'1 Term Living Expense Component'!$D$18*2</f>
        <v>1170</v>
      </c>
      <c r="I18" s="147">
        <f>'Loan Fees'!$B$2</f>
        <v>64</v>
      </c>
      <c r="J18" s="147">
        <f>'Loan Fees'!$B$3</f>
        <v>488</v>
      </c>
      <c r="K18" s="171">
        <f>SUM(B18:J18)</f>
        <v>21734</v>
      </c>
      <c r="L18" t="str">
        <f t="shared" si="0"/>
        <v/>
      </c>
    </row>
    <row r="19" spans="1:12" ht="15.75" thickBot="1">
      <c r="A19" s="175" t="s">
        <v>36</v>
      </c>
      <c r="B19" s="163">
        <f>(Tuition!$E$5)*2</f>
        <v>10574</v>
      </c>
      <c r="C19" s="148">
        <f>Fees!$B$3*2</f>
        <v>2266</v>
      </c>
      <c r="D19" s="148">
        <f>'1 Term Living Expense Component'!$D$20*2</f>
        <v>2326</v>
      </c>
      <c r="E19" s="148">
        <f>'1 Term Living Expense Component'!$D$21*2</f>
        <v>998</v>
      </c>
      <c r="F19" s="148">
        <f>'Books &amp; Supplies'!$B$3*2</f>
        <v>986</v>
      </c>
      <c r="G19" s="148">
        <f>'1 Term Living Expense Component'!$D$17*2</f>
        <v>2910</v>
      </c>
      <c r="H19" s="148">
        <f>'1 Term Living Expense Component'!$D$18*2</f>
        <v>1170</v>
      </c>
      <c r="I19" s="150">
        <f>'Loan Fees'!$B$2</f>
        <v>64</v>
      </c>
      <c r="J19" s="150">
        <f>'Loan Fees'!$B$3</f>
        <v>488</v>
      </c>
      <c r="K19" s="172">
        <f>SUM(B19:J19)</f>
        <v>21782</v>
      </c>
      <c r="L19" t="str">
        <f t="shared" si="0"/>
        <v/>
      </c>
    </row>
    <row r="20" spans="1:12" ht="15.75" thickTop="1"/>
    <row r="21" spans="1:12" ht="15.75">
      <c r="A21" s="309" t="s">
        <v>202</v>
      </c>
      <c r="B21" s="309"/>
      <c r="C21" s="309"/>
      <c r="D21" s="309"/>
      <c r="E21" s="309"/>
      <c r="F21" s="309"/>
      <c r="G21" s="309"/>
      <c r="H21" s="309"/>
      <c r="I21" s="309"/>
      <c r="J21" s="309"/>
      <c r="K21" s="309"/>
    </row>
    <row r="22" spans="1:12" ht="15.75">
      <c r="A22" s="309" t="s">
        <v>88</v>
      </c>
      <c r="B22" s="309"/>
      <c r="C22" s="309"/>
      <c r="D22" s="309"/>
      <c r="E22" s="309"/>
      <c r="F22" s="309"/>
      <c r="G22" s="309"/>
      <c r="H22" s="309"/>
      <c r="I22" s="309"/>
      <c r="J22" s="309"/>
      <c r="K22" s="309"/>
    </row>
    <row r="23" spans="1:12" ht="16.5" thickBot="1">
      <c r="A23" s="310" t="s">
        <v>89</v>
      </c>
      <c r="B23" s="310"/>
      <c r="C23" s="310"/>
      <c r="D23" s="310"/>
      <c r="E23" s="310"/>
      <c r="F23" s="310"/>
      <c r="G23" s="310"/>
      <c r="H23" s="310"/>
      <c r="I23" s="310"/>
      <c r="J23" s="310"/>
      <c r="K23" s="310"/>
    </row>
    <row r="24" spans="1:12" ht="16.5" thickTop="1" thickBot="1">
      <c r="A24" s="164"/>
      <c r="B24" s="155" t="s">
        <v>93</v>
      </c>
      <c r="C24" s="156" t="s">
        <v>96</v>
      </c>
      <c r="D24" s="156" t="s">
        <v>95</v>
      </c>
      <c r="E24" s="156" t="s">
        <v>11</v>
      </c>
      <c r="F24" s="157" t="s">
        <v>94</v>
      </c>
      <c r="G24" s="156" t="s">
        <v>98</v>
      </c>
      <c r="H24" s="156" t="s">
        <v>97</v>
      </c>
      <c r="I24" s="156" t="s">
        <v>99</v>
      </c>
      <c r="J24" s="168" t="s">
        <v>100</v>
      </c>
      <c r="K24" s="169" t="s">
        <v>90</v>
      </c>
    </row>
    <row r="25" spans="1:12" ht="15.75" thickTop="1">
      <c r="A25" s="173" t="s">
        <v>92</v>
      </c>
      <c r="B25" s="158">
        <f>Tuition!$C$5</f>
        <v>4776</v>
      </c>
      <c r="C25" s="159">
        <f>Fees!$B$3</f>
        <v>1133</v>
      </c>
      <c r="D25" s="159">
        <f>'1 Term Living Expense Component'!$D$15</f>
        <v>2000</v>
      </c>
      <c r="E25" s="159">
        <f>'1 Term Living Expense Component'!$D$16</f>
        <v>1978</v>
      </c>
      <c r="F25" s="159">
        <f>'Books &amp; Supplies'!$B$3</f>
        <v>493</v>
      </c>
      <c r="G25" s="159">
        <f>'1 Term Living Expense Component'!$D$17</f>
        <v>1455</v>
      </c>
      <c r="H25" s="159">
        <f>'1 Term Living Expense Component'!$D$18</f>
        <v>585</v>
      </c>
      <c r="I25" s="161">
        <f>'Loan Fees'!$C$2</f>
        <v>32</v>
      </c>
      <c r="J25" s="160">
        <f>'Loan Fees'!$C$3</f>
        <v>244</v>
      </c>
      <c r="K25" s="170">
        <f>SUM(B25:J25)</f>
        <v>12696</v>
      </c>
    </row>
    <row r="26" spans="1:12">
      <c r="A26" s="174" t="s">
        <v>108</v>
      </c>
      <c r="B26" s="162">
        <f>Tuition!$G$5</f>
        <v>5263</v>
      </c>
      <c r="C26" s="145">
        <f>Fees!$B$3</f>
        <v>1133</v>
      </c>
      <c r="D26" s="145">
        <f>'1 Term Living Expense Component'!$D$15</f>
        <v>2000</v>
      </c>
      <c r="E26" s="145">
        <f>'1 Term Living Expense Component'!$D$16</f>
        <v>1978</v>
      </c>
      <c r="F26" s="145">
        <f>'Books &amp; Supplies'!$B$3</f>
        <v>493</v>
      </c>
      <c r="G26" s="145">
        <f>'1 Term Living Expense Component'!$D$17</f>
        <v>1455</v>
      </c>
      <c r="H26" s="145">
        <f>'1 Term Living Expense Component'!$D$18</f>
        <v>585</v>
      </c>
      <c r="I26" s="147">
        <f>'Loan Fees'!$C$2</f>
        <v>32</v>
      </c>
      <c r="J26" s="146">
        <f>'Loan Fees'!$C$3</f>
        <v>244</v>
      </c>
      <c r="K26" s="171">
        <f>SUM(B26:J26)</f>
        <v>13183</v>
      </c>
    </row>
    <row r="27" spans="1:12" ht="15.75" thickBot="1">
      <c r="A27" s="175" t="s">
        <v>36</v>
      </c>
      <c r="B27" s="163">
        <f>Tuition!$E$5</f>
        <v>5287</v>
      </c>
      <c r="C27" s="148">
        <f>Fees!$B$3</f>
        <v>1133</v>
      </c>
      <c r="D27" s="148">
        <f>'1 Term Living Expense Component'!$D$15</f>
        <v>2000</v>
      </c>
      <c r="E27" s="148">
        <f>'1 Term Living Expense Component'!$D$16</f>
        <v>1978</v>
      </c>
      <c r="F27" s="148">
        <f>'Books &amp; Supplies'!$B$3</f>
        <v>493</v>
      </c>
      <c r="G27" s="148">
        <f>'1 Term Living Expense Component'!$D$17</f>
        <v>1455</v>
      </c>
      <c r="H27" s="148">
        <f>'1 Term Living Expense Component'!$D$18</f>
        <v>585</v>
      </c>
      <c r="I27" s="150">
        <f>'Loan Fees'!$C$2</f>
        <v>32</v>
      </c>
      <c r="J27" s="149">
        <f>'Loan Fees'!$C$3</f>
        <v>244</v>
      </c>
      <c r="K27" s="172">
        <f>SUM(B27:J27)</f>
        <v>13207</v>
      </c>
    </row>
    <row r="28" spans="1:12" ht="9.9499999999999993" customHeight="1" thickTop="1"/>
    <row r="29" spans="1:12" ht="16.5" thickBot="1">
      <c r="A29" s="310" t="s">
        <v>205</v>
      </c>
      <c r="B29" s="311"/>
      <c r="C29" s="311"/>
      <c r="D29" s="311"/>
      <c r="E29" s="311"/>
      <c r="F29" s="311"/>
      <c r="G29" s="311"/>
      <c r="H29" s="311"/>
      <c r="I29" s="311"/>
      <c r="J29" s="311"/>
      <c r="K29" s="311"/>
    </row>
    <row r="30" spans="1:12" ht="16.5" thickTop="1" thickBot="1">
      <c r="A30" s="151"/>
      <c r="B30" s="155" t="s">
        <v>93</v>
      </c>
      <c r="C30" s="156" t="s">
        <v>96</v>
      </c>
      <c r="D30" s="156" t="s">
        <v>95</v>
      </c>
      <c r="E30" s="156" t="s">
        <v>11</v>
      </c>
      <c r="F30" s="157" t="s">
        <v>94</v>
      </c>
      <c r="G30" s="156" t="s">
        <v>98</v>
      </c>
      <c r="H30" s="156" t="s">
        <v>97</v>
      </c>
      <c r="I30" s="156" t="s">
        <v>99</v>
      </c>
      <c r="J30" s="156" t="s">
        <v>100</v>
      </c>
      <c r="K30" s="169" t="s">
        <v>90</v>
      </c>
    </row>
    <row r="31" spans="1:12" ht="15.75" thickTop="1">
      <c r="A31" s="173" t="s">
        <v>92</v>
      </c>
      <c r="B31" s="158">
        <f>Tuition!$C$5</f>
        <v>4776</v>
      </c>
      <c r="C31" s="159">
        <f>Fees!$B$3</f>
        <v>1133</v>
      </c>
      <c r="D31" s="159">
        <f>'1 Term Living Expense Component'!$D$10</f>
        <v>3052</v>
      </c>
      <c r="E31" s="159">
        <f>'1 Term Living Expense Component'!$D$11</f>
        <v>1978</v>
      </c>
      <c r="F31" s="159">
        <f>'Books &amp; Supplies'!$B$3</f>
        <v>493</v>
      </c>
      <c r="G31" s="159">
        <f>'1 Term Living Expense Component'!$D$12</f>
        <v>1185</v>
      </c>
      <c r="H31" s="159">
        <f>'1 Term Living Expense Component'!$D$18</f>
        <v>585</v>
      </c>
      <c r="I31" s="161">
        <f>'Loan Fees'!$C$2</f>
        <v>32</v>
      </c>
      <c r="J31" s="161">
        <f>'Loan Fees'!$C$3</f>
        <v>244</v>
      </c>
      <c r="K31" s="170">
        <f>SUM(B31:J31)</f>
        <v>13478</v>
      </c>
    </row>
    <row r="32" spans="1:12">
      <c r="A32" s="174" t="s">
        <v>108</v>
      </c>
      <c r="B32" s="162">
        <f>Tuition!$G$5</f>
        <v>5263</v>
      </c>
      <c r="C32" s="145">
        <f>Fees!$B$3</f>
        <v>1133</v>
      </c>
      <c r="D32" s="145">
        <f>'1 Term Living Expense Component'!$D$10</f>
        <v>3052</v>
      </c>
      <c r="E32" s="145">
        <f>'1 Term Living Expense Component'!$D$11</f>
        <v>1978</v>
      </c>
      <c r="F32" s="145">
        <f>'Books &amp; Supplies'!$B$3</f>
        <v>493</v>
      </c>
      <c r="G32" s="145">
        <f>'1 Term Living Expense Component'!$D$12</f>
        <v>1185</v>
      </c>
      <c r="H32" s="145">
        <f>'1 Term Living Expense Component'!$D$18</f>
        <v>585</v>
      </c>
      <c r="I32" s="147">
        <f>'Loan Fees'!$C$2</f>
        <v>32</v>
      </c>
      <c r="J32" s="147">
        <f>'Loan Fees'!$C$3</f>
        <v>244</v>
      </c>
      <c r="K32" s="171">
        <f>SUM(B32:J32)</f>
        <v>13965</v>
      </c>
    </row>
    <row r="33" spans="1:11" ht="15.75" thickBot="1">
      <c r="A33" s="175" t="s">
        <v>36</v>
      </c>
      <c r="B33" s="163">
        <f>Tuition!$E$5</f>
        <v>5287</v>
      </c>
      <c r="C33" s="148">
        <f>Fees!$B$3</f>
        <v>1133</v>
      </c>
      <c r="D33" s="148">
        <f>'1 Term Living Expense Component'!$D$10</f>
        <v>3052</v>
      </c>
      <c r="E33" s="148">
        <f>'1 Term Living Expense Component'!$D$11</f>
        <v>1978</v>
      </c>
      <c r="F33" s="148">
        <f>'Books &amp; Supplies'!$B$3</f>
        <v>493</v>
      </c>
      <c r="G33" s="148">
        <f>'1 Term Living Expense Component'!$D$12</f>
        <v>1185</v>
      </c>
      <c r="H33" s="148">
        <f>'1 Term Living Expense Component'!$D$18</f>
        <v>585</v>
      </c>
      <c r="I33" s="150">
        <f>'Loan Fees'!$C$2</f>
        <v>32</v>
      </c>
      <c r="J33" s="150">
        <f>'Loan Fees'!$C$3</f>
        <v>244</v>
      </c>
      <c r="K33" s="172">
        <f>SUM(B33:J33)</f>
        <v>13989</v>
      </c>
    </row>
    <row r="34" spans="1:11" ht="9.9499999999999993" customHeight="1" thickTop="1"/>
    <row r="35" spans="1:11" ht="16.5" thickBot="1">
      <c r="A35" s="310" t="s">
        <v>91</v>
      </c>
      <c r="B35" s="311"/>
      <c r="C35" s="311"/>
      <c r="D35" s="311"/>
      <c r="E35" s="311"/>
      <c r="F35" s="311"/>
      <c r="G35" s="311"/>
      <c r="H35" s="311"/>
      <c r="I35" s="311"/>
      <c r="J35" s="311"/>
      <c r="K35" s="311"/>
    </row>
    <row r="36" spans="1:11" ht="16.5" thickTop="1" thickBot="1">
      <c r="A36" s="151"/>
      <c r="B36" s="155" t="s">
        <v>93</v>
      </c>
      <c r="C36" s="156" t="s">
        <v>96</v>
      </c>
      <c r="D36" s="156" t="s">
        <v>95</v>
      </c>
      <c r="E36" s="156" t="s">
        <v>11</v>
      </c>
      <c r="F36" s="157" t="s">
        <v>94</v>
      </c>
      <c r="G36" s="156" t="s">
        <v>98</v>
      </c>
      <c r="H36" s="156" t="s">
        <v>97</v>
      </c>
      <c r="I36" s="156" t="s">
        <v>99</v>
      </c>
      <c r="J36" s="156" t="s">
        <v>100</v>
      </c>
      <c r="K36" s="169" t="s">
        <v>90</v>
      </c>
    </row>
    <row r="37" spans="1:11" ht="15.75" thickTop="1">
      <c r="A37" s="173" t="s">
        <v>92</v>
      </c>
      <c r="B37" s="158">
        <f>Tuition!$C$5</f>
        <v>4776</v>
      </c>
      <c r="C37" s="159">
        <f>Fees!$B$3</f>
        <v>1133</v>
      </c>
      <c r="D37" s="159">
        <f>'1 Term Living Expense Component'!$D$20</f>
        <v>1163</v>
      </c>
      <c r="E37" s="159">
        <f>'1 Term Living Expense Component'!$D$21</f>
        <v>499</v>
      </c>
      <c r="F37" s="159">
        <f>'Books &amp; Supplies'!$B$3</f>
        <v>493</v>
      </c>
      <c r="G37" s="159">
        <f>'1 Term Living Expense Component'!$D$17</f>
        <v>1455</v>
      </c>
      <c r="H37" s="159">
        <f>'1 Term Living Expense Component'!$D$18</f>
        <v>585</v>
      </c>
      <c r="I37" s="161">
        <f>'Loan Fees'!$C$2</f>
        <v>32</v>
      </c>
      <c r="J37" s="161">
        <f>'Loan Fees'!$C$3</f>
        <v>244</v>
      </c>
      <c r="K37" s="170">
        <f>SUM(B37:J37)</f>
        <v>10380</v>
      </c>
    </row>
    <row r="38" spans="1:11">
      <c r="A38" s="174" t="s">
        <v>108</v>
      </c>
      <c r="B38" s="162">
        <f>Tuition!$G$5</f>
        <v>5263</v>
      </c>
      <c r="C38" s="145">
        <f>Fees!$B$3</f>
        <v>1133</v>
      </c>
      <c r="D38" s="145">
        <f>'1 Term Living Expense Component'!$D$20</f>
        <v>1163</v>
      </c>
      <c r="E38" s="145">
        <f>'1 Term Living Expense Component'!$D$21</f>
        <v>499</v>
      </c>
      <c r="F38" s="145">
        <f>'Books &amp; Supplies'!$B$3</f>
        <v>493</v>
      </c>
      <c r="G38" s="145">
        <f>'1 Term Living Expense Component'!$D$17</f>
        <v>1455</v>
      </c>
      <c r="H38" s="145">
        <f>'1 Term Living Expense Component'!$D$18</f>
        <v>585</v>
      </c>
      <c r="I38" s="147">
        <f>'Loan Fees'!$C$2</f>
        <v>32</v>
      </c>
      <c r="J38" s="147">
        <f>'Loan Fees'!$C$3</f>
        <v>244</v>
      </c>
      <c r="K38" s="171">
        <f>SUM(B38:J38)</f>
        <v>10867</v>
      </c>
    </row>
    <row r="39" spans="1:11" ht="15.75" thickBot="1">
      <c r="A39" s="175" t="s">
        <v>36</v>
      </c>
      <c r="B39" s="163">
        <f>Tuition!$E$5</f>
        <v>5287</v>
      </c>
      <c r="C39" s="148">
        <f>Fees!$B$3</f>
        <v>1133</v>
      </c>
      <c r="D39" s="148">
        <f>'1 Term Living Expense Component'!$D$20</f>
        <v>1163</v>
      </c>
      <c r="E39" s="148">
        <f>'1 Term Living Expense Component'!$D$21</f>
        <v>499</v>
      </c>
      <c r="F39" s="148">
        <f>'Books &amp; Supplies'!$B$3</f>
        <v>493</v>
      </c>
      <c r="G39" s="148">
        <f>'1 Term Living Expense Component'!$D$17</f>
        <v>1455</v>
      </c>
      <c r="H39" s="148">
        <f>'1 Term Living Expense Component'!$D$18</f>
        <v>585</v>
      </c>
      <c r="I39" s="150">
        <f>'Loan Fees'!$C$2</f>
        <v>32</v>
      </c>
      <c r="J39" s="150">
        <f>'Loan Fees'!$C$3</f>
        <v>244</v>
      </c>
      <c r="K39" s="172">
        <f>SUM(B39:J39)</f>
        <v>10891</v>
      </c>
    </row>
    <row r="40" spans="1:11" ht="15.75" thickTop="1"/>
  </sheetData>
  <sortState ref="A5:K7">
    <sortCondition descending="1" ref="A5:A7"/>
  </sortState>
  <mergeCells count="10">
    <mergeCell ref="A35:K35"/>
    <mergeCell ref="A21:K21"/>
    <mergeCell ref="A22:K22"/>
    <mergeCell ref="A23:K23"/>
    <mergeCell ref="A29:K29"/>
    <mergeCell ref="A1:K1"/>
    <mergeCell ref="A2:K2"/>
    <mergeCell ref="A3:K3"/>
    <mergeCell ref="A9:K9"/>
    <mergeCell ref="A15:K15"/>
  </mergeCells>
  <printOptions horizontalCentered="1" verticalCentered="1"/>
  <pageMargins left="0.5" right="0.5" top="0.25" bottom="0.25" header="0.3" footer="0.3"/>
  <pageSetup scale="9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workbookViewId="0">
      <selection sqref="A1:K1"/>
    </sheetView>
  </sheetViews>
  <sheetFormatPr defaultRowHeight="15"/>
  <cols>
    <col min="1" max="1" width="14.5703125" bestFit="1" customWidth="1"/>
    <col min="2"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140</v>
      </c>
      <c r="B2" s="309"/>
      <c r="C2" s="309"/>
      <c r="D2" s="309"/>
      <c r="E2" s="309"/>
      <c r="F2" s="309"/>
      <c r="G2" s="309"/>
      <c r="H2" s="309"/>
      <c r="I2" s="309"/>
      <c r="J2" s="309"/>
      <c r="K2" s="309"/>
    </row>
    <row r="3" spans="1:12" ht="16.5" thickBot="1">
      <c r="A3" s="310" t="s">
        <v>89</v>
      </c>
      <c r="B3" s="310"/>
      <c r="C3" s="310"/>
      <c r="D3" s="310"/>
      <c r="E3" s="310"/>
      <c r="F3" s="310"/>
      <c r="G3" s="310"/>
      <c r="H3" s="310"/>
      <c r="I3" s="310"/>
      <c r="J3" s="310"/>
      <c r="K3" s="310"/>
    </row>
    <row r="4" spans="1:12" ht="16.5" thickTop="1" thickBot="1">
      <c r="A4" s="164"/>
      <c r="B4" s="155" t="s">
        <v>93</v>
      </c>
      <c r="C4" s="156" t="s">
        <v>96</v>
      </c>
      <c r="D4" s="156" t="s">
        <v>95</v>
      </c>
      <c r="E4" s="156" t="s">
        <v>11</v>
      </c>
      <c r="F4" s="157" t="s">
        <v>94</v>
      </c>
      <c r="G4" s="156" t="s">
        <v>98</v>
      </c>
      <c r="H4" s="156" t="s">
        <v>97</v>
      </c>
      <c r="I4" s="156" t="s">
        <v>99</v>
      </c>
      <c r="J4" s="168" t="s">
        <v>100</v>
      </c>
      <c r="K4" s="169" t="s">
        <v>90</v>
      </c>
    </row>
    <row r="5" spans="1:12" ht="15.75" thickTop="1">
      <c r="A5" s="173" t="s">
        <v>92</v>
      </c>
      <c r="B5" s="158">
        <f>Tuition!$D$5*2</f>
        <v>28126</v>
      </c>
      <c r="C5" s="159">
        <f>Fees!$B$3*2</f>
        <v>2266</v>
      </c>
      <c r="D5" s="159">
        <f>'1 Term Living Expense Component'!$D$15*2</f>
        <v>4000</v>
      </c>
      <c r="E5" s="159">
        <f>'1 Term Living Expense Component'!$D$16*2</f>
        <v>3956</v>
      </c>
      <c r="F5" s="159">
        <f>'Books &amp; Supplies'!$B$3*2</f>
        <v>986</v>
      </c>
      <c r="G5" s="159">
        <f>'1 Term Living Expense Component'!$D$17*2</f>
        <v>2910</v>
      </c>
      <c r="H5" s="159">
        <f>('1 Term Living Expense Component'!$D$18+'1 Term Living Expense Component'!$M$13)*2</f>
        <v>1880</v>
      </c>
      <c r="I5" s="161">
        <f>'Loan Fees'!$B$2</f>
        <v>64</v>
      </c>
      <c r="J5" s="160">
        <f>'Loan Fees'!$B$3</f>
        <v>488</v>
      </c>
      <c r="K5" s="170">
        <f>SUM(B5:J5)</f>
        <v>44676</v>
      </c>
      <c r="L5" t="str">
        <f>IF(K25*2&lt;&gt;K5, "?", "")</f>
        <v/>
      </c>
    </row>
    <row r="6" spans="1:12">
      <c r="A6" s="174" t="s">
        <v>108</v>
      </c>
      <c r="B6" s="162">
        <f>Tuition!$H$5*2</f>
        <v>32272</v>
      </c>
      <c r="C6" s="145">
        <f>Fees!$B$3*2</f>
        <v>2266</v>
      </c>
      <c r="D6" s="145">
        <f>'1 Term Living Expense Component'!$D$15*2</f>
        <v>4000</v>
      </c>
      <c r="E6" s="145">
        <f>'1 Term Living Expense Component'!$D$16*2</f>
        <v>3956</v>
      </c>
      <c r="F6" s="145">
        <f>'Books &amp; Supplies'!$B$3*2</f>
        <v>986</v>
      </c>
      <c r="G6" s="145">
        <f>'1 Term Living Expense Component'!$D$17*2</f>
        <v>2910</v>
      </c>
      <c r="H6" s="145">
        <f>('1 Term Living Expense Component'!$D$18+'1 Term Living Expense Component'!$M$13)*2</f>
        <v>1880</v>
      </c>
      <c r="I6" s="147">
        <f>'Loan Fees'!$B$2</f>
        <v>64</v>
      </c>
      <c r="J6" s="146">
        <f>'Loan Fees'!$B$3</f>
        <v>488</v>
      </c>
      <c r="K6" s="171">
        <f>SUM(B6:J6)</f>
        <v>48822</v>
      </c>
      <c r="L6" t="str">
        <f t="shared" ref="L6:L19" si="0">IF(K26*2&lt;&gt;K6, "?", "")</f>
        <v/>
      </c>
    </row>
    <row r="7" spans="1:12" ht="15.75" thickBot="1">
      <c r="A7" s="175" t="s">
        <v>36</v>
      </c>
      <c r="B7" s="163">
        <f>Tuition!$F$5*2</f>
        <v>30560</v>
      </c>
      <c r="C7" s="148">
        <f>Fees!$B$3*2</f>
        <v>2266</v>
      </c>
      <c r="D7" s="148">
        <f>'1 Term Living Expense Component'!$D$15*2</f>
        <v>4000</v>
      </c>
      <c r="E7" s="148">
        <f>'1 Term Living Expense Component'!$D$16*2</f>
        <v>3956</v>
      </c>
      <c r="F7" s="148">
        <f>'Books &amp; Supplies'!$B$3*2</f>
        <v>986</v>
      </c>
      <c r="G7" s="148">
        <f>'1 Term Living Expense Component'!$D$17*2</f>
        <v>2910</v>
      </c>
      <c r="H7" s="148">
        <f>('1 Term Living Expense Component'!$D$18+'1 Term Living Expense Component'!$M$13)*2</f>
        <v>1880</v>
      </c>
      <c r="I7" s="150">
        <f>'Loan Fees'!$B$2</f>
        <v>64</v>
      </c>
      <c r="J7" s="149">
        <f>'Loan Fees'!$B$3</f>
        <v>488</v>
      </c>
      <c r="K7" s="172">
        <f>SUM(B7:J7)</f>
        <v>47110</v>
      </c>
      <c r="L7" t="str">
        <f t="shared" si="0"/>
        <v/>
      </c>
    </row>
    <row r="8" spans="1:12" ht="9.9499999999999993" customHeight="1" thickTop="1">
      <c r="L8" t="str">
        <f t="shared" si="0"/>
        <v/>
      </c>
    </row>
    <row r="9" spans="1:12" ht="16.5" thickBot="1">
      <c r="A9" s="310" t="s">
        <v>204</v>
      </c>
      <c r="B9" s="311"/>
      <c r="C9" s="311"/>
      <c r="D9" s="311"/>
      <c r="E9" s="311"/>
      <c r="F9" s="311"/>
      <c r="G9" s="311"/>
      <c r="H9" s="311"/>
      <c r="I9" s="311"/>
      <c r="J9" s="311"/>
      <c r="K9" s="311"/>
      <c r="L9" t="str">
        <f t="shared" si="0"/>
        <v/>
      </c>
    </row>
    <row r="10" spans="1:12" ht="16.5" thickTop="1" thickBot="1">
      <c r="A10" s="151"/>
      <c r="B10" s="155" t="s">
        <v>93</v>
      </c>
      <c r="C10" s="156" t="s">
        <v>96</v>
      </c>
      <c r="D10" s="156" t="s">
        <v>95</v>
      </c>
      <c r="E10" s="156" t="s">
        <v>11</v>
      </c>
      <c r="F10" s="157" t="s">
        <v>94</v>
      </c>
      <c r="G10" s="156" t="s">
        <v>98</v>
      </c>
      <c r="H10" s="156" t="s">
        <v>97</v>
      </c>
      <c r="I10" s="156" t="s">
        <v>99</v>
      </c>
      <c r="J10" s="156" t="s">
        <v>100</v>
      </c>
      <c r="K10" s="169" t="s">
        <v>90</v>
      </c>
    </row>
    <row r="11" spans="1:12" ht="15.75" thickTop="1">
      <c r="A11" s="173" t="s">
        <v>92</v>
      </c>
      <c r="B11" s="158">
        <f>Tuition!$D$5*2</f>
        <v>28126</v>
      </c>
      <c r="C11" s="159">
        <f>Fees!$B$3*2</f>
        <v>2266</v>
      </c>
      <c r="D11" s="159">
        <f>'1 Term Living Expense Component'!$D$10*2</f>
        <v>6104</v>
      </c>
      <c r="E11" s="159">
        <f>'1 Term Living Expense Component'!$D$11*2</f>
        <v>3956</v>
      </c>
      <c r="F11" s="159">
        <f>'Books &amp; Supplies'!$B$3*2</f>
        <v>986</v>
      </c>
      <c r="G11" s="159">
        <f>'1 Term Living Expense Component'!$D$12*2</f>
        <v>2370</v>
      </c>
      <c r="H11" s="159">
        <f>('1 Term Living Expense Component'!$D$13+'1 Term Living Expense Component'!$M$13)*2</f>
        <v>1880</v>
      </c>
      <c r="I11" s="161">
        <f>'Loan Fees'!$B$2</f>
        <v>64</v>
      </c>
      <c r="J11" s="161">
        <f>'Loan Fees'!$B$3</f>
        <v>488</v>
      </c>
      <c r="K11" s="170">
        <f>SUM(B11:J11)</f>
        <v>46240</v>
      </c>
      <c r="L11" t="str">
        <f t="shared" si="0"/>
        <v/>
      </c>
    </row>
    <row r="12" spans="1:12">
      <c r="A12" s="174" t="s">
        <v>108</v>
      </c>
      <c r="B12" s="162">
        <f>Tuition!$H$5*2</f>
        <v>32272</v>
      </c>
      <c r="C12" s="145">
        <f>Fees!$B$3*2</f>
        <v>2266</v>
      </c>
      <c r="D12" s="145">
        <f>'1 Term Living Expense Component'!$D$10*2</f>
        <v>6104</v>
      </c>
      <c r="E12" s="145">
        <f>'1 Term Living Expense Component'!$D$11*2</f>
        <v>3956</v>
      </c>
      <c r="F12" s="145">
        <f>'Books &amp; Supplies'!$B$3*2</f>
        <v>986</v>
      </c>
      <c r="G12" s="145">
        <f>'1 Term Living Expense Component'!$D$12*2</f>
        <v>2370</v>
      </c>
      <c r="H12" s="145">
        <f>('1 Term Living Expense Component'!$D$13+'1 Term Living Expense Component'!$M$13)*2</f>
        <v>1880</v>
      </c>
      <c r="I12" s="147">
        <f>'Loan Fees'!$B$2</f>
        <v>64</v>
      </c>
      <c r="J12" s="147">
        <f>'Loan Fees'!$B$3</f>
        <v>488</v>
      </c>
      <c r="K12" s="171">
        <f>SUM(B12:J12)</f>
        <v>50386</v>
      </c>
      <c r="L12" t="str">
        <f t="shared" si="0"/>
        <v/>
      </c>
    </row>
    <row r="13" spans="1:12" ht="15.75" thickBot="1">
      <c r="A13" s="175" t="s">
        <v>36</v>
      </c>
      <c r="B13" s="163">
        <f>Tuition!$F$5*2</f>
        <v>30560</v>
      </c>
      <c r="C13" s="148">
        <f>Fees!$B$3*2</f>
        <v>2266</v>
      </c>
      <c r="D13" s="148">
        <f>'1 Term Living Expense Component'!$D$10*2</f>
        <v>6104</v>
      </c>
      <c r="E13" s="148">
        <f>'1 Term Living Expense Component'!$D$11*2</f>
        <v>3956</v>
      </c>
      <c r="F13" s="148">
        <f>'Books &amp; Supplies'!$B$3*2</f>
        <v>986</v>
      </c>
      <c r="G13" s="148">
        <f>'1 Term Living Expense Component'!$D$12*2</f>
        <v>2370</v>
      </c>
      <c r="H13" s="148">
        <f>('1 Term Living Expense Component'!$D$13+'1 Term Living Expense Component'!$M$13)*2</f>
        <v>1880</v>
      </c>
      <c r="I13" s="150">
        <f>'Loan Fees'!$B$2</f>
        <v>64</v>
      </c>
      <c r="J13" s="150">
        <f>'Loan Fees'!$B$3</f>
        <v>488</v>
      </c>
      <c r="K13" s="172">
        <f>SUM(B13:J13)</f>
        <v>48674</v>
      </c>
      <c r="L13" t="str">
        <f t="shared" si="0"/>
        <v/>
      </c>
    </row>
    <row r="14" spans="1:12" ht="9.9499999999999993" customHeight="1" thickTop="1">
      <c r="L14" t="str">
        <f t="shared" si="0"/>
        <v/>
      </c>
    </row>
    <row r="15" spans="1:12" ht="16.5" thickBot="1">
      <c r="A15" s="310" t="s">
        <v>91</v>
      </c>
      <c r="B15" s="311"/>
      <c r="C15" s="311"/>
      <c r="D15" s="311"/>
      <c r="E15" s="311"/>
      <c r="F15" s="311"/>
      <c r="G15" s="311"/>
      <c r="H15" s="311"/>
      <c r="I15" s="311"/>
      <c r="J15" s="311"/>
      <c r="K15" s="311"/>
      <c r="L15" t="str">
        <f t="shared" si="0"/>
        <v/>
      </c>
    </row>
    <row r="16" spans="1:12" ht="16.5" thickTop="1" thickBot="1">
      <c r="A16" s="151"/>
      <c r="B16" s="155" t="s">
        <v>93</v>
      </c>
      <c r="C16" s="156" t="s">
        <v>96</v>
      </c>
      <c r="D16" s="156" t="s">
        <v>95</v>
      </c>
      <c r="E16" s="156" t="s">
        <v>11</v>
      </c>
      <c r="F16" s="157" t="s">
        <v>94</v>
      </c>
      <c r="G16" s="156" t="s">
        <v>98</v>
      </c>
      <c r="H16" s="156" t="s">
        <v>97</v>
      </c>
      <c r="I16" s="156" t="s">
        <v>99</v>
      </c>
      <c r="J16" s="156" t="s">
        <v>100</v>
      </c>
      <c r="K16" s="169" t="s">
        <v>90</v>
      </c>
    </row>
    <row r="17" spans="1:12" ht="15.75" thickTop="1">
      <c r="A17" s="173" t="s">
        <v>92</v>
      </c>
      <c r="B17" s="158">
        <f>Tuition!$D$5*2</f>
        <v>28126</v>
      </c>
      <c r="C17" s="159">
        <f>Fees!$B$3*2</f>
        <v>2266</v>
      </c>
      <c r="D17" s="159">
        <f>'1 Term Living Expense Component'!$D$20*2</f>
        <v>2326</v>
      </c>
      <c r="E17" s="159">
        <f>'1 Term Living Expense Component'!$D$21*2</f>
        <v>998</v>
      </c>
      <c r="F17" s="159">
        <f>'Books &amp; Supplies'!$B$3*2</f>
        <v>986</v>
      </c>
      <c r="G17" s="159">
        <f>'1 Term Living Expense Component'!$D$17*2</f>
        <v>2910</v>
      </c>
      <c r="H17" s="159">
        <f>('1 Term Living Expense Component'!$D$23+'1 Term Living Expense Component'!$M$13)*2</f>
        <v>1880</v>
      </c>
      <c r="I17" s="161">
        <f>'Loan Fees'!$B$2</f>
        <v>64</v>
      </c>
      <c r="J17" s="161">
        <f>'Loan Fees'!$B$3</f>
        <v>488</v>
      </c>
      <c r="K17" s="170">
        <f>SUM(B17:J17)</f>
        <v>40044</v>
      </c>
      <c r="L17" t="str">
        <f t="shared" si="0"/>
        <v/>
      </c>
    </row>
    <row r="18" spans="1:12">
      <c r="A18" s="174" t="s">
        <v>108</v>
      </c>
      <c r="B18" s="162">
        <f>Tuition!$H$5*2</f>
        <v>32272</v>
      </c>
      <c r="C18" s="145">
        <f>Fees!$B$3*2</f>
        <v>2266</v>
      </c>
      <c r="D18" s="145">
        <f>'1 Term Living Expense Component'!$D$20*2</f>
        <v>2326</v>
      </c>
      <c r="E18" s="145">
        <f>'1 Term Living Expense Component'!$D$21*2</f>
        <v>998</v>
      </c>
      <c r="F18" s="145">
        <f>'Books &amp; Supplies'!$B$3*2</f>
        <v>986</v>
      </c>
      <c r="G18" s="145">
        <f>'1 Term Living Expense Component'!$D$17*2</f>
        <v>2910</v>
      </c>
      <c r="H18" s="145">
        <f>('1 Term Living Expense Component'!$D$23+'1 Term Living Expense Component'!$M$13)*2</f>
        <v>1880</v>
      </c>
      <c r="I18" s="147">
        <f>'Loan Fees'!$B$2</f>
        <v>64</v>
      </c>
      <c r="J18" s="147">
        <f>'Loan Fees'!$B$3</f>
        <v>488</v>
      </c>
      <c r="K18" s="171">
        <f>SUM(B18:J18)</f>
        <v>44190</v>
      </c>
      <c r="L18" t="str">
        <f t="shared" si="0"/>
        <v/>
      </c>
    </row>
    <row r="19" spans="1:12" ht="15.75" thickBot="1">
      <c r="A19" s="175" t="s">
        <v>36</v>
      </c>
      <c r="B19" s="163">
        <f>Tuition!$F$5*2</f>
        <v>30560</v>
      </c>
      <c r="C19" s="148">
        <f>Fees!$B$3*2</f>
        <v>2266</v>
      </c>
      <c r="D19" s="148">
        <f>'1 Term Living Expense Component'!$D$20*2</f>
        <v>2326</v>
      </c>
      <c r="E19" s="148">
        <f>'1 Term Living Expense Component'!$D$21*2</f>
        <v>998</v>
      </c>
      <c r="F19" s="148">
        <f>'Books &amp; Supplies'!$B$3*2</f>
        <v>986</v>
      </c>
      <c r="G19" s="148">
        <f>'1 Term Living Expense Component'!$D$17*2</f>
        <v>2910</v>
      </c>
      <c r="H19" s="148">
        <f>('1 Term Living Expense Component'!$D$23+'1 Term Living Expense Component'!$M$13)*2</f>
        <v>1880</v>
      </c>
      <c r="I19" s="150">
        <f>'Loan Fees'!$B$2</f>
        <v>64</v>
      </c>
      <c r="J19" s="150">
        <f>'Loan Fees'!$B$3</f>
        <v>488</v>
      </c>
      <c r="K19" s="172">
        <f>SUM(B19:J19)</f>
        <v>42478</v>
      </c>
      <c r="L19" t="str">
        <f t="shared" si="0"/>
        <v/>
      </c>
    </row>
    <row r="20" spans="1:12" ht="15.75" thickTop="1"/>
    <row r="21" spans="1:12" ht="15.75">
      <c r="A21" s="309" t="s">
        <v>202</v>
      </c>
      <c r="B21" s="309"/>
      <c r="C21" s="309"/>
      <c r="D21" s="309"/>
      <c r="E21" s="309"/>
      <c r="F21" s="309"/>
      <c r="G21" s="309"/>
      <c r="H21" s="309"/>
      <c r="I21" s="309"/>
      <c r="J21" s="309"/>
      <c r="K21" s="309"/>
    </row>
    <row r="22" spans="1:12" ht="15.75">
      <c r="A22" s="309" t="s">
        <v>140</v>
      </c>
      <c r="B22" s="309"/>
      <c r="C22" s="309"/>
      <c r="D22" s="309"/>
      <c r="E22" s="309"/>
      <c r="F22" s="309"/>
      <c r="G22" s="309"/>
      <c r="H22" s="309"/>
      <c r="I22" s="309"/>
      <c r="J22" s="309"/>
      <c r="K22" s="309"/>
    </row>
    <row r="23" spans="1:12" ht="16.5" thickBot="1">
      <c r="A23" s="310" t="s">
        <v>89</v>
      </c>
      <c r="B23" s="310"/>
      <c r="C23" s="310"/>
      <c r="D23" s="310"/>
      <c r="E23" s="310"/>
      <c r="F23" s="310"/>
      <c r="G23" s="310"/>
      <c r="H23" s="310"/>
      <c r="I23" s="310"/>
      <c r="J23" s="310"/>
      <c r="K23" s="310"/>
    </row>
    <row r="24" spans="1:12" ht="16.5" thickTop="1" thickBot="1">
      <c r="A24" s="164"/>
      <c r="B24" s="155" t="s">
        <v>93</v>
      </c>
      <c r="C24" s="156" t="s">
        <v>96</v>
      </c>
      <c r="D24" s="156" t="s">
        <v>95</v>
      </c>
      <c r="E24" s="156" t="s">
        <v>11</v>
      </c>
      <c r="F24" s="157" t="s">
        <v>94</v>
      </c>
      <c r="G24" s="156" t="s">
        <v>98</v>
      </c>
      <c r="H24" s="156" t="s">
        <v>97</v>
      </c>
      <c r="I24" s="156" t="s">
        <v>99</v>
      </c>
      <c r="J24" s="168" t="s">
        <v>100</v>
      </c>
      <c r="K24" s="169" t="s">
        <v>90</v>
      </c>
    </row>
    <row r="25" spans="1:12" ht="15.75" thickTop="1">
      <c r="A25" s="173" t="s">
        <v>92</v>
      </c>
      <c r="B25" s="158">
        <f>Tuition!$D$5</f>
        <v>14063</v>
      </c>
      <c r="C25" s="159">
        <f>Fees!$B$3</f>
        <v>1133</v>
      </c>
      <c r="D25" s="159">
        <f>'1 Term Living Expense Component'!$D$15</f>
        <v>2000</v>
      </c>
      <c r="E25" s="159">
        <f>'1 Term Living Expense Component'!$D$16</f>
        <v>1978</v>
      </c>
      <c r="F25" s="159">
        <f>'Books &amp; Supplies'!$B$3</f>
        <v>493</v>
      </c>
      <c r="G25" s="159">
        <f>'1 Term Living Expense Component'!$D$17</f>
        <v>1455</v>
      </c>
      <c r="H25" s="159">
        <f>('1 Term Living Expense Component'!$D$18+'1 Term Living Expense Component'!$M$13)</f>
        <v>940</v>
      </c>
      <c r="I25" s="161">
        <f>'Loan Fees'!$C$2</f>
        <v>32</v>
      </c>
      <c r="J25" s="160">
        <f>'Loan Fees'!$C$3</f>
        <v>244</v>
      </c>
      <c r="K25" s="170">
        <f>SUM(B25:J25)</f>
        <v>22338</v>
      </c>
    </row>
    <row r="26" spans="1:12">
      <c r="A26" s="174" t="s">
        <v>108</v>
      </c>
      <c r="B26" s="162">
        <f>Tuition!$H$5</f>
        <v>16136</v>
      </c>
      <c r="C26" s="145">
        <f>Fees!$B$3</f>
        <v>1133</v>
      </c>
      <c r="D26" s="145">
        <f>'1 Term Living Expense Component'!$D$15</f>
        <v>2000</v>
      </c>
      <c r="E26" s="145">
        <f>'1 Term Living Expense Component'!$D$16</f>
        <v>1978</v>
      </c>
      <c r="F26" s="145">
        <f>'Books &amp; Supplies'!$B$3</f>
        <v>493</v>
      </c>
      <c r="G26" s="145">
        <f>'1 Term Living Expense Component'!$D$17</f>
        <v>1455</v>
      </c>
      <c r="H26" s="145">
        <f>('1 Term Living Expense Component'!$D$18+'1 Term Living Expense Component'!$M$13)</f>
        <v>940</v>
      </c>
      <c r="I26" s="147">
        <f>'Loan Fees'!$C$2</f>
        <v>32</v>
      </c>
      <c r="J26" s="146">
        <f>'Loan Fees'!$C$3</f>
        <v>244</v>
      </c>
      <c r="K26" s="171">
        <f>SUM(B26:J26)</f>
        <v>24411</v>
      </c>
    </row>
    <row r="27" spans="1:12" ht="15.75" thickBot="1">
      <c r="A27" s="175" t="s">
        <v>36</v>
      </c>
      <c r="B27" s="163">
        <f>Tuition!$F$5</f>
        <v>15280</v>
      </c>
      <c r="C27" s="148">
        <f>Fees!$B$3</f>
        <v>1133</v>
      </c>
      <c r="D27" s="148">
        <f>'1 Term Living Expense Component'!$D$15</f>
        <v>2000</v>
      </c>
      <c r="E27" s="148">
        <f>'1 Term Living Expense Component'!$D$16</f>
        <v>1978</v>
      </c>
      <c r="F27" s="148">
        <f>'Books &amp; Supplies'!$B$3</f>
        <v>493</v>
      </c>
      <c r="G27" s="148">
        <f>'1 Term Living Expense Component'!$D$17</f>
        <v>1455</v>
      </c>
      <c r="H27" s="148">
        <f>('1 Term Living Expense Component'!$D$18+'1 Term Living Expense Component'!$M$13)</f>
        <v>940</v>
      </c>
      <c r="I27" s="150">
        <f>'Loan Fees'!$C$2</f>
        <v>32</v>
      </c>
      <c r="J27" s="149">
        <f>'Loan Fees'!$C$3</f>
        <v>244</v>
      </c>
      <c r="K27" s="172">
        <f>SUM(B27:J27)</f>
        <v>23555</v>
      </c>
    </row>
    <row r="28" spans="1:12" ht="9.9499999999999993" customHeight="1" thickTop="1"/>
    <row r="29" spans="1:12" ht="16.5" thickBot="1">
      <c r="A29" s="310" t="s">
        <v>205</v>
      </c>
      <c r="B29" s="311"/>
      <c r="C29" s="311"/>
      <c r="D29" s="311"/>
      <c r="E29" s="311"/>
      <c r="F29" s="311"/>
      <c r="G29" s="311"/>
      <c r="H29" s="311"/>
      <c r="I29" s="311"/>
      <c r="J29" s="311"/>
      <c r="K29" s="311"/>
    </row>
    <row r="30" spans="1:12" ht="16.5" thickTop="1" thickBot="1">
      <c r="A30" s="151"/>
      <c r="B30" s="155" t="s">
        <v>93</v>
      </c>
      <c r="C30" s="156" t="s">
        <v>96</v>
      </c>
      <c r="D30" s="156" t="s">
        <v>95</v>
      </c>
      <c r="E30" s="156" t="s">
        <v>11</v>
      </c>
      <c r="F30" s="157" t="s">
        <v>94</v>
      </c>
      <c r="G30" s="156" t="s">
        <v>98</v>
      </c>
      <c r="H30" s="156" t="s">
        <v>97</v>
      </c>
      <c r="I30" s="156" t="s">
        <v>99</v>
      </c>
      <c r="J30" s="156" t="s">
        <v>100</v>
      </c>
      <c r="K30" s="169" t="s">
        <v>90</v>
      </c>
    </row>
    <row r="31" spans="1:12" ht="15.75" thickTop="1">
      <c r="A31" s="173" t="s">
        <v>92</v>
      </c>
      <c r="B31" s="158">
        <f>Tuition!$D$5</f>
        <v>14063</v>
      </c>
      <c r="C31" s="159">
        <f>Fees!$B$3</f>
        <v>1133</v>
      </c>
      <c r="D31" s="159">
        <f>'1 Term Living Expense Component'!$D$10</f>
        <v>3052</v>
      </c>
      <c r="E31" s="159">
        <f>'1 Term Living Expense Component'!$D$11</f>
        <v>1978</v>
      </c>
      <c r="F31" s="159">
        <f>'Books &amp; Supplies'!$B$3</f>
        <v>493</v>
      </c>
      <c r="G31" s="159">
        <f>'1 Term Living Expense Component'!$D$12</f>
        <v>1185</v>
      </c>
      <c r="H31" s="159">
        <f>('1 Term Living Expense Component'!$D$13+'1 Term Living Expense Component'!$M$13)</f>
        <v>940</v>
      </c>
      <c r="I31" s="161">
        <f>'Loan Fees'!$C$2</f>
        <v>32</v>
      </c>
      <c r="J31" s="161">
        <f>'Loan Fees'!$C$3</f>
        <v>244</v>
      </c>
      <c r="K31" s="170">
        <f>SUM(B31:J31)</f>
        <v>23120</v>
      </c>
    </row>
    <row r="32" spans="1:12">
      <c r="A32" s="174" t="s">
        <v>108</v>
      </c>
      <c r="B32" s="162">
        <f>Tuition!$H$5</f>
        <v>16136</v>
      </c>
      <c r="C32" s="145">
        <f>Fees!$B$3</f>
        <v>1133</v>
      </c>
      <c r="D32" s="145">
        <f>'1 Term Living Expense Component'!$D$10</f>
        <v>3052</v>
      </c>
      <c r="E32" s="145">
        <f>'1 Term Living Expense Component'!$D$11</f>
        <v>1978</v>
      </c>
      <c r="F32" s="145">
        <f>'Books &amp; Supplies'!$B$3</f>
        <v>493</v>
      </c>
      <c r="G32" s="145">
        <f>'1 Term Living Expense Component'!$D$12</f>
        <v>1185</v>
      </c>
      <c r="H32" s="145">
        <f>('1 Term Living Expense Component'!$D$13+'1 Term Living Expense Component'!$M$13)</f>
        <v>940</v>
      </c>
      <c r="I32" s="147">
        <f>'Loan Fees'!$C$2</f>
        <v>32</v>
      </c>
      <c r="J32" s="147">
        <f>'Loan Fees'!$C$3</f>
        <v>244</v>
      </c>
      <c r="K32" s="171">
        <f>SUM(B32:J32)</f>
        <v>25193</v>
      </c>
    </row>
    <row r="33" spans="1:11" ht="15.75" thickBot="1">
      <c r="A33" s="175" t="s">
        <v>36</v>
      </c>
      <c r="B33" s="163">
        <f>Tuition!$F$5</f>
        <v>15280</v>
      </c>
      <c r="C33" s="148">
        <f>Fees!$B$3</f>
        <v>1133</v>
      </c>
      <c r="D33" s="148">
        <f>'1 Term Living Expense Component'!$D$10</f>
        <v>3052</v>
      </c>
      <c r="E33" s="148">
        <f>'1 Term Living Expense Component'!$D$11</f>
        <v>1978</v>
      </c>
      <c r="F33" s="148">
        <f>'Books &amp; Supplies'!$B$3</f>
        <v>493</v>
      </c>
      <c r="G33" s="148">
        <f>'1 Term Living Expense Component'!$D$12</f>
        <v>1185</v>
      </c>
      <c r="H33" s="148">
        <f>('1 Term Living Expense Component'!$D$13+'1 Term Living Expense Component'!$M$13)</f>
        <v>940</v>
      </c>
      <c r="I33" s="150">
        <f>'Loan Fees'!$C$2</f>
        <v>32</v>
      </c>
      <c r="J33" s="150">
        <f>'Loan Fees'!$C$3</f>
        <v>244</v>
      </c>
      <c r="K33" s="172">
        <f>SUM(B33:J33)</f>
        <v>24337</v>
      </c>
    </row>
    <row r="34" spans="1:11" ht="9.9499999999999993" customHeight="1" thickTop="1"/>
    <row r="35" spans="1:11" ht="16.5" thickBot="1">
      <c r="A35" s="310" t="s">
        <v>91</v>
      </c>
      <c r="B35" s="311"/>
      <c r="C35" s="311"/>
      <c r="D35" s="311"/>
      <c r="E35" s="311"/>
      <c r="F35" s="311"/>
      <c r="G35" s="311"/>
      <c r="H35" s="311"/>
      <c r="I35" s="311"/>
      <c r="J35" s="311"/>
      <c r="K35" s="311"/>
    </row>
    <row r="36" spans="1:11" ht="16.5" thickTop="1" thickBot="1">
      <c r="A36" s="151"/>
      <c r="B36" s="155" t="s">
        <v>93</v>
      </c>
      <c r="C36" s="156" t="s">
        <v>96</v>
      </c>
      <c r="D36" s="156" t="s">
        <v>95</v>
      </c>
      <c r="E36" s="156" t="s">
        <v>11</v>
      </c>
      <c r="F36" s="157" t="s">
        <v>94</v>
      </c>
      <c r="G36" s="156" t="s">
        <v>98</v>
      </c>
      <c r="H36" s="156" t="s">
        <v>97</v>
      </c>
      <c r="I36" s="156" t="s">
        <v>99</v>
      </c>
      <c r="J36" s="156" t="s">
        <v>100</v>
      </c>
      <c r="K36" s="169" t="s">
        <v>90</v>
      </c>
    </row>
    <row r="37" spans="1:11" ht="15.75" thickTop="1">
      <c r="A37" s="173" t="s">
        <v>92</v>
      </c>
      <c r="B37" s="158">
        <f>Tuition!$D$5</f>
        <v>14063</v>
      </c>
      <c r="C37" s="159">
        <f>Fees!$B$3</f>
        <v>1133</v>
      </c>
      <c r="D37" s="159">
        <f>'1 Term Living Expense Component'!$D$20</f>
        <v>1163</v>
      </c>
      <c r="E37" s="159">
        <f>'1 Term Living Expense Component'!$D$21</f>
        <v>499</v>
      </c>
      <c r="F37" s="159">
        <f>'Books &amp; Supplies'!$B$3</f>
        <v>493</v>
      </c>
      <c r="G37" s="159">
        <f>'1 Term Living Expense Component'!$D$17</f>
        <v>1455</v>
      </c>
      <c r="H37" s="159">
        <f>('1 Term Living Expense Component'!$D$23+'1 Term Living Expense Component'!$M$13)</f>
        <v>940</v>
      </c>
      <c r="I37" s="161">
        <f>'Loan Fees'!$C$2</f>
        <v>32</v>
      </c>
      <c r="J37" s="161">
        <f>'Loan Fees'!$C$3</f>
        <v>244</v>
      </c>
      <c r="K37" s="170">
        <f>SUM(B37:J37)</f>
        <v>20022</v>
      </c>
    </row>
    <row r="38" spans="1:11">
      <c r="A38" s="174" t="s">
        <v>108</v>
      </c>
      <c r="B38" s="162">
        <f>Tuition!$H$5</f>
        <v>16136</v>
      </c>
      <c r="C38" s="145">
        <f>Fees!$B$3</f>
        <v>1133</v>
      </c>
      <c r="D38" s="145">
        <f>'1 Term Living Expense Component'!$D$20</f>
        <v>1163</v>
      </c>
      <c r="E38" s="145">
        <f>'1 Term Living Expense Component'!$D$21</f>
        <v>499</v>
      </c>
      <c r="F38" s="145">
        <f>'Books &amp; Supplies'!$B$3</f>
        <v>493</v>
      </c>
      <c r="G38" s="145">
        <f>'1 Term Living Expense Component'!$D$17</f>
        <v>1455</v>
      </c>
      <c r="H38" s="145">
        <f>('1 Term Living Expense Component'!$D$23+'1 Term Living Expense Component'!$M$13)</f>
        <v>940</v>
      </c>
      <c r="I38" s="147">
        <f>'Loan Fees'!$C$2</f>
        <v>32</v>
      </c>
      <c r="J38" s="147">
        <f>'Loan Fees'!$C$3</f>
        <v>244</v>
      </c>
      <c r="K38" s="171">
        <f>SUM(B38:J38)</f>
        <v>22095</v>
      </c>
    </row>
    <row r="39" spans="1:11" ht="15.75" thickBot="1">
      <c r="A39" s="175" t="s">
        <v>36</v>
      </c>
      <c r="B39" s="163">
        <f>Tuition!$F$5</f>
        <v>15280</v>
      </c>
      <c r="C39" s="148">
        <f>Fees!$B$3</f>
        <v>1133</v>
      </c>
      <c r="D39" s="148">
        <f>'1 Term Living Expense Component'!$D$20</f>
        <v>1163</v>
      </c>
      <c r="E39" s="148">
        <f>'1 Term Living Expense Component'!$D$21</f>
        <v>499</v>
      </c>
      <c r="F39" s="148">
        <f>'Books &amp; Supplies'!$B$3</f>
        <v>493</v>
      </c>
      <c r="G39" s="148">
        <f>'1 Term Living Expense Component'!$D$17</f>
        <v>1455</v>
      </c>
      <c r="H39" s="148">
        <f>('1 Term Living Expense Component'!$D$23+'1 Term Living Expense Component'!$M$13)</f>
        <v>940</v>
      </c>
      <c r="I39" s="150">
        <f>'Loan Fees'!$C$2</f>
        <v>32</v>
      </c>
      <c r="J39" s="150">
        <f>'Loan Fees'!$C$3</f>
        <v>244</v>
      </c>
      <c r="K39" s="172">
        <f>SUM(B39:J39)</f>
        <v>21239</v>
      </c>
    </row>
    <row r="40" spans="1:11" ht="15.75" thickTop="1"/>
  </sheetData>
  <mergeCells count="10">
    <mergeCell ref="A22:K22"/>
    <mergeCell ref="A23:K23"/>
    <mergeCell ref="A29:K29"/>
    <mergeCell ref="A35:K35"/>
    <mergeCell ref="A1:K1"/>
    <mergeCell ref="A2:K2"/>
    <mergeCell ref="A3:K3"/>
    <mergeCell ref="A9:K9"/>
    <mergeCell ref="A15:K15"/>
    <mergeCell ref="A21:K21"/>
  </mergeCells>
  <printOptions horizontalCentered="1" verticalCentered="1"/>
  <pageMargins left="0.5" right="0.5" top="0.25" bottom="0.25" header="0.3" footer="0.3"/>
  <pageSetup scale="9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30"/>
  <sheetViews>
    <sheetView workbookViewId="0">
      <selection activeCell="D13" sqref="D13"/>
    </sheetView>
  </sheetViews>
  <sheetFormatPr defaultRowHeight="15"/>
  <cols>
    <col min="1" max="1" width="16.42578125" bestFit="1" customWidth="1"/>
    <col min="2" max="2" width="10.7109375" customWidth="1"/>
    <col min="3" max="3" width="10.7109375" style="185" customWidth="1"/>
    <col min="4"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117</v>
      </c>
      <c r="B2" s="309"/>
      <c r="C2" s="309"/>
      <c r="D2" s="309"/>
      <c r="E2" s="309"/>
      <c r="F2" s="309"/>
      <c r="G2" s="309"/>
      <c r="H2" s="309"/>
      <c r="I2" s="309"/>
      <c r="J2" s="309"/>
      <c r="K2" s="309"/>
    </row>
    <row r="3" spans="1:12" ht="16.5" thickBot="1">
      <c r="A3" s="310" t="s">
        <v>89</v>
      </c>
      <c r="B3" s="310"/>
      <c r="C3" s="310"/>
      <c r="D3" s="310"/>
      <c r="E3" s="310"/>
      <c r="F3" s="310"/>
      <c r="G3" s="310"/>
      <c r="H3" s="310"/>
      <c r="I3" s="310"/>
      <c r="J3" s="310"/>
      <c r="K3" s="310"/>
    </row>
    <row r="4" spans="1:12" ht="16.5" thickTop="1" thickBot="1">
      <c r="A4" s="164"/>
      <c r="B4" s="155" t="s">
        <v>93</v>
      </c>
      <c r="C4" s="184" t="s">
        <v>96</v>
      </c>
      <c r="D4" s="156" t="s">
        <v>95</v>
      </c>
      <c r="E4" s="156" t="s">
        <v>11</v>
      </c>
      <c r="F4" s="157" t="s">
        <v>94</v>
      </c>
      <c r="G4" s="156" t="s">
        <v>98</v>
      </c>
      <c r="H4" s="156" t="s">
        <v>97</v>
      </c>
      <c r="I4" s="156" t="s">
        <v>165</v>
      </c>
      <c r="J4" s="168" t="s">
        <v>167</v>
      </c>
      <c r="K4" s="169" t="s">
        <v>90</v>
      </c>
    </row>
    <row r="5" spans="1:12" ht="15.75" thickTop="1">
      <c r="A5" s="173" t="s">
        <v>109</v>
      </c>
      <c r="B5" s="158">
        <f>Tuition!$C$12*2</f>
        <v>8546</v>
      </c>
      <c r="C5" s="152">
        <f>Fees!$B$4*2</f>
        <v>1836</v>
      </c>
      <c r="D5" s="159">
        <f>'1 Term Living Expense Component'!$D$33*2</f>
        <v>8000</v>
      </c>
      <c r="E5" s="159">
        <f>'1 Term Living Expense Component'!$D$34*2</f>
        <v>3956</v>
      </c>
      <c r="F5" s="159">
        <f>'Books &amp; Supplies'!$B$5*2</f>
        <v>550</v>
      </c>
      <c r="G5" s="159">
        <f>'1 Term Living Expense Component'!$D$35*2</f>
        <v>2910</v>
      </c>
      <c r="H5" s="159">
        <f>'1 Term Living Expense Component'!$D$36*2</f>
        <v>1170</v>
      </c>
      <c r="I5" s="161">
        <f>'Loan Fees'!$B$4</f>
        <v>200</v>
      </c>
      <c r="J5" s="160">
        <f>'Loan Fees'!$B$5</f>
        <v>478</v>
      </c>
      <c r="K5" s="170">
        <f>SUM(B5:J5)</f>
        <v>27646</v>
      </c>
      <c r="L5" t="str">
        <f t="shared" ref="L5:L17" si="0">IF(K70*2&lt;&gt;K5, "?", "")</f>
        <v/>
      </c>
    </row>
    <row r="6" spans="1:12">
      <c r="A6" s="177" t="s">
        <v>54</v>
      </c>
      <c r="B6" s="178">
        <f>Tuition!$E$12*2</f>
        <v>13404</v>
      </c>
      <c r="C6" s="152">
        <f>Fees!$B$4*2</f>
        <v>1836</v>
      </c>
      <c r="D6" s="152">
        <f>'1 Term Living Expense Component'!$D$33*2</f>
        <v>8000</v>
      </c>
      <c r="E6" s="152">
        <f>'1 Term Living Expense Component'!$D$34*2</f>
        <v>3956</v>
      </c>
      <c r="F6" s="152">
        <f>'Books &amp; Supplies'!$B$5*2</f>
        <v>550</v>
      </c>
      <c r="G6" s="152">
        <f>'1 Term Living Expense Component'!$D$35*2</f>
        <v>2910</v>
      </c>
      <c r="H6" s="152">
        <f>'1 Term Living Expense Component'!$D$36*2</f>
        <v>1170</v>
      </c>
      <c r="I6" s="154">
        <f>'Loan Fees'!$B$4</f>
        <v>200</v>
      </c>
      <c r="J6" s="153">
        <f>'Loan Fees'!$B$5</f>
        <v>478</v>
      </c>
      <c r="K6" s="179">
        <f t="shared" ref="K6:K22" si="1">SUM(B6:J6)</f>
        <v>32504</v>
      </c>
      <c r="L6" t="str">
        <f t="shared" si="0"/>
        <v/>
      </c>
    </row>
    <row r="7" spans="1:12">
      <c r="A7" s="177" t="s">
        <v>56</v>
      </c>
      <c r="B7" s="178">
        <f>Tuition!$I$12*2</f>
        <v>12338</v>
      </c>
      <c r="C7" s="152">
        <f>Fees!$B$4*2</f>
        <v>1836</v>
      </c>
      <c r="D7" s="152">
        <f>'1 Term Living Expense Component'!$D$33*2</f>
        <v>8000</v>
      </c>
      <c r="E7" s="152">
        <f>'1 Term Living Expense Component'!$D$34*2</f>
        <v>3956</v>
      </c>
      <c r="F7" s="152">
        <f>'Books &amp; Supplies'!$B$5*2</f>
        <v>550</v>
      </c>
      <c r="G7" s="152">
        <f>'1 Term Living Expense Component'!$D$35*2</f>
        <v>2910</v>
      </c>
      <c r="H7" s="152">
        <f>'1 Term Living Expense Component'!$D$36*2</f>
        <v>1170</v>
      </c>
      <c r="I7" s="154">
        <f>'Loan Fees'!$B$4</f>
        <v>200</v>
      </c>
      <c r="J7" s="153">
        <f>'Loan Fees'!$B$5</f>
        <v>478</v>
      </c>
      <c r="K7" s="179">
        <f t="shared" si="1"/>
        <v>31438</v>
      </c>
      <c r="L7" t="str">
        <f t="shared" si="0"/>
        <v/>
      </c>
    </row>
    <row r="8" spans="1:12">
      <c r="A8" s="177" t="s">
        <v>110</v>
      </c>
      <c r="B8" s="178">
        <f>Tuition!$E$18*2</f>
        <v>10116</v>
      </c>
      <c r="C8" s="152">
        <f>Fees!$B$4*2</f>
        <v>1836</v>
      </c>
      <c r="D8" s="152">
        <f>'1 Term Living Expense Component'!$D$33*2</f>
        <v>8000</v>
      </c>
      <c r="E8" s="152">
        <f>'1 Term Living Expense Component'!$D$34*2</f>
        <v>3956</v>
      </c>
      <c r="F8" s="152">
        <f>'Books &amp; Supplies'!$B$5*2</f>
        <v>550</v>
      </c>
      <c r="G8" s="152">
        <f>'1 Term Living Expense Component'!$D$35*2</f>
        <v>2910</v>
      </c>
      <c r="H8" s="152">
        <f>'1 Term Living Expense Component'!$D$36*2</f>
        <v>1170</v>
      </c>
      <c r="I8" s="154">
        <f>'Loan Fees'!$B$4</f>
        <v>200</v>
      </c>
      <c r="J8" s="153">
        <f>'Loan Fees'!$B$5</f>
        <v>478</v>
      </c>
      <c r="K8" s="179">
        <f t="shared" si="1"/>
        <v>29216</v>
      </c>
      <c r="L8" t="str">
        <f t="shared" si="0"/>
        <v/>
      </c>
    </row>
    <row r="9" spans="1:12">
      <c r="A9" s="177" t="s">
        <v>60</v>
      </c>
      <c r="B9" s="178">
        <f>Tuition!$I$18*2</f>
        <v>9280</v>
      </c>
      <c r="C9" s="152">
        <f>Fees!$B$4*2</f>
        <v>1836</v>
      </c>
      <c r="D9" s="152">
        <f>'1 Term Living Expense Component'!$D$33*2</f>
        <v>8000</v>
      </c>
      <c r="E9" s="152">
        <f>'1 Term Living Expense Component'!$D$34*2</f>
        <v>3956</v>
      </c>
      <c r="F9" s="152">
        <f>'Books &amp; Supplies'!$B$5*2</f>
        <v>550</v>
      </c>
      <c r="G9" s="152">
        <f>'1 Term Living Expense Component'!$D$35*2</f>
        <v>2910</v>
      </c>
      <c r="H9" s="152">
        <f>'1 Term Living Expense Component'!$D$36*2</f>
        <v>1170</v>
      </c>
      <c r="I9" s="154">
        <f>'Loan Fees'!$B$4</f>
        <v>200</v>
      </c>
      <c r="J9" s="153">
        <f>'Loan Fees'!$B$5</f>
        <v>478</v>
      </c>
      <c r="K9" s="179">
        <f t="shared" si="1"/>
        <v>28380</v>
      </c>
      <c r="L9" t="str">
        <f t="shared" si="0"/>
        <v/>
      </c>
    </row>
    <row r="10" spans="1:12">
      <c r="A10" s="177" t="s">
        <v>174</v>
      </c>
      <c r="B10" s="178">
        <f>Tuition!$W$24*2</f>
        <v>4898</v>
      </c>
      <c r="C10" s="152">
        <f>Fees!$B$4*2</f>
        <v>1836</v>
      </c>
      <c r="D10" s="152">
        <f>'1 Term Living Expense Component'!$D$33*2</f>
        <v>8000</v>
      </c>
      <c r="E10" s="152">
        <f>'1 Term Living Expense Component'!$D$34*2</f>
        <v>3956</v>
      </c>
      <c r="F10" s="152">
        <f>'Books &amp; Supplies'!$B$5*2</f>
        <v>550</v>
      </c>
      <c r="G10" s="152">
        <f>'1 Term Living Expense Component'!$D$35*2</f>
        <v>2910</v>
      </c>
      <c r="H10" s="152">
        <f>'1 Term Living Expense Component'!$D$36*2</f>
        <v>1170</v>
      </c>
      <c r="I10" s="154">
        <f>'Loan Fees'!$B$4</f>
        <v>200</v>
      </c>
      <c r="J10" s="153">
        <f>'Loan Fees'!$B$5</f>
        <v>478</v>
      </c>
      <c r="K10" s="179">
        <f t="shared" si="1"/>
        <v>23998</v>
      </c>
      <c r="L10" t="str">
        <f t="shared" si="0"/>
        <v/>
      </c>
    </row>
    <row r="11" spans="1:12">
      <c r="A11" s="177" t="s">
        <v>111</v>
      </c>
      <c r="B11" s="178">
        <f>Tuition!$E$24*2</f>
        <v>9376</v>
      </c>
      <c r="C11" s="152">
        <f>Fees!$B$4*2</f>
        <v>1836</v>
      </c>
      <c r="D11" s="152">
        <f>'1 Term Living Expense Component'!$D$33*2</f>
        <v>8000</v>
      </c>
      <c r="E11" s="152">
        <f>'1 Term Living Expense Component'!$D$34*2</f>
        <v>3956</v>
      </c>
      <c r="F11" s="152">
        <f>'Books &amp; Supplies'!$B$5*2</f>
        <v>550</v>
      </c>
      <c r="G11" s="152">
        <f>'1 Term Living Expense Component'!$D$35*2</f>
        <v>2910</v>
      </c>
      <c r="H11" s="152">
        <f>'1 Term Living Expense Component'!$D$36*2</f>
        <v>1170</v>
      </c>
      <c r="I11" s="154">
        <f>'Loan Fees'!$B$4</f>
        <v>200</v>
      </c>
      <c r="J11" s="153">
        <f>'Loan Fees'!$B$5</f>
        <v>478</v>
      </c>
      <c r="K11" s="179">
        <f t="shared" si="1"/>
        <v>28476</v>
      </c>
      <c r="L11" t="str">
        <f t="shared" si="0"/>
        <v/>
      </c>
    </row>
    <row r="12" spans="1:12">
      <c r="A12" s="177" t="s">
        <v>115</v>
      </c>
      <c r="B12" s="178">
        <f>Tuition!$G$12*2</f>
        <v>8712</v>
      </c>
      <c r="C12" s="152">
        <f>Fees!$B$4*2</f>
        <v>1836</v>
      </c>
      <c r="D12" s="152">
        <f>'1 Term Living Expense Component'!$D$33*2</f>
        <v>8000</v>
      </c>
      <c r="E12" s="152">
        <f>'1 Term Living Expense Component'!$D$34*2</f>
        <v>3956</v>
      </c>
      <c r="F12" s="152">
        <f>'Books &amp; Supplies'!$B$5*2</f>
        <v>550</v>
      </c>
      <c r="G12" s="152">
        <f>'1 Term Living Expense Component'!$D$35*2</f>
        <v>2910</v>
      </c>
      <c r="H12" s="152">
        <f>'1 Term Living Expense Component'!$D$36*2</f>
        <v>1170</v>
      </c>
      <c r="I12" s="154">
        <f>'Loan Fees'!$B$4</f>
        <v>200</v>
      </c>
      <c r="J12" s="153">
        <f>'Loan Fees'!$B$5</f>
        <v>478</v>
      </c>
      <c r="K12" s="179">
        <f t="shared" si="1"/>
        <v>27812</v>
      </c>
      <c r="L12" t="str">
        <f t="shared" si="0"/>
        <v/>
      </c>
    </row>
    <row r="13" spans="1:12">
      <c r="A13" s="177" t="s">
        <v>116</v>
      </c>
      <c r="B13" s="178">
        <f>Tuition!$C$18*2</f>
        <v>9392</v>
      </c>
      <c r="C13" s="152">
        <f>Fees!$B$4*2</f>
        <v>1836</v>
      </c>
      <c r="D13" s="152">
        <f>'1 Term Living Expense Component'!$D$33*2</f>
        <v>8000</v>
      </c>
      <c r="E13" s="152">
        <f>'1 Term Living Expense Component'!$D$34*2</f>
        <v>3956</v>
      </c>
      <c r="F13" s="152">
        <f>'Books &amp; Supplies'!$B$5*2</f>
        <v>550</v>
      </c>
      <c r="G13" s="152">
        <f>'1 Term Living Expense Component'!$D$35*2</f>
        <v>2910</v>
      </c>
      <c r="H13" s="152">
        <f>'1 Term Living Expense Component'!$D$36*2</f>
        <v>1170</v>
      </c>
      <c r="I13" s="154">
        <f>'Loan Fees'!$B$4</f>
        <v>200</v>
      </c>
      <c r="J13" s="153">
        <f>'Loan Fees'!$B$5</f>
        <v>478</v>
      </c>
      <c r="K13" s="179">
        <f t="shared" si="1"/>
        <v>28492</v>
      </c>
      <c r="L13" t="str">
        <f t="shared" si="0"/>
        <v/>
      </c>
    </row>
    <row r="14" spans="1:12">
      <c r="A14" s="177" t="s">
        <v>175</v>
      </c>
      <c r="B14" s="178">
        <f>Tuition!$T$24*2</f>
        <v>9852</v>
      </c>
      <c r="C14" s="152">
        <f>Fees!$B$4*2</f>
        <v>1836</v>
      </c>
      <c r="D14" s="152">
        <f>'1 Term Living Expense Component'!$D$33*2</f>
        <v>8000</v>
      </c>
      <c r="E14" s="152">
        <f>'1 Term Living Expense Component'!$D$34*2</f>
        <v>3956</v>
      </c>
      <c r="F14" s="152">
        <f>'Books &amp; Supplies'!$B$5*2</f>
        <v>550</v>
      </c>
      <c r="G14" s="152">
        <f>'1 Term Living Expense Component'!$D$35*2</f>
        <v>2910</v>
      </c>
      <c r="H14" s="152">
        <f>'1 Term Living Expense Component'!$D$36*2</f>
        <v>1170</v>
      </c>
      <c r="I14" s="154">
        <f>'Loan Fees'!$B$4</f>
        <v>200</v>
      </c>
      <c r="J14" s="153">
        <f>'Loan Fees'!$B$5</f>
        <v>478</v>
      </c>
      <c r="K14" s="179">
        <f t="shared" si="1"/>
        <v>28952</v>
      </c>
      <c r="L14" t="str">
        <f t="shared" si="0"/>
        <v/>
      </c>
    </row>
    <row r="15" spans="1:12">
      <c r="A15" s="177" t="s">
        <v>59</v>
      </c>
      <c r="B15" s="178">
        <f>Tuition!$G$18*2</f>
        <v>13592</v>
      </c>
      <c r="C15" s="152">
        <f>Fees!$B$4*2</f>
        <v>1836</v>
      </c>
      <c r="D15" s="152">
        <f>'1 Term Living Expense Component'!$D$33*2</f>
        <v>8000</v>
      </c>
      <c r="E15" s="152">
        <f>'1 Term Living Expense Component'!$D$34*2</f>
        <v>3956</v>
      </c>
      <c r="F15" s="152">
        <f>'Books &amp; Supplies'!$B$5*2</f>
        <v>550</v>
      </c>
      <c r="G15" s="152">
        <f>'1 Term Living Expense Component'!$D$35*2</f>
        <v>2910</v>
      </c>
      <c r="H15" s="152">
        <f>'1 Term Living Expense Component'!$D$36*2</f>
        <v>1170</v>
      </c>
      <c r="I15" s="154">
        <f>'Loan Fees'!$B$4</f>
        <v>200</v>
      </c>
      <c r="J15" s="153">
        <f>'Loan Fees'!$B$5</f>
        <v>478</v>
      </c>
      <c r="K15" s="179">
        <f t="shared" si="1"/>
        <v>32692</v>
      </c>
      <c r="L15" t="str">
        <f t="shared" si="0"/>
        <v/>
      </c>
    </row>
    <row r="16" spans="1:12">
      <c r="A16" s="177" t="s">
        <v>114</v>
      </c>
      <c r="B16" s="178">
        <f>Tuition!$I$24*2</f>
        <v>16844</v>
      </c>
      <c r="C16" s="152">
        <f>Fees!$B$5*2</f>
        <v>2266</v>
      </c>
      <c r="D16" s="152">
        <f>'1 Term Living Expense Component'!$D$33*2</f>
        <v>8000</v>
      </c>
      <c r="E16" s="152">
        <f>'1 Term Living Expense Component'!$D$34*2</f>
        <v>3956</v>
      </c>
      <c r="F16" s="152">
        <f>'Books &amp; Supplies'!$B$7*2</f>
        <v>1600</v>
      </c>
      <c r="G16" s="152">
        <f>'1 Term Living Expense Component'!$D$35*2</f>
        <v>2910</v>
      </c>
      <c r="H16" s="152">
        <f>'1 Term Living Expense Component'!$D$36*2</f>
        <v>1170</v>
      </c>
      <c r="I16" s="154">
        <f>'Loan Fees'!$B$4</f>
        <v>200</v>
      </c>
      <c r="J16" s="153">
        <f>'Loan Fees'!$B$5</f>
        <v>478</v>
      </c>
      <c r="K16" s="179">
        <f t="shared" si="1"/>
        <v>37424</v>
      </c>
      <c r="L16" t="str">
        <f t="shared" si="0"/>
        <v/>
      </c>
    </row>
    <row r="17" spans="1:12">
      <c r="A17" s="177" t="s">
        <v>113</v>
      </c>
      <c r="B17" s="178">
        <f>Tuition!$C$40*2</f>
        <v>17430</v>
      </c>
      <c r="C17" s="152">
        <f>Fees!$B$5*2</f>
        <v>2266</v>
      </c>
      <c r="D17" s="152">
        <f>'1 Term Living Expense Component'!$D$33*2</f>
        <v>8000</v>
      </c>
      <c r="E17" s="152">
        <f>'1 Term Living Expense Component'!$D$34*2</f>
        <v>3956</v>
      </c>
      <c r="F17" s="152">
        <f>'Books &amp; Supplies'!$B$7*2</f>
        <v>1600</v>
      </c>
      <c r="G17" s="152">
        <f>'1 Term Living Expense Component'!$D$35*2</f>
        <v>2910</v>
      </c>
      <c r="H17" s="152">
        <f>'1 Term Living Expense Component'!$D$36*2</f>
        <v>1170</v>
      </c>
      <c r="I17" s="154">
        <f>'Loan Fees'!$B$4</f>
        <v>200</v>
      </c>
      <c r="J17" s="153">
        <f>'Loan Fees'!$B$5</f>
        <v>478</v>
      </c>
      <c r="K17" s="179">
        <f t="shared" si="1"/>
        <v>38010</v>
      </c>
      <c r="L17" t="str">
        <f t="shared" si="0"/>
        <v/>
      </c>
    </row>
    <row r="18" spans="1:12">
      <c r="A18" s="177" t="s">
        <v>127</v>
      </c>
      <c r="B18" s="178">
        <f>Tuition!$E$40*2</f>
        <v>16310</v>
      </c>
      <c r="C18" s="152">
        <f>Fees!$B$6*2</f>
        <v>1912</v>
      </c>
      <c r="D18" s="152">
        <f>'1 Term Living Expense Component'!$D$33*2</f>
        <v>8000</v>
      </c>
      <c r="E18" s="152">
        <f>'1 Term Living Expense Component'!$D$34*2</f>
        <v>3956</v>
      </c>
      <c r="F18" s="152">
        <f>'Books &amp; Supplies'!$B$9*2</f>
        <v>250</v>
      </c>
      <c r="G18" s="152">
        <f>'1 Term Living Expense Component'!$D$71*2</f>
        <v>3408</v>
      </c>
      <c r="H18" s="152">
        <f>'1 Term Living Expense Component'!$D$67*2</f>
        <v>1972</v>
      </c>
      <c r="I18" s="154">
        <f>'Loan Fees'!$B$4</f>
        <v>200</v>
      </c>
      <c r="J18" s="153">
        <f>'Loan Fees'!$B$5</f>
        <v>478</v>
      </c>
      <c r="K18" s="179">
        <f t="shared" ref="K18:K20" si="2">SUM(B18:J18)</f>
        <v>36486</v>
      </c>
    </row>
    <row r="19" spans="1:12">
      <c r="A19" s="177" t="s">
        <v>128</v>
      </c>
      <c r="B19" s="178">
        <f>Tuition!$E$40*2</f>
        <v>16310</v>
      </c>
      <c r="C19" s="152">
        <f>Fees!$B$6*2</f>
        <v>1912</v>
      </c>
      <c r="D19" s="152">
        <f>'1 Term Living Expense Component'!$D$33*2</f>
        <v>8000</v>
      </c>
      <c r="E19" s="152">
        <f>'1 Term Living Expense Component'!$D$34*2</f>
        <v>3956</v>
      </c>
      <c r="F19" s="152">
        <f>'Books &amp; Supplies'!$B$9*2</f>
        <v>250</v>
      </c>
      <c r="G19" s="152">
        <f>'1 Term Living Expense Component'!$E$71*2</f>
        <v>3118</v>
      </c>
      <c r="H19" s="152">
        <f>'1 Term Living Expense Component'!$E$67*2</f>
        <v>1972</v>
      </c>
      <c r="I19" s="154">
        <f>'Loan Fees'!$B$4</f>
        <v>200</v>
      </c>
      <c r="J19" s="153">
        <f>'Loan Fees'!$B$5</f>
        <v>478</v>
      </c>
      <c r="K19" s="179">
        <f t="shared" si="2"/>
        <v>36196</v>
      </c>
    </row>
    <row r="20" spans="1:12">
      <c r="A20" s="177" t="s">
        <v>129</v>
      </c>
      <c r="B20" s="178">
        <f>Tuition!$E$40*2</f>
        <v>16310</v>
      </c>
      <c r="C20" s="152">
        <f>Fees!$B$6*2</f>
        <v>1912</v>
      </c>
      <c r="D20" s="152">
        <f>'1 Term Living Expense Component'!$D$33*2</f>
        <v>8000</v>
      </c>
      <c r="E20" s="152">
        <f>'1 Term Living Expense Component'!$D$34*2</f>
        <v>3956</v>
      </c>
      <c r="F20" s="152">
        <f>'Books &amp; Supplies'!$B$9*2</f>
        <v>250</v>
      </c>
      <c r="G20" s="152">
        <f>'1 Term Living Expense Component'!$F$71*2</f>
        <v>3108</v>
      </c>
      <c r="H20" s="152">
        <f>'1 Term Living Expense Component'!$E$67*2</f>
        <v>1972</v>
      </c>
      <c r="I20" s="154">
        <f>'Loan Fees'!$B$4</f>
        <v>200</v>
      </c>
      <c r="J20" s="153">
        <f>'Loan Fees'!$B$5</f>
        <v>478</v>
      </c>
      <c r="K20" s="179">
        <f t="shared" si="2"/>
        <v>36186</v>
      </c>
    </row>
    <row r="21" spans="1:12">
      <c r="A21" s="177" t="s">
        <v>130</v>
      </c>
      <c r="B21" s="178">
        <f>Tuition!$E$40*2</f>
        <v>16310</v>
      </c>
      <c r="C21" s="152">
        <f>Fees!$B$6*2</f>
        <v>1912</v>
      </c>
      <c r="D21" s="152">
        <f>'1 Term Living Expense Component'!$D$33*2</f>
        <v>8000</v>
      </c>
      <c r="E21" s="152">
        <f>'1 Term Living Expense Component'!$D$34*2</f>
        <v>3956</v>
      </c>
      <c r="F21" s="152">
        <f>'Books &amp; Supplies'!$B$9*2</f>
        <v>250</v>
      </c>
      <c r="G21" s="152">
        <f>'1 Term Living Expense Component'!$G$71*2</f>
        <v>3426</v>
      </c>
      <c r="H21" s="152">
        <f>'1 Term Living Expense Component'!G72*2</f>
        <v>9194</v>
      </c>
      <c r="I21" s="154">
        <f>'Loan Fees'!$B$4</f>
        <v>200</v>
      </c>
      <c r="J21" s="153">
        <f>'Loan Fees'!$B$5</f>
        <v>478</v>
      </c>
      <c r="K21" s="179">
        <f t="shared" si="1"/>
        <v>43726</v>
      </c>
      <c r="L21" t="str">
        <f>IF(K86*2&lt;&gt;K21, "?", "")</f>
        <v/>
      </c>
    </row>
    <row r="22" spans="1:12" ht="15.75" thickBot="1">
      <c r="A22" s="175" t="s">
        <v>112</v>
      </c>
      <c r="B22" s="163">
        <f>Tuition!$G$40*2</f>
        <v>17170</v>
      </c>
      <c r="C22" s="148">
        <f>Fees!$B$7*2</f>
        <v>2266</v>
      </c>
      <c r="D22" s="148">
        <f>'1 Term Living Expense Component'!$D$33*2</f>
        <v>8000</v>
      </c>
      <c r="E22" s="148">
        <f>'1 Term Living Expense Component'!$D$34*2</f>
        <v>3956</v>
      </c>
      <c r="F22" s="148">
        <f>'Books &amp; Supplies'!$B$11*2</f>
        <v>1400</v>
      </c>
      <c r="G22" s="148">
        <f>'1 Term Living Expense Component'!$D$35*2</f>
        <v>2910</v>
      </c>
      <c r="H22" s="148">
        <f>'1 Term Living Expense Component'!$D$36*2</f>
        <v>1170</v>
      </c>
      <c r="I22" s="150">
        <f>'Loan Fees'!$B$4</f>
        <v>200</v>
      </c>
      <c r="J22" s="149">
        <f>'Loan Fees'!$B$5</f>
        <v>478</v>
      </c>
      <c r="K22" s="172">
        <f t="shared" si="1"/>
        <v>37550</v>
      </c>
      <c r="L22" t="str">
        <f>IF(K87*2&lt;&gt;K22, "?", "")</f>
        <v/>
      </c>
    </row>
    <row r="23" spans="1:12" ht="15.75" thickTop="1">
      <c r="L23" t="str">
        <f t="shared" ref="L23:L43" si="3">IF(K88*2&lt;&gt;K23, "?", "")</f>
        <v/>
      </c>
    </row>
    <row r="24" spans="1:12" ht="16.5" thickBot="1">
      <c r="A24" s="310" t="s">
        <v>204</v>
      </c>
      <c r="B24" s="310"/>
      <c r="C24" s="310"/>
      <c r="D24" s="310"/>
      <c r="E24" s="310"/>
      <c r="F24" s="310"/>
      <c r="G24" s="310"/>
      <c r="H24" s="310"/>
      <c r="I24" s="310"/>
      <c r="J24" s="310"/>
      <c r="K24" s="310"/>
      <c r="L24" t="str">
        <f t="shared" si="3"/>
        <v/>
      </c>
    </row>
    <row r="25" spans="1:12" ht="16.5" thickTop="1" thickBot="1">
      <c r="A25" s="164"/>
      <c r="B25" s="155" t="s">
        <v>93</v>
      </c>
      <c r="C25" s="184" t="s">
        <v>96</v>
      </c>
      <c r="D25" s="156" t="s">
        <v>95</v>
      </c>
      <c r="E25" s="156" t="s">
        <v>11</v>
      </c>
      <c r="F25" s="157" t="s">
        <v>94</v>
      </c>
      <c r="G25" s="156" t="s">
        <v>98</v>
      </c>
      <c r="H25" s="156" t="s">
        <v>97</v>
      </c>
      <c r="I25" s="156" t="s">
        <v>165</v>
      </c>
      <c r="J25" s="168" t="s">
        <v>167</v>
      </c>
      <c r="K25" s="169" t="s">
        <v>90</v>
      </c>
    </row>
    <row r="26" spans="1:12" ht="15.75" thickTop="1">
      <c r="A26" s="173" t="s">
        <v>109</v>
      </c>
      <c r="B26" s="158">
        <f>Tuition!$C$12*2</f>
        <v>8546</v>
      </c>
      <c r="C26" s="159">
        <f>Fees!$B$4*2</f>
        <v>1836</v>
      </c>
      <c r="D26" s="159">
        <f>'1 Term Living Expense Component'!$D$28*2</f>
        <v>6104</v>
      </c>
      <c r="E26" s="159">
        <f>'1 Term Living Expense Component'!$D$29*2</f>
        <v>3956</v>
      </c>
      <c r="F26" s="159">
        <f>'Books &amp; Supplies'!$B$5*2</f>
        <v>550</v>
      </c>
      <c r="G26" s="159">
        <f>'1 Term Living Expense Component'!$D$30*2</f>
        <v>2370</v>
      </c>
      <c r="H26" s="159">
        <f>'1 Term Living Expense Component'!$D$31*2</f>
        <v>1170</v>
      </c>
      <c r="I26" s="161">
        <f>'Loan Fees'!$B$4</f>
        <v>200</v>
      </c>
      <c r="J26" s="160">
        <f>'Loan Fees'!$B$5</f>
        <v>478</v>
      </c>
      <c r="K26" s="170">
        <f>SUM(B26:J26)</f>
        <v>25210</v>
      </c>
      <c r="L26" t="str">
        <f t="shared" si="3"/>
        <v/>
      </c>
    </row>
    <row r="27" spans="1:12">
      <c r="A27" s="177" t="s">
        <v>54</v>
      </c>
      <c r="B27" s="178">
        <f>Tuition!$E$12*2</f>
        <v>13404</v>
      </c>
      <c r="C27" s="152">
        <f>Fees!$B$4*2</f>
        <v>1836</v>
      </c>
      <c r="D27" s="152">
        <f>'1 Term Living Expense Component'!$D$28*2</f>
        <v>6104</v>
      </c>
      <c r="E27" s="152">
        <f>'1 Term Living Expense Component'!$D$29*2</f>
        <v>3956</v>
      </c>
      <c r="F27" s="152">
        <f>'Books &amp; Supplies'!$B$5*2</f>
        <v>550</v>
      </c>
      <c r="G27" s="152">
        <f>'1 Term Living Expense Component'!$D$30*2</f>
        <v>2370</v>
      </c>
      <c r="H27" s="152">
        <f>'1 Term Living Expense Component'!$D$31*2</f>
        <v>1170</v>
      </c>
      <c r="I27" s="154">
        <f>'Loan Fees'!$B$4</f>
        <v>200</v>
      </c>
      <c r="J27" s="153">
        <f>'Loan Fees'!$B$5</f>
        <v>478</v>
      </c>
      <c r="K27" s="179">
        <f t="shared" ref="K27:K43" si="4">SUM(B27:J27)</f>
        <v>30068</v>
      </c>
      <c r="L27" t="str">
        <f t="shared" si="3"/>
        <v/>
      </c>
    </row>
    <row r="28" spans="1:12">
      <c r="A28" s="177" t="s">
        <v>56</v>
      </c>
      <c r="B28" s="178">
        <f>Tuition!$I$12*2</f>
        <v>12338</v>
      </c>
      <c r="C28" s="152">
        <f>Fees!$B$4*2</f>
        <v>1836</v>
      </c>
      <c r="D28" s="152">
        <f>'1 Term Living Expense Component'!$D$28*2</f>
        <v>6104</v>
      </c>
      <c r="E28" s="152">
        <f>'1 Term Living Expense Component'!$D$29*2</f>
        <v>3956</v>
      </c>
      <c r="F28" s="152">
        <f>'Books &amp; Supplies'!$B$5*2</f>
        <v>550</v>
      </c>
      <c r="G28" s="152">
        <f>'1 Term Living Expense Component'!$D$30*2</f>
        <v>2370</v>
      </c>
      <c r="H28" s="152">
        <f>'1 Term Living Expense Component'!$D$31*2</f>
        <v>1170</v>
      </c>
      <c r="I28" s="154">
        <f>'Loan Fees'!$B$4</f>
        <v>200</v>
      </c>
      <c r="J28" s="153">
        <f>'Loan Fees'!$B$5</f>
        <v>478</v>
      </c>
      <c r="K28" s="179">
        <f t="shared" si="4"/>
        <v>29002</v>
      </c>
      <c r="L28" t="str">
        <f t="shared" si="3"/>
        <v/>
      </c>
    </row>
    <row r="29" spans="1:12">
      <c r="A29" s="177" t="s">
        <v>110</v>
      </c>
      <c r="B29" s="178">
        <f>Tuition!$E$18*2</f>
        <v>10116</v>
      </c>
      <c r="C29" s="152">
        <f>Fees!$B$4*2</f>
        <v>1836</v>
      </c>
      <c r="D29" s="152">
        <f>'1 Term Living Expense Component'!$D$28*2</f>
        <v>6104</v>
      </c>
      <c r="E29" s="152">
        <f>'1 Term Living Expense Component'!$D$29*2</f>
        <v>3956</v>
      </c>
      <c r="F29" s="152">
        <f>'Books &amp; Supplies'!$B$5*2</f>
        <v>550</v>
      </c>
      <c r="G29" s="152">
        <f>'1 Term Living Expense Component'!$D$30*2</f>
        <v>2370</v>
      </c>
      <c r="H29" s="152">
        <f>'1 Term Living Expense Component'!$D$31*2</f>
        <v>1170</v>
      </c>
      <c r="I29" s="154">
        <f>'Loan Fees'!$B$4</f>
        <v>200</v>
      </c>
      <c r="J29" s="153">
        <f>'Loan Fees'!$B$5</f>
        <v>478</v>
      </c>
      <c r="K29" s="179">
        <f t="shared" si="4"/>
        <v>26780</v>
      </c>
      <c r="L29" t="str">
        <f t="shared" si="3"/>
        <v/>
      </c>
    </row>
    <row r="30" spans="1:12">
      <c r="A30" s="177" t="s">
        <v>60</v>
      </c>
      <c r="B30" s="178">
        <f>Tuition!$I$18*2</f>
        <v>9280</v>
      </c>
      <c r="C30" s="152">
        <f>Fees!$B$4*2</f>
        <v>1836</v>
      </c>
      <c r="D30" s="152">
        <f>'1 Term Living Expense Component'!$D$28*2</f>
        <v>6104</v>
      </c>
      <c r="E30" s="152">
        <f>'1 Term Living Expense Component'!$D$29*2</f>
        <v>3956</v>
      </c>
      <c r="F30" s="152">
        <f>'Books &amp; Supplies'!$B$5*2</f>
        <v>550</v>
      </c>
      <c r="G30" s="152">
        <f>'1 Term Living Expense Component'!$D$30*2</f>
        <v>2370</v>
      </c>
      <c r="H30" s="152">
        <f>'1 Term Living Expense Component'!$D$31*2</f>
        <v>1170</v>
      </c>
      <c r="I30" s="154">
        <f>'Loan Fees'!$B$4</f>
        <v>200</v>
      </c>
      <c r="J30" s="153">
        <f>'Loan Fees'!$B$5</f>
        <v>478</v>
      </c>
      <c r="K30" s="179">
        <f t="shared" si="4"/>
        <v>25944</v>
      </c>
      <c r="L30" t="str">
        <f t="shared" si="3"/>
        <v/>
      </c>
    </row>
    <row r="31" spans="1:12">
      <c r="A31" s="177" t="s">
        <v>174</v>
      </c>
      <c r="B31" s="178">
        <f>Tuition!$W$24*2</f>
        <v>4898</v>
      </c>
      <c r="C31" s="152">
        <f>Fees!$B$4*2</f>
        <v>1836</v>
      </c>
      <c r="D31" s="152">
        <f>'1 Term Living Expense Component'!$D$28*2</f>
        <v>6104</v>
      </c>
      <c r="E31" s="152">
        <f>'1 Term Living Expense Component'!$D$29*2</f>
        <v>3956</v>
      </c>
      <c r="F31" s="152">
        <f>'Books &amp; Supplies'!$B$5*2</f>
        <v>550</v>
      </c>
      <c r="G31" s="152">
        <f>'1 Term Living Expense Component'!$D$30*2</f>
        <v>2370</v>
      </c>
      <c r="H31" s="152">
        <f>'1 Term Living Expense Component'!$D$31*2</f>
        <v>1170</v>
      </c>
      <c r="I31" s="154">
        <f>'Loan Fees'!$B$4</f>
        <v>200</v>
      </c>
      <c r="J31" s="153">
        <f>'Loan Fees'!$B$5</f>
        <v>478</v>
      </c>
      <c r="K31" s="179">
        <f t="shared" si="4"/>
        <v>21562</v>
      </c>
      <c r="L31" t="str">
        <f t="shared" si="3"/>
        <v/>
      </c>
    </row>
    <row r="32" spans="1:12">
      <c r="A32" s="177" t="s">
        <v>111</v>
      </c>
      <c r="B32" s="178">
        <f>Tuition!$E$24*2</f>
        <v>9376</v>
      </c>
      <c r="C32" s="152">
        <f>Fees!$B$4*2</f>
        <v>1836</v>
      </c>
      <c r="D32" s="152">
        <f>'1 Term Living Expense Component'!$D$28*2</f>
        <v>6104</v>
      </c>
      <c r="E32" s="152">
        <f>'1 Term Living Expense Component'!$D$29*2</f>
        <v>3956</v>
      </c>
      <c r="F32" s="152">
        <f>'Books &amp; Supplies'!$B$5*2</f>
        <v>550</v>
      </c>
      <c r="G32" s="152">
        <f>'1 Term Living Expense Component'!$D$30*2</f>
        <v>2370</v>
      </c>
      <c r="H32" s="152">
        <f>'1 Term Living Expense Component'!$D$31*2</f>
        <v>1170</v>
      </c>
      <c r="I32" s="154">
        <f>'Loan Fees'!$B$4</f>
        <v>200</v>
      </c>
      <c r="J32" s="153">
        <f>'Loan Fees'!$B$5</f>
        <v>478</v>
      </c>
      <c r="K32" s="179">
        <f t="shared" si="4"/>
        <v>26040</v>
      </c>
      <c r="L32" t="str">
        <f t="shared" si="3"/>
        <v/>
      </c>
    </row>
    <row r="33" spans="1:12">
      <c r="A33" s="177" t="s">
        <v>115</v>
      </c>
      <c r="B33" s="178">
        <f>Tuition!$G$12*2</f>
        <v>8712</v>
      </c>
      <c r="C33" s="152">
        <f>Fees!$B$4*2</f>
        <v>1836</v>
      </c>
      <c r="D33" s="152">
        <f>'1 Term Living Expense Component'!$D$28*2</f>
        <v>6104</v>
      </c>
      <c r="E33" s="152">
        <f>'1 Term Living Expense Component'!$D$29*2</f>
        <v>3956</v>
      </c>
      <c r="F33" s="152">
        <f>'Books &amp; Supplies'!$B$5*2</f>
        <v>550</v>
      </c>
      <c r="G33" s="152">
        <f>'1 Term Living Expense Component'!$D$30*2</f>
        <v>2370</v>
      </c>
      <c r="H33" s="152">
        <f>'1 Term Living Expense Component'!$D$31*2</f>
        <v>1170</v>
      </c>
      <c r="I33" s="154">
        <f>'Loan Fees'!$B$4</f>
        <v>200</v>
      </c>
      <c r="J33" s="153">
        <f>'Loan Fees'!$B$5</f>
        <v>478</v>
      </c>
      <c r="K33" s="179">
        <f t="shared" si="4"/>
        <v>25376</v>
      </c>
      <c r="L33" t="str">
        <f t="shared" si="3"/>
        <v/>
      </c>
    </row>
    <row r="34" spans="1:12">
      <c r="A34" s="177" t="s">
        <v>116</v>
      </c>
      <c r="B34" s="178">
        <f>Tuition!$C$18*2</f>
        <v>9392</v>
      </c>
      <c r="C34" s="152">
        <f>Fees!$B$4*2</f>
        <v>1836</v>
      </c>
      <c r="D34" s="152">
        <f>'1 Term Living Expense Component'!$D$28*2</f>
        <v>6104</v>
      </c>
      <c r="E34" s="152">
        <f>'1 Term Living Expense Component'!$D$29*2</f>
        <v>3956</v>
      </c>
      <c r="F34" s="152">
        <f>'Books &amp; Supplies'!$B$5*2</f>
        <v>550</v>
      </c>
      <c r="G34" s="152">
        <f>'1 Term Living Expense Component'!$D$30*2</f>
        <v>2370</v>
      </c>
      <c r="H34" s="152">
        <f>'1 Term Living Expense Component'!$D$31*2</f>
        <v>1170</v>
      </c>
      <c r="I34" s="154">
        <f>'Loan Fees'!$B$4</f>
        <v>200</v>
      </c>
      <c r="J34" s="153">
        <f>'Loan Fees'!$B$5</f>
        <v>478</v>
      </c>
      <c r="K34" s="179">
        <f t="shared" si="4"/>
        <v>26056</v>
      </c>
      <c r="L34" t="str">
        <f t="shared" si="3"/>
        <v/>
      </c>
    </row>
    <row r="35" spans="1:12">
      <c r="A35" s="177" t="s">
        <v>175</v>
      </c>
      <c r="B35" s="178">
        <f>Tuition!$T$24*2</f>
        <v>9852</v>
      </c>
      <c r="C35" s="152">
        <f>Fees!$B$4*2</f>
        <v>1836</v>
      </c>
      <c r="D35" s="152">
        <f>'1 Term Living Expense Component'!$D$28*2</f>
        <v>6104</v>
      </c>
      <c r="E35" s="152">
        <f>'1 Term Living Expense Component'!$D$29*2</f>
        <v>3956</v>
      </c>
      <c r="F35" s="152">
        <f>'Books &amp; Supplies'!$B$5*2</f>
        <v>550</v>
      </c>
      <c r="G35" s="152">
        <f>'1 Term Living Expense Component'!$D$30*2</f>
        <v>2370</v>
      </c>
      <c r="H35" s="152">
        <f>'1 Term Living Expense Component'!$D$31*2</f>
        <v>1170</v>
      </c>
      <c r="I35" s="154">
        <f>'Loan Fees'!$B$4</f>
        <v>200</v>
      </c>
      <c r="J35" s="153">
        <f>'Loan Fees'!$B$5</f>
        <v>478</v>
      </c>
      <c r="K35" s="179">
        <f t="shared" si="4"/>
        <v>26516</v>
      </c>
      <c r="L35" t="str">
        <f t="shared" si="3"/>
        <v/>
      </c>
    </row>
    <row r="36" spans="1:12">
      <c r="A36" s="177" t="s">
        <v>59</v>
      </c>
      <c r="B36" s="178">
        <f>Tuition!$G$18*2</f>
        <v>13592</v>
      </c>
      <c r="C36" s="152">
        <f>Fees!$B$4*2</f>
        <v>1836</v>
      </c>
      <c r="D36" s="152">
        <f>'1 Term Living Expense Component'!$D$28*2</f>
        <v>6104</v>
      </c>
      <c r="E36" s="152">
        <f>'1 Term Living Expense Component'!$D$29*2</f>
        <v>3956</v>
      </c>
      <c r="F36" s="152">
        <f>'Books &amp; Supplies'!$B$5*2</f>
        <v>550</v>
      </c>
      <c r="G36" s="152">
        <f>'1 Term Living Expense Component'!$D$30*2</f>
        <v>2370</v>
      </c>
      <c r="H36" s="152">
        <f>'1 Term Living Expense Component'!$D$31*2</f>
        <v>1170</v>
      </c>
      <c r="I36" s="154">
        <f>'Loan Fees'!$B$4</f>
        <v>200</v>
      </c>
      <c r="J36" s="153">
        <f>'Loan Fees'!$B$5</f>
        <v>478</v>
      </c>
      <c r="K36" s="179">
        <f t="shared" si="4"/>
        <v>30256</v>
      </c>
      <c r="L36" t="str">
        <f t="shared" si="3"/>
        <v/>
      </c>
    </row>
    <row r="37" spans="1:12">
      <c r="A37" s="177" t="s">
        <v>114</v>
      </c>
      <c r="B37" s="178">
        <f>Tuition!$I$24*2</f>
        <v>16844</v>
      </c>
      <c r="C37" s="152">
        <f>Fees!$B$5*2</f>
        <v>2266</v>
      </c>
      <c r="D37" s="152">
        <f>'1 Term Living Expense Component'!$D$28*2</f>
        <v>6104</v>
      </c>
      <c r="E37" s="152">
        <f>'1 Term Living Expense Component'!$D$29*2</f>
        <v>3956</v>
      </c>
      <c r="F37" s="152">
        <f>'Books &amp; Supplies'!$B$7*2</f>
        <v>1600</v>
      </c>
      <c r="G37" s="145">
        <f>'1 Term Living Expense Component'!$D$30*2</f>
        <v>2370</v>
      </c>
      <c r="H37" s="152">
        <f>'1 Term Living Expense Component'!$D$31*2</f>
        <v>1170</v>
      </c>
      <c r="I37" s="154">
        <f>'Loan Fees'!$B$4</f>
        <v>200</v>
      </c>
      <c r="J37" s="153">
        <f>'Loan Fees'!$B$5</f>
        <v>478</v>
      </c>
      <c r="K37" s="179">
        <f t="shared" si="4"/>
        <v>34988</v>
      </c>
      <c r="L37" t="str">
        <f t="shared" si="3"/>
        <v/>
      </c>
    </row>
    <row r="38" spans="1:12">
      <c r="A38" s="177" t="s">
        <v>113</v>
      </c>
      <c r="B38" s="178">
        <f>Tuition!$C$40*2</f>
        <v>17430</v>
      </c>
      <c r="C38" s="152">
        <f>Fees!$B$5*2</f>
        <v>2266</v>
      </c>
      <c r="D38" s="152">
        <f>'1 Term Living Expense Component'!$D$28*2</f>
        <v>6104</v>
      </c>
      <c r="E38" s="152">
        <f>'1 Term Living Expense Component'!$D$29*2</f>
        <v>3956</v>
      </c>
      <c r="F38" s="152">
        <f>'Books &amp; Supplies'!$B$7*2</f>
        <v>1600</v>
      </c>
      <c r="G38" s="152">
        <f>'1 Term Living Expense Component'!$D$30*2</f>
        <v>2370</v>
      </c>
      <c r="H38" s="152">
        <f>'1 Term Living Expense Component'!$D$31*2</f>
        <v>1170</v>
      </c>
      <c r="I38" s="154">
        <f>'Loan Fees'!$B$4</f>
        <v>200</v>
      </c>
      <c r="J38" s="153">
        <f>'Loan Fees'!$B$5</f>
        <v>478</v>
      </c>
      <c r="K38" s="179">
        <f t="shared" si="4"/>
        <v>35574</v>
      </c>
      <c r="L38" t="str">
        <f t="shared" si="3"/>
        <v/>
      </c>
    </row>
    <row r="39" spans="1:12">
      <c r="A39" s="177" t="s">
        <v>127</v>
      </c>
      <c r="B39" s="178">
        <f>Tuition!$E$40*2</f>
        <v>16310</v>
      </c>
      <c r="C39" s="152">
        <f>Fees!$B$6*2</f>
        <v>1912</v>
      </c>
      <c r="D39" s="152">
        <f>'1 Term Living Expense Component'!$D$28*2</f>
        <v>6104</v>
      </c>
      <c r="E39" s="152">
        <f>'1 Term Living Expense Component'!$D$29*2</f>
        <v>3956</v>
      </c>
      <c r="F39" s="152">
        <f>'Books &amp; Supplies'!$B$9*2</f>
        <v>250</v>
      </c>
      <c r="G39" s="152">
        <f>'1 Term Living Expense Component'!$D$66*2</f>
        <v>2868</v>
      </c>
      <c r="H39" s="152">
        <f>'1 Term Living Expense Component'!$D$67*2</f>
        <v>1972</v>
      </c>
      <c r="I39" s="154">
        <f>'Loan Fees'!$B$4</f>
        <v>200</v>
      </c>
      <c r="J39" s="153">
        <f>'Loan Fees'!$B$5</f>
        <v>478</v>
      </c>
      <c r="K39" s="179">
        <f t="shared" si="4"/>
        <v>34050</v>
      </c>
      <c r="L39" t="str">
        <f t="shared" si="3"/>
        <v/>
      </c>
    </row>
    <row r="40" spans="1:12">
      <c r="A40" s="177" t="s">
        <v>128</v>
      </c>
      <c r="B40" s="178">
        <f>Tuition!$E$40*2</f>
        <v>16310</v>
      </c>
      <c r="C40" s="152">
        <f>Fees!$B$6*2</f>
        <v>1912</v>
      </c>
      <c r="D40" s="152">
        <f>'1 Term Living Expense Component'!$D$28*2</f>
        <v>6104</v>
      </c>
      <c r="E40" s="152">
        <f>'1 Term Living Expense Component'!$D$29*2</f>
        <v>3956</v>
      </c>
      <c r="F40" s="152">
        <f>'Books &amp; Supplies'!$B$9*2</f>
        <v>250</v>
      </c>
      <c r="G40" s="152">
        <f>'1 Term Living Expense Component'!$E$66*2</f>
        <v>2578</v>
      </c>
      <c r="H40" s="152">
        <f>'1 Term Living Expense Component'!$E$67*2</f>
        <v>1972</v>
      </c>
      <c r="I40" s="154">
        <f>'Loan Fees'!$B$4</f>
        <v>200</v>
      </c>
      <c r="J40" s="153">
        <f>'Loan Fees'!$B$5</f>
        <v>478</v>
      </c>
      <c r="K40" s="179">
        <f t="shared" si="4"/>
        <v>33760</v>
      </c>
      <c r="L40" t="str">
        <f t="shared" si="3"/>
        <v/>
      </c>
    </row>
    <row r="41" spans="1:12">
      <c r="A41" s="177" t="s">
        <v>129</v>
      </c>
      <c r="B41" s="178">
        <f>Tuition!$E$40*2</f>
        <v>16310</v>
      </c>
      <c r="C41" s="152">
        <f>Fees!$B$6*2</f>
        <v>1912</v>
      </c>
      <c r="D41" s="152">
        <f>'1 Term Living Expense Component'!$D$28*2</f>
        <v>6104</v>
      </c>
      <c r="E41" s="152">
        <f>'1 Term Living Expense Component'!$D$29*2</f>
        <v>3956</v>
      </c>
      <c r="F41" s="152">
        <f>'Books &amp; Supplies'!$B$9*2</f>
        <v>250</v>
      </c>
      <c r="G41" s="152">
        <f>'1 Term Living Expense Component'!$F$66*2</f>
        <v>2568</v>
      </c>
      <c r="H41" s="152">
        <f>'1 Term Living Expense Component'!$F$67*2</f>
        <v>1170</v>
      </c>
      <c r="I41" s="154">
        <f>'Loan Fees'!$B$4</f>
        <v>200</v>
      </c>
      <c r="J41" s="153">
        <f>'Loan Fees'!$B$5</f>
        <v>478</v>
      </c>
      <c r="K41" s="179">
        <f t="shared" si="4"/>
        <v>32948</v>
      </c>
      <c r="L41" t="str">
        <f t="shared" si="3"/>
        <v/>
      </c>
    </row>
    <row r="42" spans="1:12">
      <c r="A42" s="177" t="s">
        <v>130</v>
      </c>
      <c r="B42" s="178">
        <f>Tuition!$E$40*2</f>
        <v>16310</v>
      </c>
      <c r="C42" s="152">
        <f>Fees!$B$6*2</f>
        <v>1912</v>
      </c>
      <c r="D42" s="152">
        <f>'1 Term Living Expense Component'!$D$28*2</f>
        <v>6104</v>
      </c>
      <c r="E42" s="152">
        <f>'1 Term Living Expense Component'!$D$29*2</f>
        <v>3956</v>
      </c>
      <c r="F42" s="152">
        <f>'Books &amp; Supplies'!$B$9*2</f>
        <v>250</v>
      </c>
      <c r="G42" s="152">
        <f>'1 Term Living Expense Component'!$G$66*2</f>
        <v>2886</v>
      </c>
      <c r="H42" s="152">
        <f>'1 Term Living Expense Component'!$G$67*2</f>
        <v>9194</v>
      </c>
      <c r="I42" s="154">
        <f>'Loan Fees'!$B$4</f>
        <v>200</v>
      </c>
      <c r="J42" s="153">
        <f>'Loan Fees'!$B$5</f>
        <v>478</v>
      </c>
      <c r="K42" s="179">
        <f t="shared" si="4"/>
        <v>41290</v>
      </c>
      <c r="L42" t="str">
        <f t="shared" si="3"/>
        <v/>
      </c>
    </row>
    <row r="43" spans="1:12" ht="15.75" thickBot="1">
      <c r="A43" s="175" t="s">
        <v>112</v>
      </c>
      <c r="B43" s="163">
        <f>Tuition!$G$40*2</f>
        <v>17170</v>
      </c>
      <c r="C43" s="148">
        <f>Fees!$B$7*2</f>
        <v>2266</v>
      </c>
      <c r="D43" s="148">
        <f>'1 Term Living Expense Component'!$D$28*2</f>
        <v>6104</v>
      </c>
      <c r="E43" s="148">
        <f>'1 Term Living Expense Component'!$D$29*2</f>
        <v>3956</v>
      </c>
      <c r="F43" s="148">
        <f>'Books &amp; Supplies'!$B$11*2</f>
        <v>1400</v>
      </c>
      <c r="G43" s="148">
        <f>'1 Term Living Expense Component'!$D$30*2</f>
        <v>2370</v>
      </c>
      <c r="H43" s="148">
        <f>'1 Term Living Expense Component'!$D$31*2</f>
        <v>1170</v>
      </c>
      <c r="I43" s="150">
        <f>'Loan Fees'!$B$4</f>
        <v>200</v>
      </c>
      <c r="J43" s="149">
        <f>'Loan Fees'!$B$5</f>
        <v>478</v>
      </c>
      <c r="K43" s="172">
        <f t="shared" si="4"/>
        <v>35114</v>
      </c>
      <c r="L43" t="str">
        <f t="shared" si="3"/>
        <v/>
      </c>
    </row>
    <row r="44" spans="1:12" ht="16.5" thickTop="1">
      <c r="A44" s="310"/>
      <c r="B44" s="310"/>
      <c r="C44" s="310"/>
      <c r="D44" s="310"/>
      <c r="E44" s="310"/>
      <c r="F44" s="310"/>
      <c r="G44" s="310"/>
      <c r="H44" s="310"/>
      <c r="I44" s="310"/>
      <c r="J44" s="310"/>
      <c r="K44" s="310"/>
      <c r="L44" t="str">
        <f>IF(K109*2&lt;&gt;K44, "?", "")</f>
        <v/>
      </c>
    </row>
    <row r="45" spans="1:12" ht="16.5" thickBot="1">
      <c r="A45" s="310" t="s">
        <v>91</v>
      </c>
      <c r="B45" s="310"/>
      <c r="C45" s="310"/>
      <c r="D45" s="310"/>
      <c r="E45" s="310"/>
      <c r="F45" s="310"/>
      <c r="G45" s="310"/>
      <c r="H45" s="310"/>
      <c r="I45" s="310"/>
      <c r="J45" s="310"/>
      <c r="K45" s="310"/>
      <c r="L45" t="str">
        <f>IF(K110*2&lt;&gt;K45, "?", "")</f>
        <v/>
      </c>
    </row>
    <row r="46" spans="1:12" ht="16.5" thickTop="1" thickBot="1">
      <c r="A46" s="164"/>
      <c r="B46" s="155" t="s">
        <v>93</v>
      </c>
      <c r="C46" s="184" t="s">
        <v>96</v>
      </c>
      <c r="D46" s="156" t="s">
        <v>95</v>
      </c>
      <c r="E46" s="156" t="s">
        <v>11</v>
      </c>
      <c r="F46" s="157" t="s">
        <v>94</v>
      </c>
      <c r="G46" s="156" t="s">
        <v>98</v>
      </c>
      <c r="H46" s="156" t="s">
        <v>97</v>
      </c>
      <c r="I46" s="156" t="s">
        <v>165</v>
      </c>
      <c r="J46" s="168" t="s">
        <v>167</v>
      </c>
      <c r="K46" s="169" t="s">
        <v>90</v>
      </c>
    </row>
    <row r="47" spans="1:12" ht="15.75" thickTop="1">
      <c r="A47" s="173" t="s">
        <v>109</v>
      </c>
      <c r="B47" s="158">
        <f>Tuition!$C$12*2</f>
        <v>8546</v>
      </c>
      <c r="C47" s="159">
        <f>Fees!$B$4*2</f>
        <v>1836</v>
      </c>
      <c r="D47" s="159">
        <f>'1 Term Living Expense Component'!$D$38*2</f>
        <v>2326</v>
      </c>
      <c r="E47" s="159">
        <f>'1 Term Living Expense Component'!$D$39*2</f>
        <v>998</v>
      </c>
      <c r="F47" s="159">
        <f>'Books &amp; Supplies'!$B$5*2</f>
        <v>550</v>
      </c>
      <c r="G47" s="159">
        <f>'1 Term Living Expense Component'!$D$35*2</f>
        <v>2910</v>
      </c>
      <c r="H47" s="159">
        <f>'1 Term Living Expense Component'!$D$41*2</f>
        <v>1170</v>
      </c>
      <c r="I47" s="161">
        <f>'Loan Fees'!$B$4</f>
        <v>200</v>
      </c>
      <c r="J47" s="160">
        <f>'Loan Fees'!$B$5</f>
        <v>478</v>
      </c>
      <c r="K47" s="170">
        <f>SUM(B47:J47)</f>
        <v>19014</v>
      </c>
      <c r="L47" t="str">
        <f t="shared" ref="L47:L62" si="5">IF(K112*2&lt;&gt;K47, "?", "")</f>
        <v/>
      </c>
    </row>
    <row r="48" spans="1:12">
      <c r="A48" s="177" t="s">
        <v>54</v>
      </c>
      <c r="B48" s="178">
        <f>Tuition!$E$12*2</f>
        <v>13404</v>
      </c>
      <c r="C48" s="152">
        <f>Fees!$B$4*2</f>
        <v>1836</v>
      </c>
      <c r="D48" s="152">
        <f>'1 Term Living Expense Component'!$D$38*2</f>
        <v>2326</v>
      </c>
      <c r="E48" s="152">
        <f>'1 Term Living Expense Component'!$D$39*2</f>
        <v>998</v>
      </c>
      <c r="F48" s="152">
        <f>'Books &amp; Supplies'!$B$5*2</f>
        <v>550</v>
      </c>
      <c r="G48" s="152">
        <f>'1 Term Living Expense Component'!$D$35*2</f>
        <v>2910</v>
      </c>
      <c r="H48" s="152">
        <f>'1 Term Living Expense Component'!$D$41*2</f>
        <v>1170</v>
      </c>
      <c r="I48" s="154">
        <f>'Loan Fees'!$B$4</f>
        <v>200</v>
      </c>
      <c r="J48" s="153">
        <f>'Loan Fees'!$B$5</f>
        <v>478</v>
      </c>
      <c r="K48" s="179">
        <f t="shared" ref="K48:K64" si="6">SUM(B48:J48)</f>
        <v>23872</v>
      </c>
      <c r="L48" t="str">
        <f t="shared" si="5"/>
        <v/>
      </c>
    </row>
    <row r="49" spans="1:24">
      <c r="A49" s="177" t="s">
        <v>56</v>
      </c>
      <c r="B49" s="178">
        <f>Tuition!$I$12*2</f>
        <v>12338</v>
      </c>
      <c r="C49" s="152">
        <f>Fees!$B$4*2</f>
        <v>1836</v>
      </c>
      <c r="D49" s="152">
        <f>'1 Term Living Expense Component'!$D$38*2</f>
        <v>2326</v>
      </c>
      <c r="E49" s="152">
        <f>'1 Term Living Expense Component'!$D$39*2</f>
        <v>998</v>
      </c>
      <c r="F49" s="152">
        <f>'Books &amp; Supplies'!$B$5*2</f>
        <v>550</v>
      </c>
      <c r="G49" s="152">
        <f>'1 Term Living Expense Component'!$D$35*2</f>
        <v>2910</v>
      </c>
      <c r="H49" s="152">
        <f>'1 Term Living Expense Component'!$D$41*2</f>
        <v>1170</v>
      </c>
      <c r="I49" s="154">
        <f>'Loan Fees'!$B$4</f>
        <v>200</v>
      </c>
      <c r="J49" s="153">
        <f>'Loan Fees'!$B$5</f>
        <v>478</v>
      </c>
      <c r="K49" s="179">
        <f t="shared" si="6"/>
        <v>22806</v>
      </c>
      <c r="L49" t="str">
        <f t="shared" si="5"/>
        <v/>
      </c>
    </row>
    <row r="50" spans="1:24">
      <c r="A50" s="177" t="s">
        <v>110</v>
      </c>
      <c r="B50" s="178">
        <f>Tuition!$E$18*2</f>
        <v>10116</v>
      </c>
      <c r="C50" s="152">
        <f>Fees!$B$4*2</f>
        <v>1836</v>
      </c>
      <c r="D50" s="152">
        <f>'1 Term Living Expense Component'!$D$38*2</f>
        <v>2326</v>
      </c>
      <c r="E50" s="152">
        <f>'1 Term Living Expense Component'!$D$39*2</f>
        <v>998</v>
      </c>
      <c r="F50" s="152">
        <f>'Books &amp; Supplies'!$B$5*2</f>
        <v>550</v>
      </c>
      <c r="G50" s="152">
        <f>'1 Term Living Expense Component'!$D$35*2</f>
        <v>2910</v>
      </c>
      <c r="H50" s="152">
        <f>'1 Term Living Expense Component'!$D$41*2</f>
        <v>1170</v>
      </c>
      <c r="I50" s="154">
        <f>'Loan Fees'!$B$4</f>
        <v>200</v>
      </c>
      <c r="J50" s="153">
        <f>'Loan Fees'!$B$5</f>
        <v>478</v>
      </c>
      <c r="K50" s="179">
        <f t="shared" si="6"/>
        <v>20584</v>
      </c>
      <c r="L50" t="str">
        <f t="shared" si="5"/>
        <v/>
      </c>
    </row>
    <row r="51" spans="1:24">
      <c r="A51" s="177" t="s">
        <v>60</v>
      </c>
      <c r="B51" s="178">
        <f>Tuition!$I$18*2</f>
        <v>9280</v>
      </c>
      <c r="C51" s="152">
        <f>Fees!$B$4*2</f>
        <v>1836</v>
      </c>
      <c r="D51" s="152">
        <f>'1 Term Living Expense Component'!$D$38*2</f>
        <v>2326</v>
      </c>
      <c r="E51" s="152">
        <f>'1 Term Living Expense Component'!$D$39*2</f>
        <v>998</v>
      </c>
      <c r="F51" s="152">
        <f>'Books &amp; Supplies'!$B$5*2</f>
        <v>550</v>
      </c>
      <c r="G51" s="152">
        <f>'1 Term Living Expense Component'!$D$35*2</f>
        <v>2910</v>
      </c>
      <c r="H51" s="152">
        <f>'1 Term Living Expense Component'!$D$41*2</f>
        <v>1170</v>
      </c>
      <c r="I51" s="154">
        <f>'Loan Fees'!$B$4</f>
        <v>200</v>
      </c>
      <c r="J51" s="153">
        <f>'Loan Fees'!$B$5</f>
        <v>478</v>
      </c>
      <c r="K51" s="179">
        <f t="shared" si="6"/>
        <v>19748</v>
      </c>
      <c r="L51" t="str">
        <f t="shared" si="5"/>
        <v/>
      </c>
    </row>
    <row r="52" spans="1:24">
      <c r="A52" s="177" t="s">
        <v>174</v>
      </c>
      <c r="B52" s="178">
        <f>Tuition!$W$24*2</f>
        <v>4898</v>
      </c>
      <c r="C52" s="152">
        <f>Fees!$B$4*2</f>
        <v>1836</v>
      </c>
      <c r="D52" s="152">
        <f>'1 Term Living Expense Component'!$D$38*2</f>
        <v>2326</v>
      </c>
      <c r="E52" s="152">
        <f>'1 Term Living Expense Component'!$D$39*2</f>
        <v>998</v>
      </c>
      <c r="F52" s="152">
        <f>'Books &amp; Supplies'!$B$5*2</f>
        <v>550</v>
      </c>
      <c r="G52" s="152">
        <f>'1 Term Living Expense Component'!$D$35*2</f>
        <v>2910</v>
      </c>
      <c r="H52" s="152">
        <f>'1 Term Living Expense Component'!$D$41*2</f>
        <v>1170</v>
      </c>
      <c r="I52" s="154">
        <f>'Loan Fees'!$B$4</f>
        <v>200</v>
      </c>
      <c r="J52" s="153">
        <f>'Loan Fees'!$B$5</f>
        <v>478</v>
      </c>
      <c r="K52" s="179">
        <f t="shared" si="6"/>
        <v>15366</v>
      </c>
      <c r="L52" t="str">
        <f t="shared" si="5"/>
        <v/>
      </c>
    </row>
    <row r="53" spans="1:24">
      <c r="A53" s="177" t="s">
        <v>111</v>
      </c>
      <c r="B53" s="178">
        <f>Tuition!$E$24*2</f>
        <v>9376</v>
      </c>
      <c r="C53" s="152">
        <f>Fees!$B$4*2</f>
        <v>1836</v>
      </c>
      <c r="D53" s="152">
        <f>'1 Term Living Expense Component'!$D$38*2</f>
        <v>2326</v>
      </c>
      <c r="E53" s="152">
        <f>'1 Term Living Expense Component'!$D$39*2</f>
        <v>998</v>
      </c>
      <c r="F53" s="152">
        <f>'Books &amp; Supplies'!$B$5*2</f>
        <v>550</v>
      </c>
      <c r="G53" s="152">
        <f>'1 Term Living Expense Component'!$D$35*2</f>
        <v>2910</v>
      </c>
      <c r="H53" s="152">
        <f>'1 Term Living Expense Component'!$D$41*2</f>
        <v>1170</v>
      </c>
      <c r="I53" s="154">
        <f>'Loan Fees'!$B$4</f>
        <v>200</v>
      </c>
      <c r="J53" s="153">
        <f>'Loan Fees'!$B$5</f>
        <v>478</v>
      </c>
      <c r="K53" s="179">
        <f t="shared" si="6"/>
        <v>19844</v>
      </c>
      <c r="L53" t="str">
        <f t="shared" si="5"/>
        <v/>
      </c>
    </row>
    <row r="54" spans="1:24">
      <c r="A54" s="177" t="s">
        <v>115</v>
      </c>
      <c r="B54" s="178">
        <f>Tuition!$G$12*2</f>
        <v>8712</v>
      </c>
      <c r="C54" s="152">
        <f>Fees!$B$4*2</f>
        <v>1836</v>
      </c>
      <c r="D54" s="152">
        <f>'1 Term Living Expense Component'!$D$38*2</f>
        <v>2326</v>
      </c>
      <c r="E54" s="152">
        <f>'1 Term Living Expense Component'!$D$39*2</f>
        <v>998</v>
      </c>
      <c r="F54" s="152">
        <f>'Books &amp; Supplies'!$B$5*2</f>
        <v>550</v>
      </c>
      <c r="G54" s="152">
        <f>'1 Term Living Expense Component'!$D$35*2</f>
        <v>2910</v>
      </c>
      <c r="H54" s="152">
        <f>'1 Term Living Expense Component'!$D$41*2</f>
        <v>1170</v>
      </c>
      <c r="I54" s="154">
        <f>'Loan Fees'!$B$4</f>
        <v>200</v>
      </c>
      <c r="J54" s="153">
        <f>'Loan Fees'!$B$5</f>
        <v>478</v>
      </c>
      <c r="K54" s="179">
        <f t="shared" si="6"/>
        <v>19180</v>
      </c>
      <c r="L54" t="str">
        <f t="shared" si="5"/>
        <v/>
      </c>
    </row>
    <row r="55" spans="1:24">
      <c r="A55" s="177" t="s">
        <v>116</v>
      </c>
      <c r="B55" s="178">
        <f>Tuition!$C$18*2</f>
        <v>9392</v>
      </c>
      <c r="C55" s="152">
        <f>Fees!$B$4*2</f>
        <v>1836</v>
      </c>
      <c r="D55" s="152">
        <f>'1 Term Living Expense Component'!$D$38*2</f>
        <v>2326</v>
      </c>
      <c r="E55" s="152">
        <f>'1 Term Living Expense Component'!$D$39*2</f>
        <v>998</v>
      </c>
      <c r="F55" s="152">
        <f>'Books &amp; Supplies'!$B$5*2</f>
        <v>550</v>
      </c>
      <c r="G55" s="152">
        <f>'1 Term Living Expense Component'!$D$35*2</f>
        <v>2910</v>
      </c>
      <c r="H55" s="152">
        <f>'1 Term Living Expense Component'!$D$41*2</f>
        <v>1170</v>
      </c>
      <c r="I55" s="154">
        <f>'Loan Fees'!$B$4</f>
        <v>200</v>
      </c>
      <c r="J55" s="153">
        <f>'Loan Fees'!$B$5</f>
        <v>478</v>
      </c>
      <c r="K55" s="179">
        <f t="shared" si="6"/>
        <v>19860</v>
      </c>
      <c r="L55" t="str">
        <f t="shared" si="5"/>
        <v/>
      </c>
    </row>
    <row r="56" spans="1:24">
      <c r="A56" s="177" t="s">
        <v>175</v>
      </c>
      <c r="B56" s="178">
        <f>Tuition!$T$24*2</f>
        <v>9852</v>
      </c>
      <c r="C56" s="152">
        <f>Fees!$B$4*2</f>
        <v>1836</v>
      </c>
      <c r="D56" s="152">
        <f>'1 Term Living Expense Component'!$D$38*2</f>
        <v>2326</v>
      </c>
      <c r="E56" s="152">
        <f>'1 Term Living Expense Component'!$D$39*2</f>
        <v>998</v>
      </c>
      <c r="F56" s="152">
        <f>'Books &amp; Supplies'!$B$5*2</f>
        <v>550</v>
      </c>
      <c r="G56" s="152">
        <f>'1 Term Living Expense Component'!$D$35*2</f>
        <v>2910</v>
      </c>
      <c r="H56" s="152">
        <f>'1 Term Living Expense Component'!$D$41*2</f>
        <v>1170</v>
      </c>
      <c r="I56" s="154">
        <f>'Loan Fees'!$B$4</f>
        <v>200</v>
      </c>
      <c r="J56" s="153">
        <f>'Loan Fees'!$B$5</f>
        <v>478</v>
      </c>
      <c r="K56" s="179">
        <f t="shared" si="6"/>
        <v>20320</v>
      </c>
      <c r="L56" t="str">
        <f t="shared" si="5"/>
        <v/>
      </c>
    </row>
    <row r="57" spans="1:24">
      <c r="A57" s="177" t="s">
        <v>59</v>
      </c>
      <c r="B57" s="178">
        <f>Tuition!$G$18*2</f>
        <v>13592</v>
      </c>
      <c r="C57" s="152">
        <f>Fees!$B$4*2</f>
        <v>1836</v>
      </c>
      <c r="D57" s="152">
        <f>'1 Term Living Expense Component'!$D$38*2</f>
        <v>2326</v>
      </c>
      <c r="E57" s="152">
        <f>'1 Term Living Expense Component'!$D$39*2</f>
        <v>998</v>
      </c>
      <c r="F57" s="152">
        <f>'Books &amp; Supplies'!$B$5*2</f>
        <v>550</v>
      </c>
      <c r="G57" s="152">
        <f>'1 Term Living Expense Component'!$D$35*2</f>
        <v>2910</v>
      </c>
      <c r="H57" s="152">
        <f>'1 Term Living Expense Component'!$D$41*2</f>
        <v>1170</v>
      </c>
      <c r="I57" s="154">
        <f>'Loan Fees'!$B$4</f>
        <v>200</v>
      </c>
      <c r="J57" s="153">
        <f>'Loan Fees'!$B$5</f>
        <v>478</v>
      </c>
      <c r="K57" s="179">
        <f t="shared" si="6"/>
        <v>24060</v>
      </c>
      <c r="L57" t="str">
        <f t="shared" si="5"/>
        <v/>
      </c>
    </row>
    <row r="58" spans="1:24">
      <c r="A58" s="177" t="s">
        <v>114</v>
      </c>
      <c r="B58" s="178">
        <f>Tuition!$I$24*2</f>
        <v>16844</v>
      </c>
      <c r="C58" s="152">
        <f>Fees!$B$5*2</f>
        <v>2266</v>
      </c>
      <c r="D58" s="152">
        <f>'1 Term Living Expense Component'!$D$38*2</f>
        <v>2326</v>
      </c>
      <c r="E58" s="152">
        <f>'1 Term Living Expense Component'!$D$39*2</f>
        <v>998</v>
      </c>
      <c r="F58" s="152">
        <f>'Books &amp; Supplies'!$B$7*2</f>
        <v>1600</v>
      </c>
      <c r="G58" s="152">
        <f>'1 Term Living Expense Component'!$D$35*2</f>
        <v>2910</v>
      </c>
      <c r="H58" s="152">
        <f>'1 Term Living Expense Component'!$D$41*2</f>
        <v>1170</v>
      </c>
      <c r="I58" s="154">
        <f>'Loan Fees'!$B$4</f>
        <v>200</v>
      </c>
      <c r="J58" s="153">
        <f>'Loan Fees'!$B$5</f>
        <v>478</v>
      </c>
      <c r="K58" s="179">
        <f t="shared" si="6"/>
        <v>28792</v>
      </c>
      <c r="L58" t="str">
        <f t="shared" si="5"/>
        <v/>
      </c>
    </row>
    <row r="59" spans="1:24">
      <c r="A59" s="177" t="s">
        <v>113</v>
      </c>
      <c r="B59" s="178">
        <f>Tuition!$C$40*2</f>
        <v>17430</v>
      </c>
      <c r="C59" s="152">
        <f>Fees!$B$5*2</f>
        <v>2266</v>
      </c>
      <c r="D59" s="152">
        <f>'1 Term Living Expense Component'!$D$38*2</f>
        <v>2326</v>
      </c>
      <c r="E59" s="152">
        <f>'1 Term Living Expense Component'!$D$39*2</f>
        <v>998</v>
      </c>
      <c r="F59" s="152">
        <f>'Books &amp; Supplies'!$B$7*2</f>
        <v>1600</v>
      </c>
      <c r="G59" s="152">
        <f>'1 Term Living Expense Component'!$D$35*2</f>
        <v>2910</v>
      </c>
      <c r="H59" s="152">
        <f>'1 Term Living Expense Component'!$D$41*2</f>
        <v>1170</v>
      </c>
      <c r="I59" s="154">
        <f>'Loan Fees'!$B$4</f>
        <v>200</v>
      </c>
      <c r="J59" s="153">
        <f>'Loan Fees'!$B$5</f>
        <v>478</v>
      </c>
      <c r="K59" s="179">
        <f t="shared" si="6"/>
        <v>29378</v>
      </c>
      <c r="L59" t="str">
        <f t="shared" si="5"/>
        <v/>
      </c>
    </row>
    <row r="60" spans="1:24">
      <c r="A60" s="177" t="s">
        <v>127</v>
      </c>
      <c r="B60" s="178">
        <f>Tuition!$E$40*2</f>
        <v>16310</v>
      </c>
      <c r="C60" s="152">
        <f>Fees!$B$6*2</f>
        <v>1912</v>
      </c>
      <c r="D60" s="152">
        <f>'1 Term Living Expense Component'!$D$38*2</f>
        <v>2326</v>
      </c>
      <c r="E60" s="152">
        <f>'1 Term Living Expense Component'!$D$39*2</f>
        <v>998</v>
      </c>
      <c r="F60" s="152">
        <f>'Books &amp; Supplies'!$B$9*2</f>
        <v>250</v>
      </c>
      <c r="G60" s="152">
        <f>'1 Term Living Expense Component'!$D$76*2</f>
        <v>3408</v>
      </c>
      <c r="H60" s="152">
        <f>'1 Term Living Expense Component'!$D$67*2</f>
        <v>1972</v>
      </c>
      <c r="I60" s="154">
        <f>'Loan Fees'!$B$4</f>
        <v>200</v>
      </c>
      <c r="J60" s="153">
        <f>'Loan Fees'!$B$5</f>
        <v>478</v>
      </c>
      <c r="K60" s="179">
        <f t="shared" si="6"/>
        <v>27854</v>
      </c>
      <c r="L60" t="str">
        <f t="shared" si="5"/>
        <v/>
      </c>
      <c r="N60" s="185"/>
      <c r="O60" s="185"/>
      <c r="P60" s="185"/>
      <c r="Q60" s="185"/>
      <c r="R60" s="185"/>
      <c r="S60" s="185"/>
      <c r="T60" s="185"/>
      <c r="U60" s="185"/>
      <c r="V60" s="185"/>
      <c r="W60" s="185"/>
      <c r="X60" s="185" t="str">
        <f t="shared" ref="X60" si="7">L61</f>
        <v/>
      </c>
    </row>
    <row r="61" spans="1:24">
      <c r="A61" s="177" t="s">
        <v>128</v>
      </c>
      <c r="B61" s="178">
        <f>Tuition!$E$40*2</f>
        <v>16310</v>
      </c>
      <c r="C61" s="152">
        <f>Fees!$B$6*2</f>
        <v>1912</v>
      </c>
      <c r="D61" s="152">
        <f>'1 Term Living Expense Component'!$D$38*2</f>
        <v>2326</v>
      </c>
      <c r="E61" s="152">
        <f>'1 Term Living Expense Component'!$D$39*2</f>
        <v>998</v>
      </c>
      <c r="F61" s="152">
        <f>'Books &amp; Supplies'!$B$9*2</f>
        <v>250</v>
      </c>
      <c r="G61" s="152">
        <f>'1 Term Living Expense Component'!$E$76*2</f>
        <v>3118</v>
      </c>
      <c r="H61" s="152">
        <f>'1 Term Living Expense Component'!$E$77*2</f>
        <v>1972</v>
      </c>
      <c r="I61" s="154">
        <f>'Loan Fees'!$B$4</f>
        <v>200</v>
      </c>
      <c r="J61" s="153">
        <f>'Loan Fees'!$B$5</f>
        <v>478</v>
      </c>
      <c r="K61" s="179">
        <f t="shared" si="6"/>
        <v>27564</v>
      </c>
      <c r="L61" t="str">
        <f t="shared" si="5"/>
        <v/>
      </c>
    </row>
    <row r="62" spans="1:24">
      <c r="A62" s="177" t="s">
        <v>129</v>
      </c>
      <c r="B62" s="178">
        <f>Tuition!$E$40*2</f>
        <v>16310</v>
      </c>
      <c r="C62" s="152">
        <f>Fees!$B$6*2</f>
        <v>1912</v>
      </c>
      <c r="D62" s="152">
        <f>'1 Term Living Expense Component'!$D$38*2</f>
        <v>2326</v>
      </c>
      <c r="E62" s="152">
        <f>'1 Term Living Expense Component'!$D$39*2</f>
        <v>998</v>
      </c>
      <c r="F62" s="152">
        <f>'Books &amp; Supplies'!$B$9*2</f>
        <v>250</v>
      </c>
      <c r="G62" s="152">
        <f>'1 Term Living Expense Component'!$F$76*2</f>
        <v>3108</v>
      </c>
      <c r="H62" s="152">
        <f>'1 Term Living Expense Component'!$E$67*2</f>
        <v>1972</v>
      </c>
      <c r="I62" s="154">
        <f>'Loan Fees'!$B$4</f>
        <v>200</v>
      </c>
      <c r="J62" s="153">
        <f>'Loan Fees'!$B$5</f>
        <v>478</v>
      </c>
      <c r="K62" s="179">
        <f t="shared" si="6"/>
        <v>27554</v>
      </c>
      <c r="L62" t="str">
        <f t="shared" si="5"/>
        <v/>
      </c>
      <c r="N62" s="185"/>
      <c r="O62" s="185"/>
      <c r="P62" s="185"/>
      <c r="Q62" s="185"/>
      <c r="R62" s="185"/>
      <c r="S62" s="185"/>
      <c r="T62" s="185"/>
      <c r="U62" s="185"/>
      <c r="V62" s="185"/>
      <c r="W62" s="185"/>
    </row>
    <row r="63" spans="1:24">
      <c r="A63" s="177" t="s">
        <v>130</v>
      </c>
      <c r="B63" s="178">
        <f>Tuition!$E$40*2</f>
        <v>16310</v>
      </c>
      <c r="C63" s="152">
        <f>Fees!$B$6*2</f>
        <v>1912</v>
      </c>
      <c r="D63" s="152">
        <f>'1 Term Living Expense Component'!$D$38*2</f>
        <v>2326</v>
      </c>
      <c r="E63" s="152">
        <f>'1 Term Living Expense Component'!$D$39*2</f>
        <v>998</v>
      </c>
      <c r="F63" s="152">
        <f>'Books &amp; Supplies'!$B$9*2</f>
        <v>250</v>
      </c>
      <c r="G63" s="152">
        <f>'1 Term Living Expense Component'!$G$76*2</f>
        <v>3426</v>
      </c>
      <c r="H63" s="152">
        <f>'1 Term Living Expense Component'!$G$67*2</f>
        <v>9194</v>
      </c>
      <c r="I63" s="154">
        <f>'Loan Fees'!$B$4</f>
        <v>200</v>
      </c>
      <c r="J63" s="153">
        <f>'Loan Fees'!$B$5</f>
        <v>478</v>
      </c>
      <c r="K63" s="179">
        <f t="shared" si="6"/>
        <v>35094</v>
      </c>
      <c r="L63" t="str">
        <f>IF(K128*2&lt;&gt;K63, "?", "")</f>
        <v/>
      </c>
      <c r="N63" s="185"/>
      <c r="O63" s="185"/>
      <c r="P63" s="185"/>
      <c r="Q63" s="185"/>
      <c r="R63" s="185"/>
      <c r="S63" s="185"/>
      <c r="T63" s="185"/>
      <c r="U63" s="185"/>
      <c r="V63" s="185"/>
      <c r="W63" s="185"/>
    </row>
    <row r="64" spans="1:24" ht="15.75" thickBot="1">
      <c r="A64" s="175" t="s">
        <v>112</v>
      </c>
      <c r="B64" s="163">
        <f>Tuition!$G$40*2</f>
        <v>17170</v>
      </c>
      <c r="C64" s="148">
        <f>Fees!$B$7*2</f>
        <v>2266</v>
      </c>
      <c r="D64" s="148">
        <f>'1 Term Living Expense Component'!$D$38*2</f>
        <v>2326</v>
      </c>
      <c r="E64" s="148">
        <f>'1 Term Living Expense Component'!$D$39*2</f>
        <v>998</v>
      </c>
      <c r="F64" s="148">
        <f>'Books &amp; Supplies'!$B$11*2</f>
        <v>1400</v>
      </c>
      <c r="G64" s="148">
        <f>'1 Term Living Expense Component'!$D$35*2</f>
        <v>2910</v>
      </c>
      <c r="H64" s="148">
        <f>'1 Term Living Expense Component'!$D$41*2</f>
        <v>1170</v>
      </c>
      <c r="I64" s="150">
        <f>'Loan Fees'!$B$4</f>
        <v>200</v>
      </c>
      <c r="J64" s="149">
        <f>'Loan Fees'!$B$5</f>
        <v>478</v>
      </c>
      <c r="K64" s="172">
        <f t="shared" si="6"/>
        <v>28918</v>
      </c>
      <c r="L64" t="str">
        <f>IF(K129*2&lt;&gt;K64, "?", "")</f>
        <v/>
      </c>
    </row>
    <row r="65" spans="1:11" ht="15.75" thickTop="1"/>
    <row r="66" spans="1:11" ht="15.75">
      <c r="A66" s="309" t="s">
        <v>202</v>
      </c>
      <c r="B66" s="309"/>
      <c r="C66" s="309"/>
      <c r="D66" s="309"/>
      <c r="E66" s="309"/>
      <c r="F66" s="309"/>
      <c r="G66" s="309"/>
      <c r="H66" s="309"/>
      <c r="I66" s="309"/>
      <c r="J66" s="309"/>
      <c r="K66" s="309"/>
    </row>
    <row r="67" spans="1:11" ht="15.75">
      <c r="A67" s="309" t="s">
        <v>117</v>
      </c>
      <c r="B67" s="309"/>
      <c r="C67" s="309"/>
      <c r="D67" s="309"/>
      <c r="E67" s="309"/>
      <c r="F67" s="309"/>
      <c r="G67" s="309"/>
      <c r="H67" s="309"/>
      <c r="I67" s="309"/>
      <c r="J67" s="309"/>
      <c r="K67" s="309"/>
    </row>
    <row r="68" spans="1:11" ht="16.5" thickBot="1">
      <c r="A68" s="310" t="s">
        <v>89</v>
      </c>
      <c r="B68" s="310"/>
      <c r="C68" s="310"/>
      <c r="D68" s="310"/>
      <c r="E68" s="310"/>
      <c r="F68" s="310"/>
      <c r="G68" s="310"/>
      <c r="H68" s="310"/>
      <c r="I68" s="310"/>
      <c r="J68" s="310"/>
      <c r="K68" s="310"/>
    </row>
    <row r="69" spans="1:11" ht="16.5" thickTop="1" thickBot="1">
      <c r="A69" s="164"/>
      <c r="B69" s="155" t="s">
        <v>93</v>
      </c>
      <c r="C69" s="184" t="s">
        <v>96</v>
      </c>
      <c r="D69" s="156" t="s">
        <v>95</v>
      </c>
      <c r="E69" s="156" t="s">
        <v>11</v>
      </c>
      <c r="F69" s="157" t="s">
        <v>94</v>
      </c>
      <c r="G69" s="156" t="s">
        <v>98</v>
      </c>
      <c r="H69" s="156" t="s">
        <v>97</v>
      </c>
      <c r="I69" s="156" t="s">
        <v>165</v>
      </c>
      <c r="J69" s="168" t="s">
        <v>167</v>
      </c>
      <c r="K69" s="169" t="s">
        <v>90</v>
      </c>
    </row>
    <row r="70" spans="1:11" ht="15.75" thickTop="1">
      <c r="A70" s="173" t="s">
        <v>109</v>
      </c>
      <c r="B70" s="158">
        <f>Tuition!$C$12</f>
        <v>4273</v>
      </c>
      <c r="C70" s="159">
        <f>Fees!$B$4</f>
        <v>918</v>
      </c>
      <c r="D70" s="159">
        <f>'1 Term Living Expense Component'!$D$33</f>
        <v>4000</v>
      </c>
      <c r="E70" s="159">
        <f>'1 Term Living Expense Component'!$D$34</f>
        <v>1978</v>
      </c>
      <c r="F70" s="159">
        <f>'Books &amp; Supplies'!$B$5</f>
        <v>275</v>
      </c>
      <c r="G70" s="159">
        <f>'1 Term Living Expense Component'!$D$35</f>
        <v>1455</v>
      </c>
      <c r="H70" s="159">
        <f>'1 Term Living Expense Component'!$D$36</f>
        <v>585</v>
      </c>
      <c r="I70" s="161">
        <f>'Loan Fees'!$C$4</f>
        <v>100</v>
      </c>
      <c r="J70" s="160">
        <f>'Loan Fees'!$C$5</f>
        <v>239</v>
      </c>
      <c r="K70" s="170">
        <f>SUM(B70:J70)</f>
        <v>13823</v>
      </c>
    </row>
    <row r="71" spans="1:11">
      <c r="A71" s="177" t="s">
        <v>54</v>
      </c>
      <c r="B71" s="178">
        <f>Tuition!$E$12</f>
        <v>6702</v>
      </c>
      <c r="C71" s="152">
        <f>Fees!$B$4</f>
        <v>918</v>
      </c>
      <c r="D71" s="152">
        <f>'1 Term Living Expense Component'!$D$33</f>
        <v>4000</v>
      </c>
      <c r="E71" s="152">
        <f>'1 Term Living Expense Component'!$D$34</f>
        <v>1978</v>
      </c>
      <c r="F71" s="152">
        <f>'Books &amp; Supplies'!$B$5</f>
        <v>275</v>
      </c>
      <c r="G71" s="152">
        <f>'1 Term Living Expense Component'!$D$35</f>
        <v>1455</v>
      </c>
      <c r="H71" s="152">
        <f>'1 Term Living Expense Component'!$D$36</f>
        <v>585</v>
      </c>
      <c r="I71" s="154">
        <f>'Loan Fees'!$C$4</f>
        <v>100</v>
      </c>
      <c r="J71" s="153">
        <f>'Loan Fees'!$C$5</f>
        <v>239</v>
      </c>
      <c r="K71" s="179">
        <f t="shared" ref="K71:K87" si="8">SUM(B71:J71)</f>
        <v>16252</v>
      </c>
    </row>
    <row r="72" spans="1:11">
      <c r="A72" s="177" t="s">
        <v>56</v>
      </c>
      <c r="B72" s="178">
        <f>Tuition!$I$12</f>
        <v>6169</v>
      </c>
      <c r="C72" s="152">
        <f>Fees!$B$4</f>
        <v>918</v>
      </c>
      <c r="D72" s="152">
        <f>'1 Term Living Expense Component'!$D$33</f>
        <v>4000</v>
      </c>
      <c r="E72" s="152">
        <f>'1 Term Living Expense Component'!$D$34</f>
        <v>1978</v>
      </c>
      <c r="F72" s="152">
        <f>'Books &amp; Supplies'!$B$5</f>
        <v>275</v>
      </c>
      <c r="G72" s="152">
        <f>'1 Term Living Expense Component'!$D$35</f>
        <v>1455</v>
      </c>
      <c r="H72" s="152">
        <f>'1 Term Living Expense Component'!$D$36</f>
        <v>585</v>
      </c>
      <c r="I72" s="154">
        <f>'Loan Fees'!$C$4</f>
        <v>100</v>
      </c>
      <c r="J72" s="153">
        <f>'Loan Fees'!$C$5</f>
        <v>239</v>
      </c>
      <c r="K72" s="179">
        <f t="shared" si="8"/>
        <v>15719</v>
      </c>
    </row>
    <row r="73" spans="1:11">
      <c r="A73" s="177" t="s">
        <v>110</v>
      </c>
      <c r="B73" s="178">
        <f>Tuition!$E$18</f>
        <v>5058</v>
      </c>
      <c r="C73" s="152">
        <f>Fees!$B$4</f>
        <v>918</v>
      </c>
      <c r="D73" s="152">
        <f>'1 Term Living Expense Component'!$D$33</f>
        <v>4000</v>
      </c>
      <c r="E73" s="152">
        <f>'1 Term Living Expense Component'!$D$34</f>
        <v>1978</v>
      </c>
      <c r="F73" s="152">
        <f>'Books &amp; Supplies'!$B$5</f>
        <v>275</v>
      </c>
      <c r="G73" s="152">
        <f>'1 Term Living Expense Component'!$D$35</f>
        <v>1455</v>
      </c>
      <c r="H73" s="152">
        <f>'1 Term Living Expense Component'!$D$36</f>
        <v>585</v>
      </c>
      <c r="I73" s="154">
        <f>'Loan Fees'!$C$4</f>
        <v>100</v>
      </c>
      <c r="J73" s="153">
        <f>'Loan Fees'!$C$5</f>
        <v>239</v>
      </c>
      <c r="K73" s="179">
        <f t="shared" si="8"/>
        <v>14608</v>
      </c>
    </row>
    <row r="74" spans="1:11">
      <c r="A74" s="177" t="s">
        <v>60</v>
      </c>
      <c r="B74" s="178">
        <f>Tuition!$I$18</f>
        <v>4640</v>
      </c>
      <c r="C74" s="152">
        <f>Fees!$B$4</f>
        <v>918</v>
      </c>
      <c r="D74" s="152">
        <f>'1 Term Living Expense Component'!$D$33</f>
        <v>4000</v>
      </c>
      <c r="E74" s="152">
        <f>'1 Term Living Expense Component'!$D$34</f>
        <v>1978</v>
      </c>
      <c r="F74" s="152">
        <f>'Books &amp; Supplies'!$B$5</f>
        <v>275</v>
      </c>
      <c r="G74" s="152">
        <f>'1 Term Living Expense Component'!$D$35</f>
        <v>1455</v>
      </c>
      <c r="H74" s="152">
        <f>'1 Term Living Expense Component'!$D$36</f>
        <v>585</v>
      </c>
      <c r="I74" s="154">
        <f>'Loan Fees'!$C$4</f>
        <v>100</v>
      </c>
      <c r="J74" s="153">
        <f>'Loan Fees'!$C$5</f>
        <v>239</v>
      </c>
      <c r="K74" s="179">
        <f t="shared" si="8"/>
        <v>14190</v>
      </c>
    </row>
    <row r="75" spans="1:11">
      <c r="A75" s="177" t="s">
        <v>174</v>
      </c>
      <c r="B75" s="178">
        <f>Tuition!$W$24</f>
        <v>2449</v>
      </c>
      <c r="C75" s="152">
        <f>Fees!$B$4</f>
        <v>918</v>
      </c>
      <c r="D75" s="152">
        <f>'1 Term Living Expense Component'!$D$33</f>
        <v>4000</v>
      </c>
      <c r="E75" s="152">
        <f>'1 Term Living Expense Component'!$D$34</f>
        <v>1978</v>
      </c>
      <c r="F75" s="152">
        <f>'Books &amp; Supplies'!$B$5</f>
        <v>275</v>
      </c>
      <c r="G75" s="152">
        <f>'1 Term Living Expense Component'!$D$35</f>
        <v>1455</v>
      </c>
      <c r="H75" s="152">
        <f>'1 Term Living Expense Component'!$D$36</f>
        <v>585</v>
      </c>
      <c r="I75" s="154">
        <f>'Loan Fees'!$C$4</f>
        <v>100</v>
      </c>
      <c r="J75" s="153">
        <f>'Loan Fees'!$C$5</f>
        <v>239</v>
      </c>
      <c r="K75" s="179">
        <f t="shared" si="8"/>
        <v>11999</v>
      </c>
    </row>
    <row r="76" spans="1:11">
      <c r="A76" s="177" t="s">
        <v>111</v>
      </c>
      <c r="B76" s="178">
        <f>Tuition!$E$24</f>
        <v>4688</v>
      </c>
      <c r="C76" s="152">
        <f>Fees!$B$4</f>
        <v>918</v>
      </c>
      <c r="D76" s="152">
        <f>'1 Term Living Expense Component'!$D$33</f>
        <v>4000</v>
      </c>
      <c r="E76" s="152">
        <f>'1 Term Living Expense Component'!$D$34</f>
        <v>1978</v>
      </c>
      <c r="F76" s="152">
        <f>'Books &amp; Supplies'!$B$5</f>
        <v>275</v>
      </c>
      <c r="G76" s="152">
        <f>'1 Term Living Expense Component'!$D$35</f>
        <v>1455</v>
      </c>
      <c r="H76" s="152">
        <f>'1 Term Living Expense Component'!$D$36</f>
        <v>585</v>
      </c>
      <c r="I76" s="154">
        <f>'Loan Fees'!$C$4</f>
        <v>100</v>
      </c>
      <c r="J76" s="153">
        <f>'Loan Fees'!$C$5</f>
        <v>239</v>
      </c>
      <c r="K76" s="179">
        <f t="shared" si="8"/>
        <v>14238</v>
      </c>
    </row>
    <row r="77" spans="1:11">
      <c r="A77" s="177" t="s">
        <v>115</v>
      </c>
      <c r="B77" s="178">
        <f>Tuition!$G$12</f>
        <v>4356</v>
      </c>
      <c r="C77" s="152">
        <f>Fees!$B$4</f>
        <v>918</v>
      </c>
      <c r="D77" s="152">
        <f>'1 Term Living Expense Component'!$D$33</f>
        <v>4000</v>
      </c>
      <c r="E77" s="152">
        <f>'1 Term Living Expense Component'!$D$34</f>
        <v>1978</v>
      </c>
      <c r="F77" s="152">
        <f>'Books &amp; Supplies'!$B$5</f>
        <v>275</v>
      </c>
      <c r="G77" s="152">
        <f>'1 Term Living Expense Component'!$D$35</f>
        <v>1455</v>
      </c>
      <c r="H77" s="152">
        <f>'1 Term Living Expense Component'!$D$36</f>
        <v>585</v>
      </c>
      <c r="I77" s="154">
        <f>'Loan Fees'!$C$4</f>
        <v>100</v>
      </c>
      <c r="J77" s="153">
        <f>'Loan Fees'!$C$5</f>
        <v>239</v>
      </c>
      <c r="K77" s="179">
        <f t="shared" si="8"/>
        <v>13906</v>
      </c>
    </row>
    <row r="78" spans="1:11">
      <c r="A78" s="177" t="s">
        <v>116</v>
      </c>
      <c r="B78" s="178">
        <f>Tuition!$C$18</f>
        <v>4696</v>
      </c>
      <c r="C78" s="152">
        <f>Fees!$B$4</f>
        <v>918</v>
      </c>
      <c r="D78" s="152">
        <f>'1 Term Living Expense Component'!$D$33</f>
        <v>4000</v>
      </c>
      <c r="E78" s="152">
        <f>'1 Term Living Expense Component'!$D$34</f>
        <v>1978</v>
      </c>
      <c r="F78" s="152">
        <f>'Books &amp; Supplies'!$B$5</f>
        <v>275</v>
      </c>
      <c r="G78" s="152">
        <f>'1 Term Living Expense Component'!$D$35</f>
        <v>1455</v>
      </c>
      <c r="H78" s="152">
        <f>'1 Term Living Expense Component'!$D$36</f>
        <v>585</v>
      </c>
      <c r="I78" s="154">
        <f>'Loan Fees'!$C$4</f>
        <v>100</v>
      </c>
      <c r="J78" s="153">
        <f>'Loan Fees'!$C$5</f>
        <v>239</v>
      </c>
      <c r="K78" s="179">
        <f t="shared" si="8"/>
        <v>14246</v>
      </c>
    </row>
    <row r="79" spans="1:11">
      <c r="A79" s="177" t="s">
        <v>175</v>
      </c>
      <c r="B79" s="178">
        <f>Tuition!$T$24</f>
        <v>4926</v>
      </c>
      <c r="C79" s="152">
        <f>Fees!$B$4</f>
        <v>918</v>
      </c>
      <c r="D79" s="152">
        <f>'1 Term Living Expense Component'!$D$33</f>
        <v>4000</v>
      </c>
      <c r="E79" s="152">
        <f>'1 Term Living Expense Component'!$D$34</f>
        <v>1978</v>
      </c>
      <c r="F79" s="152">
        <f>'Books &amp; Supplies'!$B$5</f>
        <v>275</v>
      </c>
      <c r="G79" s="152">
        <f>'1 Term Living Expense Component'!$D$35</f>
        <v>1455</v>
      </c>
      <c r="H79" s="152">
        <f>'1 Term Living Expense Component'!$D$36</f>
        <v>585</v>
      </c>
      <c r="I79" s="154">
        <f>'Loan Fees'!$C$4</f>
        <v>100</v>
      </c>
      <c r="J79" s="153">
        <f>'Loan Fees'!$C$5</f>
        <v>239</v>
      </c>
      <c r="K79" s="179">
        <f t="shared" si="8"/>
        <v>14476</v>
      </c>
    </row>
    <row r="80" spans="1:11">
      <c r="A80" s="177" t="s">
        <v>59</v>
      </c>
      <c r="B80" s="178">
        <f>Tuition!$G$18</f>
        <v>6796</v>
      </c>
      <c r="C80" s="152">
        <f>Fees!$B$4</f>
        <v>918</v>
      </c>
      <c r="D80" s="152">
        <f>'1 Term Living Expense Component'!$D$33</f>
        <v>4000</v>
      </c>
      <c r="E80" s="152">
        <f>'1 Term Living Expense Component'!$D$34</f>
        <v>1978</v>
      </c>
      <c r="F80" s="152">
        <f>'Books &amp; Supplies'!$B$5</f>
        <v>275</v>
      </c>
      <c r="G80" s="152">
        <f>'1 Term Living Expense Component'!$D$35</f>
        <v>1455</v>
      </c>
      <c r="H80" s="152">
        <f>'1 Term Living Expense Component'!$D$36</f>
        <v>585</v>
      </c>
      <c r="I80" s="154">
        <f>'Loan Fees'!$C$4</f>
        <v>100</v>
      </c>
      <c r="J80" s="153">
        <f>'Loan Fees'!$C$5</f>
        <v>239</v>
      </c>
      <c r="K80" s="179">
        <f t="shared" si="8"/>
        <v>16346</v>
      </c>
    </row>
    <row r="81" spans="1:11">
      <c r="A81" s="177" t="s">
        <v>114</v>
      </c>
      <c r="B81" s="178">
        <f>Tuition!$I$24</f>
        <v>8422</v>
      </c>
      <c r="C81" s="152">
        <f>Fees!$B$5</f>
        <v>1133</v>
      </c>
      <c r="D81" s="152">
        <f>'1 Term Living Expense Component'!$D$33</f>
        <v>4000</v>
      </c>
      <c r="E81" s="152">
        <f>'1 Term Living Expense Component'!$D$34</f>
        <v>1978</v>
      </c>
      <c r="F81" s="152">
        <f>'Books &amp; Supplies'!$B$7</f>
        <v>800</v>
      </c>
      <c r="G81" s="152">
        <f>'1 Term Living Expense Component'!$D$35</f>
        <v>1455</v>
      </c>
      <c r="H81" s="152">
        <f>'1 Term Living Expense Component'!$D$36</f>
        <v>585</v>
      </c>
      <c r="I81" s="154">
        <f>'Loan Fees'!$C$4</f>
        <v>100</v>
      </c>
      <c r="J81" s="153">
        <f>'Loan Fees'!$C$5</f>
        <v>239</v>
      </c>
      <c r="K81" s="179">
        <f t="shared" si="8"/>
        <v>18712</v>
      </c>
    </row>
    <row r="82" spans="1:11">
      <c r="A82" s="177" t="s">
        <v>113</v>
      </c>
      <c r="B82" s="178">
        <f>Tuition!$C$40</f>
        <v>8715</v>
      </c>
      <c r="C82" s="152">
        <f>Fees!$B$5</f>
        <v>1133</v>
      </c>
      <c r="D82" s="152">
        <f>'1 Term Living Expense Component'!$D$33</f>
        <v>4000</v>
      </c>
      <c r="E82" s="152">
        <f>'1 Term Living Expense Component'!$D$34</f>
        <v>1978</v>
      </c>
      <c r="F82" s="152">
        <f>'Books &amp; Supplies'!$B$7</f>
        <v>800</v>
      </c>
      <c r="G82" s="152">
        <f>'1 Term Living Expense Component'!$D$35</f>
        <v>1455</v>
      </c>
      <c r="H82" s="152">
        <f>'1 Term Living Expense Component'!$D$36</f>
        <v>585</v>
      </c>
      <c r="I82" s="154">
        <f>'Loan Fees'!$C$4</f>
        <v>100</v>
      </c>
      <c r="J82" s="153">
        <f>'Loan Fees'!$C$5</f>
        <v>239</v>
      </c>
      <c r="K82" s="179">
        <f t="shared" si="8"/>
        <v>19005</v>
      </c>
    </row>
    <row r="83" spans="1:11">
      <c r="A83" s="177" t="s">
        <v>127</v>
      </c>
      <c r="B83" s="178">
        <f>Tuition!$E$40</f>
        <v>8155</v>
      </c>
      <c r="C83" s="152">
        <f>Fees!$B$6</f>
        <v>956</v>
      </c>
      <c r="D83" s="152">
        <f>'1 Term Living Expense Component'!$D$33</f>
        <v>4000</v>
      </c>
      <c r="E83" s="152">
        <f>'1 Term Living Expense Component'!$D$34</f>
        <v>1978</v>
      </c>
      <c r="F83" s="152">
        <f>'Books &amp; Supplies'!$B$9</f>
        <v>125</v>
      </c>
      <c r="G83" s="152">
        <f>'1 Term Living Expense Component'!$D$71</f>
        <v>1704</v>
      </c>
      <c r="H83" s="152">
        <f>'1 Term Living Expense Component'!$D$72</f>
        <v>986</v>
      </c>
      <c r="I83" s="154">
        <f>'Loan Fees'!$C$4</f>
        <v>100</v>
      </c>
      <c r="J83" s="153">
        <f>'Loan Fees'!$C$5</f>
        <v>239</v>
      </c>
      <c r="K83" s="179">
        <f t="shared" ref="K83:K85" si="9">SUM(B83:J83)</f>
        <v>18243</v>
      </c>
    </row>
    <row r="84" spans="1:11">
      <c r="A84" s="177" t="s">
        <v>128</v>
      </c>
      <c r="B84" s="178">
        <f>Tuition!$E$40</f>
        <v>8155</v>
      </c>
      <c r="C84" s="152">
        <f>Fees!$B$6</f>
        <v>956</v>
      </c>
      <c r="D84" s="152">
        <f>'1 Term Living Expense Component'!$D$33</f>
        <v>4000</v>
      </c>
      <c r="E84" s="152">
        <f>'1 Term Living Expense Component'!$D$34</f>
        <v>1978</v>
      </c>
      <c r="F84" s="152">
        <f>'Books &amp; Supplies'!$B$9</f>
        <v>125</v>
      </c>
      <c r="G84" s="152">
        <f>'1 Term Living Expense Component'!$E$71</f>
        <v>1559</v>
      </c>
      <c r="H84" s="152">
        <f>'1 Term Living Expense Component'!$D$36</f>
        <v>585</v>
      </c>
      <c r="I84" s="154">
        <f>'Loan Fees'!$C$4</f>
        <v>100</v>
      </c>
      <c r="J84" s="153">
        <f>'Loan Fees'!$C$5</f>
        <v>239</v>
      </c>
      <c r="K84" s="179">
        <f t="shared" si="9"/>
        <v>17697</v>
      </c>
    </row>
    <row r="85" spans="1:11">
      <c r="A85" s="177" t="s">
        <v>129</v>
      </c>
      <c r="B85" s="178">
        <f>Tuition!$E$40</f>
        <v>8155</v>
      </c>
      <c r="C85" s="152">
        <f>Fees!$B$6</f>
        <v>956</v>
      </c>
      <c r="D85" s="152">
        <f>'1 Term Living Expense Component'!$D$33</f>
        <v>4000</v>
      </c>
      <c r="E85" s="152">
        <f>'1 Term Living Expense Component'!$D$34</f>
        <v>1978</v>
      </c>
      <c r="F85" s="152">
        <f>'Books &amp; Supplies'!$B$9</f>
        <v>125</v>
      </c>
      <c r="G85" s="152">
        <f>'1 Term Living Expense Component'!$F$71</f>
        <v>1554</v>
      </c>
      <c r="H85" s="152">
        <f>'1 Term Living Expense Component'!$D$36</f>
        <v>585</v>
      </c>
      <c r="I85" s="154">
        <f>'Loan Fees'!$C$4</f>
        <v>100</v>
      </c>
      <c r="J85" s="153">
        <f>'Loan Fees'!$C$5</f>
        <v>239</v>
      </c>
      <c r="K85" s="179">
        <f t="shared" si="9"/>
        <v>17692</v>
      </c>
    </row>
    <row r="86" spans="1:11">
      <c r="A86" s="177" t="s">
        <v>130</v>
      </c>
      <c r="B86" s="178">
        <f>Tuition!$E$40</f>
        <v>8155</v>
      </c>
      <c r="C86" s="152">
        <f>Fees!$B$6</f>
        <v>956</v>
      </c>
      <c r="D86" s="152">
        <f>'1 Term Living Expense Component'!$D$33</f>
        <v>4000</v>
      </c>
      <c r="E86" s="152">
        <f>'1 Term Living Expense Component'!$D$34</f>
        <v>1978</v>
      </c>
      <c r="F86" s="152">
        <f>'Books &amp; Supplies'!$B$9</f>
        <v>125</v>
      </c>
      <c r="G86" s="152">
        <f>'1 Term Living Expense Component'!$G$71</f>
        <v>1713</v>
      </c>
      <c r="H86" s="152">
        <f>'1 Term Living Expense Component'!$G$72</f>
        <v>4597</v>
      </c>
      <c r="I86" s="154">
        <f>'Loan Fees'!$C$4</f>
        <v>100</v>
      </c>
      <c r="J86" s="153">
        <f>'Loan Fees'!$C$5</f>
        <v>239</v>
      </c>
      <c r="K86" s="179">
        <f t="shared" si="8"/>
        <v>21863</v>
      </c>
    </row>
    <row r="87" spans="1:11" ht="15.75" thickBot="1">
      <c r="A87" s="175" t="s">
        <v>112</v>
      </c>
      <c r="B87" s="163">
        <f>Tuition!$G$40</f>
        <v>8585</v>
      </c>
      <c r="C87" s="148">
        <f>Fees!$B$7</f>
        <v>1133</v>
      </c>
      <c r="D87" s="148">
        <f>'1 Term Living Expense Component'!$D$33</f>
        <v>4000</v>
      </c>
      <c r="E87" s="148">
        <f>'1 Term Living Expense Component'!$D$34</f>
        <v>1978</v>
      </c>
      <c r="F87" s="148">
        <f>'Books &amp; Supplies'!$B$11</f>
        <v>700</v>
      </c>
      <c r="G87" s="148">
        <f>'1 Term Living Expense Component'!$D$35</f>
        <v>1455</v>
      </c>
      <c r="H87" s="148">
        <f>'1 Term Living Expense Component'!$D$36</f>
        <v>585</v>
      </c>
      <c r="I87" s="150">
        <f>'Loan Fees'!$C$4</f>
        <v>100</v>
      </c>
      <c r="J87" s="149">
        <f>'Loan Fees'!$C$5</f>
        <v>239</v>
      </c>
      <c r="K87" s="172">
        <f t="shared" si="8"/>
        <v>18775</v>
      </c>
    </row>
    <row r="88" spans="1:11" ht="15.75" thickTop="1"/>
    <row r="89" spans="1:11" ht="16.5" thickBot="1">
      <c r="A89" s="310" t="s">
        <v>205</v>
      </c>
      <c r="B89" s="310"/>
      <c r="C89" s="310"/>
      <c r="D89" s="310"/>
      <c r="E89" s="310"/>
      <c r="F89" s="310"/>
      <c r="G89" s="310"/>
      <c r="H89" s="310"/>
      <c r="I89" s="310"/>
      <c r="J89" s="310"/>
      <c r="K89" s="310"/>
    </row>
    <row r="90" spans="1:11" ht="16.5" thickTop="1" thickBot="1">
      <c r="A90" s="164"/>
      <c r="B90" s="155" t="s">
        <v>93</v>
      </c>
      <c r="C90" s="184" t="s">
        <v>96</v>
      </c>
      <c r="D90" s="156" t="s">
        <v>95</v>
      </c>
      <c r="E90" s="156" t="s">
        <v>11</v>
      </c>
      <c r="F90" s="157" t="s">
        <v>94</v>
      </c>
      <c r="G90" s="156" t="s">
        <v>98</v>
      </c>
      <c r="H90" s="156" t="s">
        <v>97</v>
      </c>
      <c r="I90" s="156" t="s">
        <v>165</v>
      </c>
      <c r="J90" s="168" t="s">
        <v>167</v>
      </c>
      <c r="K90" s="169" t="s">
        <v>90</v>
      </c>
    </row>
    <row r="91" spans="1:11" ht="15.75" thickTop="1">
      <c r="A91" s="173" t="s">
        <v>109</v>
      </c>
      <c r="B91" s="158">
        <f>Tuition!$C$12</f>
        <v>4273</v>
      </c>
      <c r="C91" s="159">
        <f>Fees!$B$4</f>
        <v>918</v>
      </c>
      <c r="D91" s="159">
        <f>'1 Term Living Expense Component'!$D$28</f>
        <v>3052</v>
      </c>
      <c r="E91" s="159">
        <f>'1 Term Living Expense Component'!$D$29</f>
        <v>1978</v>
      </c>
      <c r="F91" s="159">
        <f>'Books &amp; Supplies'!$B$5</f>
        <v>275</v>
      </c>
      <c r="G91" s="159">
        <f>'1 Term Living Expense Component'!$D$30</f>
        <v>1185</v>
      </c>
      <c r="H91" s="159">
        <f>'1 Term Living Expense Component'!$D$31</f>
        <v>585</v>
      </c>
      <c r="I91" s="161">
        <f>'Loan Fees'!$C$4</f>
        <v>100</v>
      </c>
      <c r="J91" s="160">
        <f>'Loan Fees'!$C$5</f>
        <v>239</v>
      </c>
      <c r="K91" s="170">
        <f>SUM(B91:J91)</f>
        <v>12605</v>
      </c>
    </row>
    <row r="92" spans="1:11">
      <c r="A92" s="177" t="s">
        <v>54</v>
      </c>
      <c r="B92" s="178">
        <f>Tuition!$E$12</f>
        <v>6702</v>
      </c>
      <c r="C92" s="152">
        <f>Fees!$B$4</f>
        <v>918</v>
      </c>
      <c r="D92" s="152">
        <f>'1 Term Living Expense Component'!$D$28</f>
        <v>3052</v>
      </c>
      <c r="E92" s="152">
        <f>'1 Term Living Expense Component'!$D$29</f>
        <v>1978</v>
      </c>
      <c r="F92" s="152">
        <f>'Books &amp; Supplies'!$B$5</f>
        <v>275</v>
      </c>
      <c r="G92" s="152">
        <f>'1 Term Living Expense Component'!$D$30</f>
        <v>1185</v>
      </c>
      <c r="H92" s="152">
        <f>'1 Term Living Expense Component'!$D$31</f>
        <v>585</v>
      </c>
      <c r="I92" s="154">
        <f>'Loan Fees'!$C$4</f>
        <v>100</v>
      </c>
      <c r="J92" s="153">
        <f>'Loan Fees'!$C$5</f>
        <v>239</v>
      </c>
      <c r="K92" s="179">
        <f t="shared" ref="K92:K108" si="10">SUM(B92:J92)</f>
        <v>15034</v>
      </c>
    </row>
    <row r="93" spans="1:11">
      <c r="A93" s="177" t="s">
        <v>56</v>
      </c>
      <c r="B93" s="178">
        <f>Tuition!$I$12</f>
        <v>6169</v>
      </c>
      <c r="C93" s="152">
        <f>Fees!$B$4</f>
        <v>918</v>
      </c>
      <c r="D93" s="152">
        <f>'1 Term Living Expense Component'!$D$28</f>
        <v>3052</v>
      </c>
      <c r="E93" s="152">
        <f>'1 Term Living Expense Component'!$D$29</f>
        <v>1978</v>
      </c>
      <c r="F93" s="152">
        <f>'Books &amp; Supplies'!$B$5</f>
        <v>275</v>
      </c>
      <c r="G93" s="152">
        <f>'1 Term Living Expense Component'!$D$30</f>
        <v>1185</v>
      </c>
      <c r="H93" s="152">
        <f>'1 Term Living Expense Component'!$D$31</f>
        <v>585</v>
      </c>
      <c r="I93" s="154">
        <f>'Loan Fees'!$C$4</f>
        <v>100</v>
      </c>
      <c r="J93" s="153">
        <f>'Loan Fees'!$C$5</f>
        <v>239</v>
      </c>
      <c r="K93" s="179">
        <f t="shared" si="10"/>
        <v>14501</v>
      </c>
    </row>
    <row r="94" spans="1:11">
      <c r="A94" s="177" t="s">
        <v>110</v>
      </c>
      <c r="B94" s="178">
        <f>Tuition!$E$18</f>
        <v>5058</v>
      </c>
      <c r="C94" s="152">
        <f>Fees!$B$4</f>
        <v>918</v>
      </c>
      <c r="D94" s="152">
        <f>'1 Term Living Expense Component'!$D$28</f>
        <v>3052</v>
      </c>
      <c r="E94" s="152">
        <f>'1 Term Living Expense Component'!$D$29</f>
        <v>1978</v>
      </c>
      <c r="F94" s="152">
        <f>'Books &amp; Supplies'!$B$5</f>
        <v>275</v>
      </c>
      <c r="G94" s="152">
        <f>'1 Term Living Expense Component'!$D$30</f>
        <v>1185</v>
      </c>
      <c r="H94" s="152">
        <f>'1 Term Living Expense Component'!$D$31</f>
        <v>585</v>
      </c>
      <c r="I94" s="154">
        <f>'Loan Fees'!$C$4</f>
        <v>100</v>
      </c>
      <c r="J94" s="153">
        <f>'Loan Fees'!$C$5</f>
        <v>239</v>
      </c>
      <c r="K94" s="179">
        <f t="shared" si="10"/>
        <v>13390</v>
      </c>
    </row>
    <row r="95" spans="1:11">
      <c r="A95" s="177" t="s">
        <v>60</v>
      </c>
      <c r="B95" s="178">
        <f>Tuition!$I$18</f>
        <v>4640</v>
      </c>
      <c r="C95" s="152">
        <f>Fees!$B$4</f>
        <v>918</v>
      </c>
      <c r="D95" s="152">
        <f>'1 Term Living Expense Component'!$D$28</f>
        <v>3052</v>
      </c>
      <c r="E95" s="152">
        <f>'1 Term Living Expense Component'!$D$29</f>
        <v>1978</v>
      </c>
      <c r="F95" s="152">
        <f>'Books &amp; Supplies'!$B$5</f>
        <v>275</v>
      </c>
      <c r="G95" s="152">
        <f>'1 Term Living Expense Component'!$D$30</f>
        <v>1185</v>
      </c>
      <c r="H95" s="152">
        <f>'1 Term Living Expense Component'!$D$31</f>
        <v>585</v>
      </c>
      <c r="I95" s="154">
        <f>'Loan Fees'!$C$4</f>
        <v>100</v>
      </c>
      <c r="J95" s="153">
        <f>'Loan Fees'!$C$5</f>
        <v>239</v>
      </c>
      <c r="K95" s="179">
        <f t="shared" si="10"/>
        <v>12972</v>
      </c>
    </row>
    <row r="96" spans="1:11">
      <c r="A96" s="177" t="s">
        <v>174</v>
      </c>
      <c r="B96" s="178">
        <f>Tuition!$W$24</f>
        <v>2449</v>
      </c>
      <c r="C96" s="152">
        <f>Fees!$B$4</f>
        <v>918</v>
      </c>
      <c r="D96" s="152">
        <f>'1 Term Living Expense Component'!$D$28</f>
        <v>3052</v>
      </c>
      <c r="E96" s="152">
        <f>'1 Term Living Expense Component'!$D$29</f>
        <v>1978</v>
      </c>
      <c r="F96" s="152">
        <f>'Books &amp; Supplies'!$B$5</f>
        <v>275</v>
      </c>
      <c r="G96" s="152">
        <f>'1 Term Living Expense Component'!$D$30</f>
        <v>1185</v>
      </c>
      <c r="H96" s="152">
        <f>'1 Term Living Expense Component'!$D$31</f>
        <v>585</v>
      </c>
      <c r="I96" s="154">
        <f>'Loan Fees'!$C$4</f>
        <v>100</v>
      </c>
      <c r="J96" s="153">
        <f>'Loan Fees'!$C$5</f>
        <v>239</v>
      </c>
      <c r="K96" s="179">
        <f t="shared" si="10"/>
        <v>10781</v>
      </c>
    </row>
    <row r="97" spans="1:11">
      <c r="A97" s="177" t="s">
        <v>111</v>
      </c>
      <c r="B97" s="178">
        <f>Tuition!$E$24</f>
        <v>4688</v>
      </c>
      <c r="C97" s="152">
        <f>Fees!$B$4</f>
        <v>918</v>
      </c>
      <c r="D97" s="152">
        <f>'1 Term Living Expense Component'!$D$28</f>
        <v>3052</v>
      </c>
      <c r="E97" s="152">
        <f>'1 Term Living Expense Component'!$D$29</f>
        <v>1978</v>
      </c>
      <c r="F97" s="152">
        <f>'Books &amp; Supplies'!$B$5</f>
        <v>275</v>
      </c>
      <c r="G97" s="152">
        <f>'1 Term Living Expense Component'!$D$30</f>
        <v>1185</v>
      </c>
      <c r="H97" s="152">
        <f>'1 Term Living Expense Component'!$D$31</f>
        <v>585</v>
      </c>
      <c r="I97" s="154">
        <f>'Loan Fees'!$C$4</f>
        <v>100</v>
      </c>
      <c r="J97" s="153">
        <f>'Loan Fees'!$C$5</f>
        <v>239</v>
      </c>
      <c r="K97" s="179">
        <f t="shared" si="10"/>
        <v>13020</v>
      </c>
    </row>
    <row r="98" spans="1:11">
      <c r="A98" s="177" t="s">
        <v>115</v>
      </c>
      <c r="B98" s="178">
        <f>Tuition!$G$12</f>
        <v>4356</v>
      </c>
      <c r="C98" s="152">
        <f>Fees!$B$4</f>
        <v>918</v>
      </c>
      <c r="D98" s="152">
        <f>'1 Term Living Expense Component'!$D$28</f>
        <v>3052</v>
      </c>
      <c r="E98" s="152">
        <f>'1 Term Living Expense Component'!$D$29</f>
        <v>1978</v>
      </c>
      <c r="F98" s="152">
        <f>'Books &amp; Supplies'!$B$5</f>
        <v>275</v>
      </c>
      <c r="G98" s="152">
        <f>'1 Term Living Expense Component'!$D$30</f>
        <v>1185</v>
      </c>
      <c r="H98" s="152">
        <f>'1 Term Living Expense Component'!$D$31</f>
        <v>585</v>
      </c>
      <c r="I98" s="154">
        <f>'Loan Fees'!$C$4</f>
        <v>100</v>
      </c>
      <c r="J98" s="153">
        <f>'Loan Fees'!$C$5</f>
        <v>239</v>
      </c>
      <c r="K98" s="179">
        <f t="shared" si="10"/>
        <v>12688</v>
      </c>
    </row>
    <row r="99" spans="1:11">
      <c r="A99" s="177" t="s">
        <v>116</v>
      </c>
      <c r="B99" s="178">
        <f>Tuition!$C$18</f>
        <v>4696</v>
      </c>
      <c r="C99" s="152">
        <f>Fees!$B$4</f>
        <v>918</v>
      </c>
      <c r="D99" s="152">
        <f>'1 Term Living Expense Component'!$D$28</f>
        <v>3052</v>
      </c>
      <c r="E99" s="152">
        <f>'1 Term Living Expense Component'!$D$29</f>
        <v>1978</v>
      </c>
      <c r="F99" s="152">
        <f>'Books &amp; Supplies'!$B$5</f>
        <v>275</v>
      </c>
      <c r="G99" s="152">
        <f>'1 Term Living Expense Component'!$D$30</f>
        <v>1185</v>
      </c>
      <c r="H99" s="152">
        <f>'1 Term Living Expense Component'!$D$31</f>
        <v>585</v>
      </c>
      <c r="I99" s="154">
        <f>'Loan Fees'!$C$4</f>
        <v>100</v>
      </c>
      <c r="J99" s="153">
        <f>'Loan Fees'!$C$5</f>
        <v>239</v>
      </c>
      <c r="K99" s="179">
        <f t="shared" si="10"/>
        <v>13028</v>
      </c>
    </row>
    <row r="100" spans="1:11">
      <c r="A100" s="177" t="s">
        <v>175</v>
      </c>
      <c r="B100" s="178">
        <f>Tuition!$T$24</f>
        <v>4926</v>
      </c>
      <c r="C100" s="152">
        <f>Fees!$B$4</f>
        <v>918</v>
      </c>
      <c r="D100" s="152">
        <f>'1 Term Living Expense Component'!$D$28</f>
        <v>3052</v>
      </c>
      <c r="E100" s="152">
        <f>'1 Term Living Expense Component'!$D$29</f>
        <v>1978</v>
      </c>
      <c r="F100" s="152">
        <f>'Books &amp; Supplies'!$B$5</f>
        <v>275</v>
      </c>
      <c r="G100" s="152">
        <f>'1 Term Living Expense Component'!$D$30</f>
        <v>1185</v>
      </c>
      <c r="H100" s="152">
        <f>'1 Term Living Expense Component'!$D$31</f>
        <v>585</v>
      </c>
      <c r="I100" s="154">
        <f>'Loan Fees'!$C$4</f>
        <v>100</v>
      </c>
      <c r="J100" s="153">
        <f>'Loan Fees'!$C$5</f>
        <v>239</v>
      </c>
      <c r="K100" s="179">
        <f t="shared" si="10"/>
        <v>13258</v>
      </c>
    </row>
    <row r="101" spans="1:11">
      <c r="A101" s="177" t="s">
        <v>59</v>
      </c>
      <c r="B101" s="178">
        <f>Tuition!$G$18</f>
        <v>6796</v>
      </c>
      <c r="C101" s="152">
        <f>Fees!$B$4</f>
        <v>918</v>
      </c>
      <c r="D101" s="152">
        <f>'1 Term Living Expense Component'!$D$28</f>
        <v>3052</v>
      </c>
      <c r="E101" s="152">
        <f>'1 Term Living Expense Component'!$D$29</f>
        <v>1978</v>
      </c>
      <c r="F101" s="152">
        <f>'Books &amp; Supplies'!$B$5</f>
        <v>275</v>
      </c>
      <c r="G101" s="152">
        <f>'1 Term Living Expense Component'!$D$30</f>
        <v>1185</v>
      </c>
      <c r="H101" s="152">
        <f>'1 Term Living Expense Component'!$D$31</f>
        <v>585</v>
      </c>
      <c r="I101" s="154">
        <f>'Loan Fees'!$C$4</f>
        <v>100</v>
      </c>
      <c r="J101" s="153">
        <f>'Loan Fees'!$C$5</f>
        <v>239</v>
      </c>
      <c r="K101" s="179">
        <f t="shared" si="10"/>
        <v>15128</v>
      </c>
    </row>
    <row r="102" spans="1:11">
      <c r="A102" s="177" t="s">
        <v>114</v>
      </c>
      <c r="B102" s="178">
        <f>Tuition!$I$24</f>
        <v>8422</v>
      </c>
      <c r="C102" s="152">
        <f>Fees!$B$5</f>
        <v>1133</v>
      </c>
      <c r="D102" s="152">
        <f>'1 Term Living Expense Component'!$D$28</f>
        <v>3052</v>
      </c>
      <c r="E102" s="152">
        <f>'1 Term Living Expense Component'!$D$29</f>
        <v>1978</v>
      </c>
      <c r="F102" s="152">
        <f>'Books &amp; Supplies'!$B$7</f>
        <v>800</v>
      </c>
      <c r="G102" s="152">
        <f>'1 Term Living Expense Component'!$D$30</f>
        <v>1185</v>
      </c>
      <c r="H102" s="152">
        <f>'1 Term Living Expense Component'!$D$31</f>
        <v>585</v>
      </c>
      <c r="I102" s="154">
        <f>'Loan Fees'!$C$4</f>
        <v>100</v>
      </c>
      <c r="J102" s="153">
        <f>'Loan Fees'!$C$5</f>
        <v>239</v>
      </c>
      <c r="K102" s="179">
        <f t="shared" si="10"/>
        <v>17494</v>
      </c>
    </row>
    <row r="103" spans="1:11">
      <c r="A103" s="177" t="s">
        <v>113</v>
      </c>
      <c r="B103" s="178">
        <f>Tuition!$C$40</f>
        <v>8715</v>
      </c>
      <c r="C103" s="152">
        <f>Fees!$B$5</f>
        <v>1133</v>
      </c>
      <c r="D103" s="152">
        <f>'1 Term Living Expense Component'!$D$28</f>
        <v>3052</v>
      </c>
      <c r="E103" s="152">
        <f>'1 Term Living Expense Component'!$D$29</f>
        <v>1978</v>
      </c>
      <c r="F103" s="152">
        <f>'Books &amp; Supplies'!$B$7</f>
        <v>800</v>
      </c>
      <c r="G103" s="152">
        <f>'1 Term Living Expense Component'!$D$30</f>
        <v>1185</v>
      </c>
      <c r="H103" s="152">
        <f>'1 Term Living Expense Component'!$D$31</f>
        <v>585</v>
      </c>
      <c r="I103" s="154">
        <f>'Loan Fees'!$C$4</f>
        <v>100</v>
      </c>
      <c r="J103" s="153">
        <f>'Loan Fees'!$C$5</f>
        <v>239</v>
      </c>
      <c r="K103" s="179">
        <f t="shared" si="10"/>
        <v>17787</v>
      </c>
    </row>
    <row r="104" spans="1:11">
      <c r="A104" s="177" t="s">
        <v>127</v>
      </c>
      <c r="B104" s="178">
        <f>Tuition!$E$40</f>
        <v>8155</v>
      </c>
      <c r="C104" s="152">
        <f>Fees!$B$6</f>
        <v>956</v>
      </c>
      <c r="D104" s="152">
        <f>'1 Term Living Expense Component'!$D$28</f>
        <v>3052</v>
      </c>
      <c r="E104" s="152">
        <f>'1 Term Living Expense Component'!$D$29</f>
        <v>1978</v>
      </c>
      <c r="F104" s="152">
        <f>'Books &amp; Supplies'!$B$9</f>
        <v>125</v>
      </c>
      <c r="G104" s="152">
        <f>'1 Term Living Expense Component'!$D$66</f>
        <v>1434</v>
      </c>
      <c r="H104" s="152">
        <f>'1 Term Living Expense Component'!$D$67</f>
        <v>986</v>
      </c>
      <c r="I104" s="154">
        <f>'Loan Fees'!$C$4</f>
        <v>100</v>
      </c>
      <c r="J104" s="153">
        <f>'Loan Fees'!$C$5</f>
        <v>239</v>
      </c>
      <c r="K104" s="179">
        <f t="shared" si="10"/>
        <v>17025</v>
      </c>
    </row>
    <row r="105" spans="1:11">
      <c r="A105" s="177" t="s">
        <v>128</v>
      </c>
      <c r="B105" s="178">
        <f>Tuition!$E$40</f>
        <v>8155</v>
      </c>
      <c r="C105" s="152">
        <f>Fees!$B$6</f>
        <v>956</v>
      </c>
      <c r="D105" s="152">
        <f>'1 Term Living Expense Component'!$D$28</f>
        <v>3052</v>
      </c>
      <c r="E105" s="152">
        <f>'1 Term Living Expense Component'!$D$29</f>
        <v>1978</v>
      </c>
      <c r="F105" s="152">
        <f>'Books &amp; Supplies'!$B$9</f>
        <v>125</v>
      </c>
      <c r="G105" s="152">
        <f>'1 Term Living Expense Component'!$E$66</f>
        <v>1289</v>
      </c>
      <c r="H105" s="152">
        <f>'1 Term Living Expense Component'!$E$67</f>
        <v>986</v>
      </c>
      <c r="I105" s="154">
        <f>'Loan Fees'!$C$4</f>
        <v>100</v>
      </c>
      <c r="J105" s="153">
        <f>'Loan Fees'!$C$5</f>
        <v>239</v>
      </c>
      <c r="K105" s="179">
        <f t="shared" si="10"/>
        <v>16880</v>
      </c>
    </row>
    <row r="106" spans="1:11">
      <c r="A106" s="177" t="s">
        <v>129</v>
      </c>
      <c r="B106" s="178">
        <f>Tuition!$E$40</f>
        <v>8155</v>
      </c>
      <c r="C106" s="152">
        <f>Fees!$B$6</f>
        <v>956</v>
      </c>
      <c r="D106" s="152">
        <f>'1 Term Living Expense Component'!$D$28</f>
        <v>3052</v>
      </c>
      <c r="E106" s="152">
        <f>'1 Term Living Expense Component'!$D$29</f>
        <v>1978</v>
      </c>
      <c r="F106" s="152">
        <f>'Books &amp; Supplies'!$B$9</f>
        <v>125</v>
      </c>
      <c r="G106" s="152">
        <f>'1 Term Living Expense Component'!$F$66</f>
        <v>1284</v>
      </c>
      <c r="H106" s="152">
        <f>'1 Term Living Expense Component'!$D$31</f>
        <v>585</v>
      </c>
      <c r="I106" s="154">
        <f>'Loan Fees'!$C$4</f>
        <v>100</v>
      </c>
      <c r="J106" s="153">
        <f>'Loan Fees'!$C$5</f>
        <v>239</v>
      </c>
      <c r="K106" s="179">
        <f t="shared" si="10"/>
        <v>16474</v>
      </c>
    </row>
    <row r="107" spans="1:11">
      <c r="A107" s="177" t="s">
        <v>130</v>
      </c>
      <c r="B107" s="178">
        <f>Tuition!$E$40</f>
        <v>8155</v>
      </c>
      <c r="C107" s="152">
        <f>Fees!$B$6</f>
        <v>956</v>
      </c>
      <c r="D107" s="152">
        <f>'1 Term Living Expense Component'!$D$28</f>
        <v>3052</v>
      </c>
      <c r="E107" s="152">
        <f>'1 Term Living Expense Component'!$D$29</f>
        <v>1978</v>
      </c>
      <c r="F107" s="152">
        <f>'Books &amp; Supplies'!$B$9</f>
        <v>125</v>
      </c>
      <c r="G107" s="152">
        <f>'1 Term Living Expense Component'!$G$66</f>
        <v>1443</v>
      </c>
      <c r="H107" s="152">
        <f>'1 Term Living Expense Component'!$G$67</f>
        <v>4597</v>
      </c>
      <c r="I107" s="154">
        <f>'Loan Fees'!$C$4</f>
        <v>100</v>
      </c>
      <c r="J107" s="153">
        <f>'Loan Fees'!$C$5</f>
        <v>239</v>
      </c>
      <c r="K107" s="179">
        <f t="shared" si="10"/>
        <v>20645</v>
      </c>
    </row>
    <row r="108" spans="1:11" ht="15.75" thickBot="1">
      <c r="A108" s="175" t="s">
        <v>112</v>
      </c>
      <c r="B108" s="163">
        <f>Tuition!$G$40</f>
        <v>8585</v>
      </c>
      <c r="C108" s="148">
        <f>Fees!$B$7</f>
        <v>1133</v>
      </c>
      <c r="D108" s="148">
        <f>'1 Term Living Expense Component'!$D$28</f>
        <v>3052</v>
      </c>
      <c r="E108" s="148">
        <f>'1 Term Living Expense Component'!$D$29</f>
        <v>1978</v>
      </c>
      <c r="F108" s="148">
        <f>'Books &amp; Supplies'!$B$11</f>
        <v>700</v>
      </c>
      <c r="G108" s="148">
        <f>'1 Term Living Expense Component'!$D$30</f>
        <v>1185</v>
      </c>
      <c r="H108" s="150">
        <f>'1 Term Living Expense Component'!$D$31</f>
        <v>585</v>
      </c>
      <c r="I108" s="150">
        <f>'Loan Fees'!$C$4</f>
        <v>100</v>
      </c>
      <c r="J108" s="149">
        <f>'Loan Fees'!$C$5</f>
        <v>239</v>
      </c>
      <c r="K108" s="172">
        <f t="shared" si="10"/>
        <v>17557</v>
      </c>
    </row>
    <row r="109" spans="1:11" ht="16.5" thickTop="1">
      <c r="A109" s="310"/>
      <c r="B109" s="310"/>
      <c r="C109" s="310"/>
      <c r="D109" s="310"/>
      <c r="E109" s="310"/>
      <c r="F109" s="310"/>
      <c r="G109" s="310"/>
      <c r="H109" s="310"/>
      <c r="I109" s="310"/>
      <c r="J109" s="310"/>
      <c r="K109" s="310"/>
    </row>
    <row r="110" spans="1:11" ht="16.5" thickBot="1">
      <c r="A110" s="310" t="s">
        <v>91</v>
      </c>
      <c r="B110" s="310"/>
      <c r="C110" s="310"/>
      <c r="D110" s="310"/>
      <c r="E110" s="310"/>
      <c r="F110" s="310"/>
      <c r="G110" s="310"/>
      <c r="H110" s="310"/>
      <c r="I110" s="310"/>
      <c r="J110" s="310"/>
      <c r="K110" s="310"/>
    </row>
    <row r="111" spans="1:11" ht="16.5" thickTop="1" thickBot="1">
      <c r="A111" s="164"/>
      <c r="B111" s="155" t="s">
        <v>93</v>
      </c>
      <c r="C111" s="184" t="s">
        <v>96</v>
      </c>
      <c r="D111" s="156" t="s">
        <v>95</v>
      </c>
      <c r="E111" s="156" t="s">
        <v>11</v>
      </c>
      <c r="F111" s="157" t="s">
        <v>94</v>
      </c>
      <c r="G111" s="156" t="s">
        <v>98</v>
      </c>
      <c r="H111" s="156" t="s">
        <v>97</v>
      </c>
      <c r="I111" s="156" t="s">
        <v>165</v>
      </c>
      <c r="J111" s="168" t="s">
        <v>167</v>
      </c>
      <c r="K111" s="169" t="s">
        <v>90</v>
      </c>
    </row>
    <row r="112" spans="1:11" ht="15.75" thickTop="1">
      <c r="A112" s="173" t="s">
        <v>109</v>
      </c>
      <c r="B112" s="158">
        <f>Tuition!$C$12</f>
        <v>4273</v>
      </c>
      <c r="C112" s="159">
        <f>Fees!$B$4</f>
        <v>918</v>
      </c>
      <c r="D112" s="159">
        <f>'1 Term Living Expense Component'!$D$38</f>
        <v>1163</v>
      </c>
      <c r="E112" s="159">
        <f>'1 Term Living Expense Component'!$D$39</f>
        <v>499</v>
      </c>
      <c r="F112" s="159">
        <f>'Books &amp; Supplies'!$B$5</f>
        <v>275</v>
      </c>
      <c r="G112" s="152">
        <f>'1 Term Living Expense Component'!$D$40</f>
        <v>1455</v>
      </c>
      <c r="H112" s="152">
        <f>'1 Term Living Expense Component'!$D$41</f>
        <v>585</v>
      </c>
      <c r="I112" s="161">
        <f>'Loan Fees'!$C$4</f>
        <v>100</v>
      </c>
      <c r="J112" s="153">
        <f>'Loan Fees'!$C$5</f>
        <v>239</v>
      </c>
      <c r="K112" s="170">
        <f>SUM(B112:J112)</f>
        <v>9507</v>
      </c>
    </row>
    <row r="113" spans="1:11">
      <c r="A113" s="177" t="s">
        <v>54</v>
      </c>
      <c r="B113" s="178">
        <f>Tuition!$E$12</f>
        <v>6702</v>
      </c>
      <c r="C113" s="152">
        <f>Fees!$B$4</f>
        <v>918</v>
      </c>
      <c r="D113" s="152">
        <f>'1 Term Living Expense Component'!$D$38</f>
        <v>1163</v>
      </c>
      <c r="E113" s="152">
        <f>'1 Term Living Expense Component'!$D$39</f>
        <v>499</v>
      </c>
      <c r="F113" s="152">
        <f>'Books &amp; Supplies'!$B$5</f>
        <v>275</v>
      </c>
      <c r="G113" s="152">
        <f>'1 Term Living Expense Component'!$D$40</f>
        <v>1455</v>
      </c>
      <c r="H113" s="152">
        <f>'1 Term Living Expense Component'!$D$41</f>
        <v>585</v>
      </c>
      <c r="I113" s="154">
        <f>'Loan Fees'!$C$4</f>
        <v>100</v>
      </c>
      <c r="J113" s="153">
        <f>'Loan Fees'!$C$5</f>
        <v>239</v>
      </c>
      <c r="K113" s="179">
        <f t="shared" ref="K113:K129" si="11">SUM(B113:J113)</f>
        <v>11936</v>
      </c>
    </row>
    <row r="114" spans="1:11">
      <c r="A114" s="177" t="s">
        <v>56</v>
      </c>
      <c r="B114" s="178">
        <f>Tuition!$I$12</f>
        <v>6169</v>
      </c>
      <c r="C114" s="152">
        <f>Fees!$B$4</f>
        <v>918</v>
      </c>
      <c r="D114" s="152">
        <f>'1 Term Living Expense Component'!$D$38</f>
        <v>1163</v>
      </c>
      <c r="E114" s="152">
        <f>'1 Term Living Expense Component'!$D$39</f>
        <v>499</v>
      </c>
      <c r="F114" s="152">
        <f>'Books &amp; Supplies'!$B$5</f>
        <v>275</v>
      </c>
      <c r="G114" s="152">
        <f>'1 Term Living Expense Component'!$D$40</f>
        <v>1455</v>
      </c>
      <c r="H114" s="152">
        <f>'1 Term Living Expense Component'!$D$41</f>
        <v>585</v>
      </c>
      <c r="I114" s="154">
        <f>'Loan Fees'!$C$4</f>
        <v>100</v>
      </c>
      <c r="J114" s="153">
        <f>'Loan Fees'!$C$5</f>
        <v>239</v>
      </c>
      <c r="K114" s="179">
        <f t="shared" si="11"/>
        <v>11403</v>
      </c>
    </row>
    <row r="115" spans="1:11">
      <c r="A115" s="177" t="s">
        <v>110</v>
      </c>
      <c r="B115" s="178">
        <f>Tuition!$E$18</f>
        <v>5058</v>
      </c>
      <c r="C115" s="152">
        <f>Fees!$B$4</f>
        <v>918</v>
      </c>
      <c r="D115" s="152">
        <f>'1 Term Living Expense Component'!$D$38</f>
        <v>1163</v>
      </c>
      <c r="E115" s="152">
        <f>'1 Term Living Expense Component'!$D$39</f>
        <v>499</v>
      </c>
      <c r="F115" s="152">
        <f>'Books &amp; Supplies'!$B$5</f>
        <v>275</v>
      </c>
      <c r="G115" s="152">
        <f>'1 Term Living Expense Component'!$D$40</f>
        <v>1455</v>
      </c>
      <c r="H115" s="152">
        <f>'1 Term Living Expense Component'!$D$41</f>
        <v>585</v>
      </c>
      <c r="I115" s="154">
        <f>'Loan Fees'!$C$4</f>
        <v>100</v>
      </c>
      <c r="J115" s="153">
        <f>'Loan Fees'!$C$5</f>
        <v>239</v>
      </c>
      <c r="K115" s="179">
        <f t="shared" si="11"/>
        <v>10292</v>
      </c>
    </row>
    <row r="116" spans="1:11">
      <c r="A116" s="177" t="s">
        <v>60</v>
      </c>
      <c r="B116" s="178">
        <f>Tuition!$I$18</f>
        <v>4640</v>
      </c>
      <c r="C116" s="152">
        <f>Fees!$B$4</f>
        <v>918</v>
      </c>
      <c r="D116" s="152">
        <f>'1 Term Living Expense Component'!$D$38</f>
        <v>1163</v>
      </c>
      <c r="E116" s="152">
        <f>'1 Term Living Expense Component'!$D$39</f>
        <v>499</v>
      </c>
      <c r="F116" s="152">
        <f>'Books &amp; Supplies'!$B$5</f>
        <v>275</v>
      </c>
      <c r="G116" s="152">
        <f>'1 Term Living Expense Component'!$D$40</f>
        <v>1455</v>
      </c>
      <c r="H116" s="152">
        <f>'1 Term Living Expense Component'!$D$41</f>
        <v>585</v>
      </c>
      <c r="I116" s="154">
        <f>'Loan Fees'!$C$4</f>
        <v>100</v>
      </c>
      <c r="J116" s="153">
        <f>'Loan Fees'!$C$5</f>
        <v>239</v>
      </c>
      <c r="K116" s="179">
        <f t="shared" si="11"/>
        <v>9874</v>
      </c>
    </row>
    <row r="117" spans="1:11">
      <c r="A117" s="177" t="s">
        <v>174</v>
      </c>
      <c r="B117" s="178">
        <f>Tuition!$W$24</f>
        <v>2449</v>
      </c>
      <c r="C117" s="152">
        <f>Fees!$B$4</f>
        <v>918</v>
      </c>
      <c r="D117" s="152">
        <f>'1 Term Living Expense Component'!$D$38</f>
        <v>1163</v>
      </c>
      <c r="E117" s="152">
        <f>'1 Term Living Expense Component'!$D$39</f>
        <v>499</v>
      </c>
      <c r="F117" s="152">
        <f>'Books &amp; Supplies'!$B$5</f>
        <v>275</v>
      </c>
      <c r="G117" s="152">
        <f>'1 Term Living Expense Component'!$D$40</f>
        <v>1455</v>
      </c>
      <c r="H117" s="152">
        <f>'1 Term Living Expense Component'!$D$41</f>
        <v>585</v>
      </c>
      <c r="I117" s="154">
        <f>'Loan Fees'!$C$4</f>
        <v>100</v>
      </c>
      <c r="J117" s="153">
        <f>'Loan Fees'!$C$5</f>
        <v>239</v>
      </c>
      <c r="K117" s="179">
        <f t="shared" si="11"/>
        <v>7683</v>
      </c>
    </row>
    <row r="118" spans="1:11">
      <c r="A118" s="177" t="s">
        <v>111</v>
      </c>
      <c r="B118" s="178">
        <f>Tuition!$E$24</f>
        <v>4688</v>
      </c>
      <c r="C118" s="152">
        <f>Fees!$B$4</f>
        <v>918</v>
      </c>
      <c r="D118" s="152">
        <f>'1 Term Living Expense Component'!$D$38</f>
        <v>1163</v>
      </c>
      <c r="E118" s="152">
        <f>'1 Term Living Expense Component'!$D$39</f>
        <v>499</v>
      </c>
      <c r="F118" s="152">
        <f>'Books &amp; Supplies'!$B$5</f>
        <v>275</v>
      </c>
      <c r="G118" s="152">
        <f>'1 Term Living Expense Component'!$D$40</f>
        <v>1455</v>
      </c>
      <c r="H118" s="152">
        <f>'1 Term Living Expense Component'!$D$41</f>
        <v>585</v>
      </c>
      <c r="I118" s="154">
        <f>'Loan Fees'!$C$4</f>
        <v>100</v>
      </c>
      <c r="J118" s="153">
        <f>'Loan Fees'!$C$5</f>
        <v>239</v>
      </c>
      <c r="K118" s="179">
        <f t="shared" si="11"/>
        <v>9922</v>
      </c>
    </row>
    <row r="119" spans="1:11">
      <c r="A119" s="177" t="s">
        <v>115</v>
      </c>
      <c r="B119" s="178">
        <f>Tuition!$G$12</f>
        <v>4356</v>
      </c>
      <c r="C119" s="152">
        <f>Fees!$B$4</f>
        <v>918</v>
      </c>
      <c r="D119" s="152">
        <f>'1 Term Living Expense Component'!$D$38</f>
        <v>1163</v>
      </c>
      <c r="E119" s="152">
        <f>'1 Term Living Expense Component'!$D$39</f>
        <v>499</v>
      </c>
      <c r="F119" s="152">
        <f>'Books &amp; Supplies'!$B$5</f>
        <v>275</v>
      </c>
      <c r="G119" s="152">
        <f>'1 Term Living Expense Component'!$D$40</f>
        <v>1455</v>
      </c>
      <c r="H119" s="152">
        <f>'1 Term Living Expense Component'!$D$41</f>
        <v>585</v>
      </c>
      <c r="I119" s="154">
        <f>'Loan Fees'!$C$4</f>
        <v>100</v>
      </c>
      <c r="J119" s="153">
        <f>'Loan Fees'!$C$5</f>
        <v>239</v>
      </c>
      <c r="K119" s="179">
        <f t="shared" si="11"/>
        <v>9590</v>
      </c>
    </row>
    <row r="120" spans="1:11">
      <c r="A120" s="177" t="s">
        <v>116</v>
      </c>
      <c r="B120" s="178">
        <f>Tuition!$C$18</f>
        <v>4696</v>
      </c>
      <c r="C120" s="152">
        <f>Fees!$B$4</f>
        <v>918</v>
      </c>
      <c r="D120" s="152">
        <f>'1 Term Living Expense Component'!$D$38</f>
        <v>1163</v>
      </c>
      <c r="E120" s="152">
        <f>'1 Term Living Expense Component'!$D$39</f>
        <v>499</v>
      </c>
      <c r="F120" s="152">
        <f>'Books &amp; Supplies'!$B$5</f>
        <v>275</v>
      </c>
      <c r="G120" s="152">
        <f>'1 Term Living Expense Component'!$D$40</f>
        <v>1455</v>
      </c>
      <c r="H120" s="152">
        <f>'1 Term Living Expense Component'!$D$41</f>
        <v>585</v>
      </c>
      <c r="I120" s="154">
        <f>'Loan Fees'!$C$4</f>
        <v>100</v>
      </c>
      <c r="J120" s="153">
        <f>'Loan Fees'!$C$5</f>
        <v>239</v>
      </c>
      <c r="K120" s="179">
        <f t="shared" si="11"/>
        <v>9930</v>
      </c>
    </row>
    <row r="121" spans="1:11">
      <c r="A121" s="177" t="s">
        <v>175</v>
      </c>
      <c r="B121" s="178">
        <f>Tuition!$T$24</f>
        <v>4926</v>
      </c>
      <c r="C121" s="152">
        <f>Fees!$B$4</f>
        <v>918</v>
      </c>
      <c r="D121" s="152">
        <f>'1 Term Living Expense Component'!$D$38</f>
        <v>1163</v>
      </c>
      <c r="E121" s="152">
        <f>'1 Term Living Expense Component'!$D$39</f>
        <v>499</v>
      </c>
      <c r="F121" s="152">
        <f>'Books &amp; Supplies'!$B$5</f>
        <v>275</v>
      </c>
      <c r="G121" s="152">
        <f>'1 Term Living Expense Component'!$D$40</f>
        <v>1455</v>
      </c>
      <c r="H121" s="152">
        <f>'1 Term Living Expense Component'!$D$41</f>
        <v>585</v>
      </c>
      <c r="I121" s="154">
        <f>'Loan Fees'!$C$4</f>
        <v>100</v>
      </c>
      <c r="J121" s="153">
        <f>'Loan Fees'!$C$5</f>
        <v>239</v>
      </c>
      <c r="K121" s="179">
        <f t="shared" si="11"/>
        <v>10160</v>
      </c>
    </row>
    <row r="122" spans="1:11">
      <c r="A122" s="177" t="s">
        <v>59</v>
      </c>
      <c r="B122" s="178">
        <f>Tuition!$G$18</f>
        <v>6796</v>
      </c>
      <c r="C122" s="152">
        <f>Fees!$B$4</f>
        <v>918</v>
      </c>
      <c r="D122" s="152">
        <f>'1 Term Living Expense Component'!$D$38</f>
        <v>1163</v>
      </c>
      <c r="E122" s="152">
        <f>'1 Term Living Expense Component'!$D$39</f>
        <v>499</v>
      </c>
      <c r="F122" s="152">
        <f>'Books &amp; Supplies'!$B$5</f>
        <v>275</v>
      </c>
      <c r="G122" s="152">
        <f>'1 Term Living Expense Component'!$D$40</f>
        <v>1455</v>
      </c>
      <c r="H122" s="152">
        <f>'1 Term Living Expense Component'!$D$41</f>
        <v>585</v>
      </c>
      <c r="I122" s="154">
        <f>'Loan Fees'!$C$4</f>
        <v>100</v>
      </c>
      <c r="J122" s="153">
        <f>'Loan Fees'!$C$5</f>
        <v>239</v>
      </c>
      <c r="K122" s="179">
        <f t="shared" si="11"/>
        <v>12030</v>
      </c>
    </row>
    <row r="123" spans="1:11">
      <c r="A123" s="177" t="s">
        <v>114</v>
      </c>
      <c r="B123" s="178">
        <f>Tuition!$I$24</f>
        <v>8422</v>
      </c>
      <c r="C123" s="152">
        <f>Fees!$B$5</f>
        <v>1133</v>
      </c>
      <c r="D123" s="152">
        <f>'1 Term Living Expense Component'!$D$38</f>
        <v>1163</v>
      </c>
      <c r="E123" s="152">
        <f>'1 Term Living Expense Component'!$D$39</f>
        <v>499</v>
      </c>
      <c r="F123" s="152">
        <f>'Books &amp; Supplies'!$B$7</f>
        <v>800</v>
      </c>
      <c r="G123" s="152">
        <f>'1 Term Living Expense Component'!$D$40</f>
        <v>1455</v>
      </c>
      <c r="H123" s="152">
        <f>'1 Term Living Expense Component'!$D$41</f>
        <v>585</v>
      </c>
      <c r="I123" s="154">
        <f>'Loan Fees'!$C$4</f>
        <v>100</v>
      </c>
      <c r="J123" s="153">
        <f>'Loan Fees'!$C$5</f>
        <v>239</v>
      </c>
      <c r="K123" s="179">
        <f t="shared" si="11"/>
        <v>14396</v>
      </c>
    </row>
    <row r="124" spans="1:11">
      <c r="A124" s="177" t="s">
        <v>113</v>
      </c>
      <c r="B124" s="178">
        <f>Tuition!$C$40</f>
        <v>8715</v>
      </c>
      <c r="C124" s="152">
        <f>Fees!$B$5</f>
        <v>1133</v>
      </c>
      <c r="D124" s="152">
        <f>'1 Term Living Expense Component'!$D$38</f>
        <v>1163</v>
      </c>
      <c r="E124" s="152">
        <f>'1 Term Living Expense Component'!$D$39</f>
        <v>499</v>
      </c>
      <c r="F124" s="152">
        <f>'Books &amp; Supplies'!$B$7</f>
        <v>800</v>
      </c>
      <c r="G124" s="152">
        <f>'1 Term Living Expense Component'!$D$40</f>
        <v>1455</v>
      </c>
      <c r="H124" s="152">
        <f>'1 Term Living Expense Component'!$D$41</f>
        <v>585</v>
      </c>
      <c r="I124" s="154">
        <f>'Loan Fees'!$C$4</f>
        <v>100</v>
      </c>
      <c r="J124" s="153">
        <f>'Loan Fees'!$C$5</f>
        <v>239</v>
      </c>
      <c r="K124" s="179">
        <f t="shared" si="11"/>
        <v>14689</v>
      </c>
    </row>
    <row r="125" spans="1:11">
      <c r="A125" s="177" t="s">
        <v>127</v>
      </c>
      <c r="B125" s="178">
        <f>Tuition!$E$40</f>
        <v>8155</v>
      </c>
      <c r="C125" s="152">
        <f>Fees!$B$6</f>
        <v>956</v>
      </c>
      <c r="D125" s="152">
        <f>'1 Term Living Expense Component'!$D$38</f>
        <v>1163</v>
      </c>
      <c r="E125" s="152">
        <f>'1 Term Living Expense Component'!$D$39</f>
        <v>499</v>
      </c>
      <c r="F125" s="152">
        <f>'Books &amp; Supplies'!$B$9</f>
        <v>125</v>
      </c>
      <c r="G125" s="152">
        <f>'1 Term Living Expense Component'!$D$76</f>
        <v>1704</v>
      </c>
      <c r="H125" s="152">
        <f>'1 Term Living Expense Component'!$D$77</f>
        <v>986</v>
      </c>
      <c r="I125" s="154">
        <f>'Loan Fees'!$C$4</f>
        <v>100</v>
      </c>
      <c r="J125" s="153">
        <f>'Loan Fees'!$C$5</f>
        <v>239</v>
      </c>
      <c r="K125" s="179">
        <f t="shared" si="11"/>
        <v>13927</v>
      </c>
    </row>
    <row r="126" spans="1:11">
      <c r="A126" s="177" t="s">
        <v>128</v>
      </c>
      <c r="B126" s="178">
        <f>Tuition!$E$40</f>
        <v>8155</v>
      </c>
      <c r="C126" s="152">
        <f>Fees!$B$6</f>
        <v>956</v>
      </c>
      <c r="D126" s="152">
        <f>'1 Term Living Expense Component'!$D$38</f>
        <v>1163</v>
      </c>
      <c r="E126" s="152">
        <f>'1 Term Living Expense Component'!$D$39</f>
        <v>499</v>
      </c>
      <c r="F126" s="152">
        <f>'Books &amp; Supplies'!$B$9</f>
        <v>125</v>
      </c>
      <c r="G126" s="152">
        <f>'1 Term Living Expense Component'!$E$76</f>
        <v>1559</v>
      </c>
      <c r="H126" s="152">
        <f>'1 Term Living Expense Component'!$D$77</f>
        <v>986</v>
      </c>
      <c r="I126" s="154">
        <f>'Loan Fees'!$C$4</f>
        <v>100</v>
      </c>
      <c r="J126" s="153">
        <f>'Loan Fees'!$C$5</f>
        <v>239</v>
      </c>
      <c r="K126" s="179">
        <f t="shared" si="11"/>
        <v>13782</v>
      </c>
    </row>
    <row r="127" spans="1:11">
      <c r="A127" s="177" t="s">
        <v>129</v>
      </c>
      <c r="B127" s="178">
        <f>Tuition!$E$40</f>
        <v>8155</v>
      </c>
      <c r="C127" s="152">
        <f>Fees!$B$6</f>
        <v>956</v>
      </c>
      <c r="D127" s="152">
        <f>'1 Term Living Expense Component'!$D$38</f>
        <v>1163</v>
      </c>
      <c r="E127" s="152">
        <f>'1 Term Living Expense Component'!$D$39</f>
        <v>499</v>
      </c>
      <c r="F127" s="152">
        <f>'Books &amp; Supplies'!$B$9</f>
        <v>125</v>
      </c>
      <c r="G127" s="152">
        <f>'1 Term Living Expense Component'!$F$76</f>
        <v>1554</v>
      </c>
      <c r="H127" s="152">
        <f>'1 Term Living Expense Component'!$E$77</f>
        <v>986</v>
      </c>
      <c r="I127" s="154">
        <f>'Loan Fees'!$C$4</f>
        <v>100</v>
      </c>
      <c r="J127" s="153">
        <f>'Loan Fees'!$C$5</f>
        <v>239</v>
      </c>
      <c r="K127" s="179">
        <f t="shared" si="11"/>
        <v>13777</v>
      </c>
    </row>
    <row r="128" spans="1:11">
      <c r="A128" s="177" t="s">
        <v>130</v>
      </c>
      <c r="B128" s="178">
        <f>Tuition!$E$40</f>
        <v>8155</v>
      </c>
      <c r="C128" s="152">
        <f>Fees!$B$6</f>
        <v>956</v>
      </c>
      <c r="D128" s="152">
        <f>'1 Term Living Expense Component'!$D$38</f>
        <v>1163</v>
      </c>
      <c r="E128" s="152">
        <f>'1 Term Living Expense Component'!$D$39</f>
        <v>499</v>
      </c>
      <c r="F128" s="152">
        <f>'Books &amp; Supplies'!$B$9</f>
        <v>125</v>
      </c>
      <c r="G128" s="152">
        <f>'1 Term Living Expense Component'!$G$76</f>
        <v>1713</v>
      </c>
      <c r="H128" s="152">
        <f>'1 Term Living Expense Component'!$G$77</f>
        <v>4597</v>
      </c>
      <c r="I128" s="154">
        <f>'Loan Fees'!$C$4</f>
        <v>100</v>
      </c>
      <c r="J128" s="153">
        <f>'Loan Fees'!$C$5</f>
        <v>239</v>
      </c>
      <c r="K128" s="179">
        <f t="shared" si="11"/>
        <v>17547</v>
      </c>
    </row>
    <row r="129" spans="1:11" ht="15.75" thickBot="1">
      <c r="A129" s="175" t="s">
        <v>112</v>
      </c>
      <c r="B129" s="163">
        <f>Tuition!$G$40</f>
        <v>8585</v>
      </c>
      <c r="C129" s="148">
        <f>Fees!$B$7</f>
        <v>1133</v>
      </c>
      <c r="D129" s="148">
        <f>'1 Term Living Expense Component'!$D$38</f>
        <v>1163</v>
      </c>
      <c r="E129" s="148">
        <f>'1 Term Living Expense Component'!$D$39</f>
        <v>499</v>
      </c>
      <c r="F129" s="148">
        <f>'Books &amp; Supplies'!$B$11</f>
        <v>700</v>
      </c>
      <c r="G129" s="148">
        <f>'1 Term Living Expense Component'!$D$35</f>
        <v>1455</v>
      </c>
      <c r="H129" s="150">
        <f>'1 Term Living Expense Component'!$D$41</f>
        <v>585</v>
      </c>
      <c r="I129" s="150">
        <f>'Loan Fees'!$C$4</f>
        <v>100</v>
      </c>
      <c r="J129" s="149">
        <f>'Loan Fees'!$C$5</f>
        <v>239</v>
      </c>
      <c r="K129" s="172">
        <f t="shared" si="11"/>
        <v>14459</v>
      </c>
    </row>
    <row r="130" spans="1:11" ht="15.75" thickTop="1"/>
  </sheetData>
  <mergeCells count="12">
    <mergeCell ref="A1:K1"/>
    <mergeCell ref="A2:K2"/>
    <mergeCell ref="A3:K3"/>
    <mergeCell ref="A109:K109"/>
    <mergeCell ref="A110:K110"/>
    <mergeCell ref="A24:K24"/>
    <mergeCell ref="A45:K45"/>
    <mergeCell ref="A66:K66"/>
    <mergeCell ref="A67:K67"/>
    <mergeCell ref="A68:K68"/>
    <mergeCell ref="A89:K89"/>
    <mergeCell ref="A44:K44"/>
  </mergeCells>
  <printOptions horizontalCentered="1" verticalCentered="1"/>
  <pageMargins left="0.5" right="0.5" top="0.25" bottom="0.25" header="0.3" footer="0.3"/>
  <pageSetup scale="77" fitToHeight="0" orientation="portrait" r:id="rId1"/>
  <rowBreaks count="1" manualBreakCount="1">
    <brk id="6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30"/>
  <sheetViews>
    <sheetView topLeftCell="A4" workbookViewId="0">
      <selection activeCell="A24" sqref="A24:K24"/>
    </sheetView>
  </sheetViews>
  <sheetFormatPr defaultRowHeight="15"/>
  <cols>
    <col min="1" max="1" width="16.42578125" bestFit="1" customWidth="1"/>
    <col min="2" max="2" width="10.7109375" customWidth="1"/>
    <col min="3" max="3" width="10.7109375" style="185" customWidth="1"/>
    <col min="4" max="11" width="10.7109375" customWidth="1"/>
  </cols>
  <sheetData>
    <row r="1" spans="1:12" s="176" customFormat="1" ht="15.75">
      <c r="A1" s="309" t="s">
        <v>201</v>
      </c>
      <c r="B1" s="309"/>
      <c r="C1" s="309"/>
      <c r="D1" s="309"/>
      <c r="E1" s="309"/>
      <c r="F1" s="309"/>
      <c r="G1" s="309"/>
      <c r="H1" s="309"/>
      <c r="I1" s="309"/>
      <c r="J1" s="309"/>
      <c r="K1" s="309"/>
    </row>
    <row r="2" spans="1:12" s="176" customFormat="1" ht="15.75">
      <c r="A2" s="309" t="s">
        <v>141</v>
      </c>
      <c r="B2" s="309"/>
      <c r="C2" s="309"/>
      <c r="D2" s="309"/>
      <c r="E2" s="309"/>
      <c r="F2" s="309"/>
      <c r="G2" s="309"/>
      <c r="H2" s="309"/>
      <c r="I2" s="309"/>
      <c r="J2" s="309"/>
      <c r="K2" s="309"/>
    </row>
    <row r="3" spans="1:12" ht="16.5" thickBot="1">
      <c r="A3" s="310" t="s">
        <v>89</v>
      </c>
      <c r="B3" s="310"/>
      <c r="C3" s="310"/>
      <c r="D3" s="310"/>
      <c r="E3" s="310"/>
      <c r="F3" s="310"/>
      <c r="G3" s="310"/>
      <c r="H3" s="310"/>
      <c r="I3" s="310"/>
      <c r="J3" s="310"/>
      <c r="K3" s="310"/>
    </row>
    <row r="4" spans="1:12" ht="16.5" thickTop="1" thickBot="1">
      <c r="A4" s="164"/>
      <c r="B4" s="155" t="s">
        <v>93</v>
      </c>
      <c r="C4" s="184" t="s">
        <v>96</v>
      </c>
      <c r="D4" s="156" t="s">
        <v>95</v>
      </c>
      <c r="E4" s="156" t="s">
        <v>11</v>
      </c>
      <c r="F4" s="157" t="s">
        <v>94</v>
      </c>
      <c r="G4" s="156" t="s">
        <v>98</v>
      </c>
      <c r="H4" s="156" t="s">
        <v>97</v>
      </c>
      <c r="I4" s="156" t="s">
        <v>166</v>
      </c>
      <c r="J4" s="168" t="s">
        <v>167</v>
      </c>
      <c r="K4" s="169" t="s">
        <v>90</v>
      </c>
    </row>
    <row r="5" spans="1:12" ht="15.75" thickTop="1">
      <c r="A5" s="173" t="s">
        <v>109</v>
      </c>
      <c r="B5" s="158">
        <f>Tuition!$D$12*2</f>
        <v>24242</v>
      </c>
      <c r="C5" s="159">
        <f>Fees!$B$4*2</f>
        <v>1836</v>
      </c>
      <c r="D5" s="159">
        <f>'1 Term Living Expense Component'!$D$33*2</f>
        <v>8000</v>
      </c>
      <c r="E5" s="159">
        <f>'1 Term Living Expense Component'!$D$34*2</f>
        <v>3956</v>
      </c>
      <c r="F5" s="159">
        <f>'Books &amp; Supplies'!$B$5*2</f>
        <v>550</v>
      </c>
      <c r="G5" s="159">
        <f>'1 Term Living Expense Component'!$D$35*2</f>
        <v>2910</v>
      </c>
      <c r="H5" s="159">
        <f>('1 Term Living Expense Component'!$D$36+'1 Term Living Expense Component'!$M$13)*2</f>
        <v>1880</v>
      </c>
      <c r="I5" s="161">
        <f>'Loan Fees'!$B$4</f>
        <v>200</v>
      </c>
      <c r="J5" s="160">
        <f>'Loan Fees'!$B$5</f>
        <v>478</v>
      </c>
      <c r="K5" s="170">
        <f>SUM(B5:J5)</f>
        <v>44052</v>
      </c>
      <c r="L5" t="str">
        <f>IF(K70*2&lt;&gt;K5, "?", "")</f>
        <v/>
      </c>
    </row>
    <row r="6" spans="1:12">
      <c r="A6" s="177" t="s">
        <v>54</v>
      </c>
      <c r="B6" s="178">
        <f>Tuition!$F$12*2</f>
        <v>32112</v>
      </c>
      <c r="C6" s="152">
        <f>Fees!$B$4*2</f>
        <v>1836</v>
      </c>
      <c r="D6" s="152">
        <f>'1 Term Living Expense Component'!$D$33*2</f>
        <v>8000</v>
      </c>
      <c r="E6" s="152">
        <f>'1 Term Living Expense Component'!$D$34*2</f>
        <v>3956</v>
      </c>
      <c r="F6" s="152">
        <f>'Books &amp; Supplies'!$B$5*2</f>
        <v>550</v>
      </c>
      <c r="G6" s="152">
        <f>'1 Term Living Expense Component'!$D$35*2</f>
        <v>2910</v>
      </c>
      <c r="H6" s="152">
        <f>('1 Term Living Expense Component'!$D$36+'1 Term Living Expense Component'!$M$13)*2</f>
        <v>1880</v>
      </c>
      <c r="I6" s="154">
        <f>'Loan Fees'!$B$4</f>
        <v>200</v>
      </c>
      <c r="J6" s="153">
        <f>'Loan Fees'!$B$5</f>
        <v>478</v>
      </c>
      <c r="K6" s="179">
        <f t="shared" ref="K6:K22" si="0">SUM(B6:J6)</f>
        <v>51922</v>
      </c>
      <c r="L6" t="str">
        <f t="shared" ref="L6:L22" si="1">IF(K71*2&lt;&gt;K6, "?", "")</f>
        <v/>
      </c>
    </row>
    <row r="7" spans="1:12">
      <c r="A7" s="177" t="s">
        <v>56</v>
      </c>
      <c r="B7" s="178">
        <f>Tuition!$J$12*2</f>
        <v>27156</v>
      </c>
      <c r="C7" s="152">
        <f>Fees!$B$4*2</f>
        <v>1836</v>
      </c>
      <c r="D7" s="152">
        <f>'1 Term Living Expense Component'!$D$33*2</f>
        <v>8000</v>
      </c>
      <c r="E7" s="152">
        <f>'1 Term Living Expense Component'!$D$34*2</f>
        <v>3956</v>
      </c>
      <c r="F7" s="152">
        <f>'Books &amp; Supplies'!$B$5*2</f>
        <v>550</v>
      </c>
      <c r="G7" s="152">
        <f>'1 Term Living Expense Component'!$D$35*2</f>
        <v>2910</v>
      </c>
      <c r="H7" s="152">
        <f>('1 Term Living Expense Component'!$D$36+'1 Term Living Expense Component'!$M$13)*2</f>
        <v>1880</v>
      </c>
      <c r="I7" s="154">
        <f>'Loan Fees'!$B$4</f>
        <v>200</v>
      </c>
      <c r="J7" s="153">
        <f>'Loan Fees'!$B$5</f>
        <v>478</v>
      </c>
      <c r="K7" s="179">
        <f t="shared" si="0"/>
        <v>46966</v>
      </c>
      <c r="L7" t="str">
        <f t="shared" si="1"/>
        <v/>
      </c>
    </row>
    <row r="8" spans="1:12">
      <c r="A8" s="177" t="s">
        <v>110</v>
      </c>
      <c r="B8" s="178">
        <f>Tuition!$F$18*2</f>
        <v>25692</v>
      </c>
      <c r="C8" s="152">
        <f>Fees!$B$4*2</f>
        <v>1836</v>
      </c>
      <c r="D8" s="152">
        <f>'1 Term Living Expense Component'!$D$33*2</f>
        <v>8000</v>
      </c>
      <c r="E8" s="152">
        <f>'1 Term Living Expense Component'!$D$34*2</f>
        <v>3956</v>
      </c>
      <c r="F8" s="152">
        <f>'Books &amp; Supplies'!$B$5*2</f>
        <v>550</v>
      </c>
      <c r="G8" s="152">
        <f>'1 Term Living Expense Component'!$D$35*2</f>
        <v>2910</v>
      </c>
      <c r="H8" s="152">
        <f>('1 Term Living Expense Component'!$D$36+'1 Term Living Expense Component'!$M$13)*2</f>
        <v>1880</v>
      </c>
      <c r="I8" s="154">
        <f>'Loan Fees'!$B$4</f>
        <v>200</v>
      </c>
      <c r="J8" s="153">
        <f>'Loan Fees'!$B$5</f>
        <v>478</v>
      </c>
      <c r="K8" s="179">
        <f t="shared" si="0"/>
        <v>45502</v>
      </c>
      <c r="L8" t="str">
        <f t="shared" si="1"/>
        <v/>
      </c>
    </row>
    <row r="9" spans="1:12">
      <c r="A9" s="177" t="s">
        <v>60</v>
      </c>
      <c r="B9" s="178">
        <f>Tuition!$J$18*2</f>
        <v>24602</v>
      </c>
      <c r="C9" s="152">
        <f>Fees!$B$4*2</f>
        <v>1836</v>
      </c>
      <c r="D9" s="152">
        <f>'1 Term Living Expense Component'!$D$33*2</f>
        <v>8000</v>
      </c>
      <c r="E9" s="152">
        <f>'1 Term Living Expense Component'!$D$34*2</f>
        <v>3956</v>
      </c>
      <c r="F9" s="152">
        <f>'Books &amp; Supplies'!$B$5*2</f>
        <v>550</v>
      </c>
      <c r="G9" s="152">
        <f>'1 Term Living Expense Component'!$D$35*2</f>
        <v>2910</v>
      </c>
      <c r="H9" s="152">
        <f>('1 Term Living Expense Component'!$D$36+'1 Term Living Expense Component'!$M$13)*2</f>
        <v>1880</v>
      </c>
      <c r="I9" s="154">
        <f>'Loan Fees'!$B$4</f>
        <v>200</v>
      </c>
      <c r="J9" s="153">
        <f>'Loan Fees'!$B$5</f>
        <v>478</v>
      </c>
      <c r="K9" s="179">
        <f t="shared" si="0"/>
        <v>44412</v>
      </c>
      <c r="L9" t="str">
        <f t="shared" si="1"/>
        <v/>
      </c>
    </row>
    <row r="10" spans="1:12">
      <c r="A10" s="177" t="s">
        <v>179</v>
      </c>
      <c r="B10" s="178">
        <f>Tuition!$X$24*2</f>
        <v>12498</v>
      </c>
      <c r="C10" s="152">
        <f>Fees!$B$4*2</f>
        <v>1836</v>
      </c>
      <c r="D10" s="152">
        <f>'1 Term Living Expense Component'!$D$33*2</f>
        <v>8000</v>
      </c>
      <c r="E10" s="152">
        <f>'1 Term Living Expense Component'!$D$34*2</f>
        <v>3956</v>
      </c>
      <c r="F10" s="152">
        <f>'Books &amp; Supplies'!$B$5*2</f>
        <v>550</v>
      </c>
      <c r="G10" s="152">
        <f>'1 Term Living Expense Component'!$D$35*2</f>
        <v>2910</v>
      </c>
      <c r="H10" s="152">
        <f>('1 Term Living Expense Component'!$D$36+'1 Term Living Expense Component'!$M$13)*2</f>
        <v>1880</v>
      </c>
      <c r="I10" s="154">
        <f>'Loan Fees'!$B$4</f>
        <v>200</v>
      </c>
      <c r="J10" s="153">
        <f>'Loan Fees'!$B$5</f>
        <v>478</v>
      </c>
      <c r="K10" s="179">
        <f t="shared" si="0"/>
        <v>32308</v>
      </c>
      <c r="L10" t="str">
        <f t="shared" si="1"/>
        <v/>
      </c>
    </row>
    <row r="11" spans="1:12">
      <c r="A11" s="177" t="s">
        <v>111</v>
      </c>
      <c r="B11" s="178">
        <f>Tuition!$F$24*2</f>
        <v>24290</v>
      </c>
      <c r="C11" s="152">
        <f>Fees!$B$4*2</f>
        <v>1836</v>
      </c>
      <c r="D11" s="152">
        <f>'1 Term Living Expense Component'!$D$33*2</f>
        <v>8000</v>
      </c>
      <c r="E11" s="152">
        <f>'1 Term Living Expense Component'!$D$34*2</f>
        <v>3956</v>
      </c>
      <c r="F11" s="152">
        <f>'Books &amp; Supplies'!$B$5*2</f>
        <v>550</v>
      </c>
      <c r="G11" s="152">
        <f>'1 Term Living Expense Component'!$D$35*2</f>
        <v>2910</v>
      </c>
      <c r="H11" s="152">
        <f>('1 Term Living Expense Component'!$D$36+'1 Term Living Expense Component'!$M$13)*2</f>
        <v>1880</v>
      </c>
      <c r="I11" s="154">
        <f>'Loan Fees'!$B$4</f>
        <v>200</v>
      </c>
      <c r="J11" s="153">
        <f>'Loan Fees'!$B$5</f>
        <v>478</v>
      </c>
      <c r="K11" s="179">
        <f t="shared" si="0"/>
        <v>44100</v>
      </c>
      <c r="L11" t="str">
        <f t="shared" si="1"/>
        <v/>
      </c>
    </row>
    <row r="12" spans="1:12">
      <c r="A12" s="177" t="s">
        <v>115</v>
      </c>
      <c r="B12" s="178">
        <f>Tuition!$H$12*2</f>
        <v>22560</v>
      </c>
      <c r="C12" s="152">
        <f>Fees!$B$4*2</f>
        <v>1836</v>
      </c>
      <c r="D12" s="152">
        <f>'1 Term Living Expense Component'!$D$33*2</f>
        <v>8000</v>
      </c>
      <c r="E12" s="152">
        <f>'1 Term Living Expense Component'!$D$34*2</f>
        <v>3956</v>
      </c>
      <c r="F12" s="152">
        <f>'Books &amp; Supplies'!$B$5*2</f>
        <v>550</v>
      </c>
      <c r="G12" s="152">
        <f>'1 Term Living Expense Component'!$D$35*2</f>
        <v>2910</v>
      </c>
      <c r="H12" s="152">
        <f>('1 Term Living Expense Component'!$D$36+'1 Term Living Expense Component'!$M$13)*2</f>
        <v>1880</v>
      </c>
      <c r="I12" s="154">
        <f>'Loan Fees'!$B$4</f>
        <v>200</v>
      </c>
      <c r="J12" s="153">
        <f>'Loan Fees'!$B$5</f>
        <v>478</v>
      </c>
      <c r="K12" s="179">
        <f t="shared" si="0"/>
        <v>42370</v>
      </c>
      <c r="L12" t="str">
        <f t="shared" si="1"/>
        <v/>
      </c>
    </row>
    <row r="13" spans="1:12">
      <c r="A13" s="177" t="s">
        <v>116</v>
      </c>
      <c r="B13" s="178">
        <f>Tuition!$D$18*2</f>
        <v>25462</v>
      </c>
      <c r="C13" s="152">
        <f>Fees!$B$4*2</f>
        <v>1836</v>
      </c>
      <c r="D13" s="152">
        <f>'1 Term Living Expense Component'!$D$33*2</f>
        <v>8000</v>
      </c>
      <c r="E13" s="152">
        <f>'1 Term Living Expense Component'!$D$34*2</f>
        <v>3956</v>
      </c>
      <c r="F13" s="152">
        <f>'Books &amp; Supplies'!$B$5*2</f>
        <v>550</v>
      </c>
      <c r="G13" s="152">
        <f>'1 Term Living Expense Component'!$D$35*2</f>
        <v>2910</v>
      </c>
      <c r="H13" s="152">
        <f>('1 Term Living Expense Component'!$D$36+'1 Term Living Expense Component'!$M$13)*2</f>
        <v>1880</v>
      </c>
      <c r="I13" s="154">
        <f>'Loan Fees'!$B$4</f>
        <v>200</v>
      </c>
      <c r="J13" s="153">
        <f>'Loan Fees'!$B$5</f>
        <v>478</v>
      </c>
      <c r="K13" s="179">
        <f t="shared" si="0"/>
        <v>45272</v>
      </c>
      <c r="L13" t="str">
        <f t="shared" si="1"/>
        <v/>
      </c>
    </row>
    <row r="14" spans="1:12">
      <c r="A14" s="177" t="s">
        <v>63</v>
      </c>
      <c r="B14" s="178">
        <f>Tuition!$U$24*2</f>
        <v>17856</v>
      </c>
      <c r="C14" s="152">
        <f>Fees!$B$4*2</f>
        <v>1836</v>
      </c>
      <c r="D14" s="152">
        <f>'1 Term Living Expense Component'!$D$33*2</f>
        <v>8000</v>
      </c>
      <c r="E14" s="152">
        <f>'1 Term Living Expense Component'!$D$34*2</f>
        <v>3956</v>
      </c>
      <c r="F14" s="152">
        <f>'Books &amp; Supplies'!$B$5*2</f>
        <v>550</v>
      </c>
      <c r="G14" s="152">
        <f>'1 Term Living Expense Component'!$D$35*2</f>
        <v>2910</v>
      </c>
      <c r="H14" s="152">
        <f>('1 Term Living Expense Component'!$D$36+'1 Term Living Expense Component'!$M$13)*2</f>
        <v>1880</v>
      </c>
      <c r="I14" s="154">
        <f>'Loan Fees'!$B$4</f>
        <v>200</v>
      </c>
      <c r="J14" s="153">
        <f>'Loan Fees'!$B$5</f>
        <v>478</v>
      </c>
      <c r="K14" s="179">
        <f t="shared" si="0"/>
        <v>37666</v>
      </c>
      <c r="L14" t="str">
        <f t="shared" si="1"/>
        <v/>
      </c>
    </row>
    <row r="15" spans="1:12">
      <c r="A15" s="177" t="s">
        <v>59</v>
      </c>
      <c r="B15" s="178">
        <f>Tuition!$H$18*2</f>
        <v>31806</v>
      </c>
      <c r="C15" s="152">
        <f>Fees!$B$4*2</f>
        <v>1836</v>
      </c>
      <c r="D15" s="152">
        <f>'1 Term Living Expense Component'!$D$33*2</f>
        <v>8000</v>
      </c>
      <c r="E15" s="152">
        <f>'1 Term Living Expense Component'!$D$34*2</f>
        <v>3956</v>
      </c>
      <c r="F15" s="152">
        <f>'Books &amp; Supplies'!$B$5*2</f>
        <v>550</v>
      </c>
      <c r="G15" s="152">
        <f>'1 Term Living Expense Component'!$D$35*2</f>
        <v>2910</v>
      </c>
      <c r="H15" s="152">
        <f>('1 Term Living Expense Component'!$D$36+'1 Term Living Expense Component'!$M$13)*2</f>
        <v>1880</v>
      </c>
      <c r="I15" s="154">
        <f>'Loan Fees'!$B$4</f>
        <v>200</v>
      </c>
      <c r="J15" s="153">
        <f>'Loan Fees'!$B$5</f>
        <v>478</v>
      </c>
      <c r="K15" s="179">
        <f t="shared" si="0"/>
        <v>51616</v>
      </c>
      <c r="L15" t="str">
        <f t="shared" si="1"/>
        <v/>
      </c>
    </row>
    <row r="16" spans="1:12">
      <c r="A16" s="177" t="s">
        <v>114</v>
      </c>
      <c r="B16" s="178">
        <f>Tuition!$J$24*2</f>
        <v>37630</v>
      </c>
      <c r="C16" s="152">
        <f>Fees!$B$5*2</f>
        <v>2266</v>
      </c>
      <c r="D16" s="152">
        <f>'1 Term Living Expense Component'!$D$33*2</f>
        <v>8000</v>
      </c>
      <c r="E16" s="152">
        <f>'1 Term Living Expense Component'!$D$34*2</f>
        <v>3956</v>
      </c>
      <c r="F16" s="152">
        <f>'Books &amp; Supplies'!$B$7*2</f>
        <v>1600</v>
      </c>
      <c r="G16" s="152">
        <f>'1 Term Living Expense Component'!$D$35*2</f>
        <v>2910</v>
      </c>
      <c r="H16" s="152">
        <f>('1 Term Living Expense Component'!$D$36+'1 Term Living Expense Component'!$M$13)*2</f>
        <v>1880</v>
      </c>
      <c r="I16" s="154">
        <f>'Loan Fees'!$B$4</f>
        <v>200</v>
      </c>
      <c r="J16" s="153">
        <f>'Loan Fees'!$B$5</f>
        <v>478</v>
      </c>
      <c r="K16" s="179">
        <f t="shared" si="0"/>
        <v>58920</v>
      </c>
      <c r="L16" t="str">
        <f t="shared" si="1"/>
        <v/>
      </c>
    </row>
    <row r="17" spans="1:23">
      <c r="A17" s="177" t="s">
        <v>113</v>
      </c>
      <c r="B17" s="178">
        <f>Tuition!$D$40*2</f>
        <v>35868</v>
      </c>
      <c r="C17" s="152">
        <f>Fees!$B$5*2</f>
        <v>2266</v>
      </c>
      <c r="D17" s="152">
        <f>'1 Term Living Expense Component'!$D$33*2</f>
        <v>8000</v>
      </c>
      <c r="E17" s="152">
        <f>'1 Term Living Expense Component'!$D$34*2</f>
        <v>3956</v>
      </c>
      <c r="F17" s="152">
        <f>'Books &amp; Supplies'!$B$7*2</f>
        <v>1600</v>
      </c>
      <c r="G17" s="152">
        <f>'1 Term Living Expense Component'!$D$35*2</f>
        <v>2910</v>
      </c>
      <c r="H17" s="152">
        <f>('1 Term Living Expense Component'!$D$36+'1 Term Living Expense Component'!$M$13)*2</f>
        <v>1880</v>
      </c>
      <c r="I17" s="154">
        <f>'Loan Fees'!$B$4</f>
        <v>200</v>
      </c>
      <c r="J17" s="153">
        <f>'Loan Fees'!$B$5</f>
        <v>478</v>
      </c>
      <c r="K17" s="179">
        <f t="shared" si="0"/>
        <v>57158</v>
      </c>
      <c r="L17" t="str">
        <f t="shared" si="1"/>
        <v/>
      </c>
    </row>
    <row r="18" spans="1:23">
      <c r="A18" s="177" t="s">
        <v>127</v>
      </c>
      <c r="B18" s="178">
        <f>Tuition!$F$40*2</f>
        <v>36850</v>
      </c>
      <c r="C18" s="152">
        <f>Fees!$B$6*2</f>
        <v>1912</v>
      </c>
      <c r="D18" s="152">
        <f>'1 Term Living Expense Component'!$D$33*2</f>
        <v>8000</v>
      </c>
      <c r="E18" s="152">
        <f>'1 Term Living Expense Component'!$D$34*2</f>
        <v>3956</v>
      </c>
      <c r="F18" s="152">
        <f>'Books &amp; Supplies'!$B$9*2</f>
        <v>250</v>
      </c>
      <c r="G18" s="152">
        <f>'1 Term Living Expense Component'!$D$71*2</f>
        <v>3408</v>
      </c>
      <c r="H18" s="152">
        <f>('1 Term Living Expense Component'!$D$72+'1 Term Living Expense Component'!$M$13)*2</f>
        <v>2682</v>
      </c>
      <c r="I18" s="154">
        <f>'Loan Fees'!$B$4</f>
        <v>200</v>
      </c>
      <c r="J18" s="153">
        <f>'Loan Fees'!$B$5</f>
        <v>478</v>
      </c>
      <c r="K18" s="179">
        <f t="shared" si="0"/>
        <v>57736</v>
      </c>
      <c r="L18" t="str">
        <f t="shared" si="1"/>
        <v/>
      </c>
    </row>
    <row r="19" spans="1:23">
      <c r="A19" s="177" t="s">
        <v>128</v>
      </c>
      <c r="B19" s="178">
        <f>Tuition!$F$40*2</f>
        <v>36850</v>
      </c>
      <c r="C19" s="152">
        <f>Fees!$B$6*2</f>
        <v>1912</v>
      </c>
      <c r="D19" s="152">
        <f>'1 Term Living Expense Component'!$D$33*2</f>
        <v>8000</v>
      </c>
      <c r="E19" s="152">
        <f>'1 Term Living Expense Component'!$D$34*2</f>
        <v>3956</v>
      </c>
      <c r="F19" s="152">
        <f>'Books &amp; Supplies'!$B$9*2</f>
        <v>250</v>
      </c>
      <c r="G19" s="152">
        <f>'1 Term Living Expense Component'!$E$71*2</f>
        <v>3118</v>
      </c>
      <c r="H19" s="152">
        <f>('1 Term Living Expense Component'!$D$36+'1 Term Living Expense Component'!$M$13)*2</f>
        <v>1880</v>
      </c>
      <c r="I19" s="154">
        <f>'Loan Fees'!$B$4</f>
        <v>200</v>
      </c>
      <c r="J19" s="153">
        <f>'Loan Fees'!$B$5</f>
        <v>478</v>
      </c>
      <c r="K19" s="179">
        <f t="shared" si="0"/>
        <v>56644</v>
      </c>
      <c r="L19" t="str">
        <f t="shared" si="1"/>
        <v/>
      </c>
      <c r="N19" s="185"/>
      <c r="O19" s="185"/>
      <c r="P19" s="185"/>
      <c r="Q19" s="185"/>
      <c r="R19" s="185"/>
      <c r="S19" s="185"/>
      <c r="T19" s="185"/>
      <c r="U19" s="185"/>
      <c r="V19" s="185"/>
      <c r="W19" s="185"/>
    </row>
    <row r="20" spans="1:23">
      <c r="A20" s="177" t="s">
        <v>129</v>
      </c>
      <c r="B20" s="178">
        <f>Tuition!$F$40*2</f>
        <v>36850</v>
      </c>
      <c r="C20" s="152">
        <f>Fees!$B$6*2</f>
        <v>1912</v>
      </c>
      <c r="D20" s="152">
        <f>'1 Term Living Expense Component'!$D$33*2</f>
        <v>8000</v>
      </c>
      <c r="E20" s="152">
        <f>'1 Term Living Expense Component'!$D$34*2</f>
        <v>3956</v>
      </c>
      <c r="F20" s="152">
        <f>'Books &amp; Supplies'!$B$9*2</f>
        <v>250</v>
      </c>
      <c r="G20" s="152">
        <f>'1 Term Living Expense Component'!$F$71*2</f>
        <v>3108</v>
      </c>
      <c r="H20" s="152">
        <f>('1 Term Living Expense Component'!$D$36+'1 Term Living Expense Component'!$M$13)*2</f>
        <v>1880</v>
      </c>
      <c r="I20" s="154">
        <f>'Loan Fees'!$B$4</f>
        <v>200</v>
      </c>
      <c r="J20" s="153">
        <f>'Loan Fees'!$B$5</f>
        <v>478</v>
      </c>
      <c r="K20" s="179">
        <f t="shared" si="0"/>
        <v>56634</v>
      </c>
      <c r="L20" t="str">
        <f t="shared" si="1"/>
        <v/>
      </c>
    </row>
    <row r="21" spans="1:23">
      <c r="A21" s="177" t="s">
        <v>130</v>
      </c>
      <c r="B21" s="178">
        <f>Tuition!$F$40*2</f>
        <v>36850</v>
      </c>
      <c r="C21" s="152">
        <f>Fees!$B$6*2</f>
        <v>1912</v>
      </c>
      <c r="D21" s="152">
        <f>'1 Term Living Expense Component'!$D$33*2</f>
        <v>8000</v>
      </c>
      <c r="E21" s="152">
        <f>'1 Term Living Expense Component'!$D$34*2</f>
        <v>3956</v>
      </c>
      <c r="F21" s="152">
        <f>'Books &amp; Supplies'!$B$9*2</f>
        <v>250</v>
      </c>
      <c r="G21" s="152">
        <f>'1 Term Living Expense Component'!$G$71*2</f>
        <v>3426</v>
      </c>
      <c r="H21" s="152">
        <f>('1 Term Living Expense Component'!$G$72+'1 Term Living Expense Component'!$M$13)*2</f>
        <v>9904</v>
      </c>
      <c r="I21" s="154">
        <f>'Loan Fees'!$B$4</f>
        <v>200</v>
      </c>
      <c r="J21" s="153">
        <f>'Loan Fees'!$B$5</f>
        <v>478</v>
      </c>
      <c r="K21" s="179">
        <f t="shared" si="0"/>
        <v>64976</v>
      </c>
      <c r="L21" t="str">
        <f t="shared" si="1"/>
        <v/>
      </c>
      <c r="N21" s="185"/>
      <c r="O21" s="185"/>
      <c r="P21" s="185"/>
      <c r="Q21" s="185"/>
      <c r="R21" s="185"/>
      <c r="S21" s="185"/>
      <c r="T21" s="185"/>
      <c r="U21" s="185"/>
      <c r="V21" s="185"/>
      <c r="W21" s="185"/>
    </row>
    <row r="22" spans="1:23" ht="15.75" thickBot="1">
      <c r="A22" s="175" t="s">
        <v>112</v>
      </c>
      <c r="B22" s="163">
        <f>Tuition!$H$40*2</f>
        <v>46250</v>
      </c>
      <c r="C22" s="148">
        <f>Fees!$B$7*2</f>
        <v>2266</v>
      </c>
      <c r="D22" s="148">
        <f>'1 Term Living Expense Component'!$D$33*2</f>
        <v>8000</v>
      </c>
      <c r="E22" s="148">
        <f>'1 Term Living Expense Component'!$D$34*2</f>
        <v>3956</v>
      </c>
      <c r="F22" s="148">
        <f>'Books &amp; Supplies'!$B$11*2</f>
        <v>1400</v>
      </c>
      <c r="G22" s="148">
        <f>'1 Term Living Expense Component'!$D$35*2</f>
        <v>2910</v>
      </c>
      <c r="H22" s="148">
        <f>'1 Term Living Expense Component'!$D$36*2+'1 Term Living Expense Component'!$M$13*2</f>
        <v>1880</v>
      </c>
      <c r="I22" s="150">
        <f>'Loan Fees'!$B$4</f>
        <v>200</v>
      </c>
      <c r="J22" s="149">
        <f>'Loan Fees'!$B$5</f>
        <v>478</v>
      </c>
      <c r="K22" s="172">
        <f t="shared" si="0"/>
        <v>67340</v>
      </c>
      <c r="L22" t="str">
        <f t="shared" si="1"/>
        <v/>
      </c>
    </row>
    <row r="23" spans="1:23" ht="15.75" thickTop="1">
      <c r="L23" t="str">
        <f>IF(K88*2&lt;&gt;K23, "?", "")</f>
        <v/>
      </c>
    </row>
    <row r="24" spans="1:23" ht="16.5" thickBot="1">
      <c r="A24" s="310" t="s">
        <v>204</v>
      </c>
      <c r="B24" s="310"/>
      <c r="C24" s="310"/>
      <c r="D24" s="310"/>
      <c r="E24" s="310"/>
      <c r="F24" s="310"/>
      <c r="G24" s="310"/>
      <c r="H24" s="310"/>
      <c r="I24" s="310"/>
      <c r="J24" s="310"/>
      <c r="K24" s="310"/>
      <c r="L24" t="str">
        <f>IF(K89*2&lt;&gt;K24, "?", "")</f>
        <v/>
      </c>
    </row>
    <row r="25" spans="1:23" ht="16.5" thickTop="1" thickBot="1">
      <c r="A25" s="164"/>
      <c r="B25" s="155" t="s">
        <v>93</v>
      </c>
      <c r="C25" s="184" t="s">
        <v>96</v>
      </c>
      <c r="D25" s="156" t="s">
        <v>95</v>
      </c>
      <c r="E25" s="156" t="s">
        <v>11</v>
      </c>
      <c r="F25" s="157" t="s">
        <v>94</v>
      </c>
      <c r="G25" s="156" t="s">
        <v>98</v>
      </c>
      <c r="H25" s="156" t="s">
        <v>97</v>
      </c>
      <c r="I25" s="156" t="s">
        <v>166</v>
      </c>
      <c r="J25" s="168" t="s">
        <v>167</v>
      </c>
      <c r="K25" s="169" t="s">
        <v>90</v>
      </c>
    </row>
    <row r="26" spans="1:23" ht="15.75" thickTop="1">
      <c r="A26" s="173" t="s">
        <v>109</v>
      </c>
      <c r="B26" s="158">
        <f>Tuition!$D$12*2</f>
        <v>24242</v>
      </c>
      <c r="C26" s="159">
        <f>Fees!$B$4*2</f>
        <v>1836</v>
      </c>
      <c r="D26" s="159">
        <f>'1 Term Living Expense Component'!$D$28*2</f>
        <v>6104</v>
      </c>
      <c r="E26" s="159">
        <f>'1 Term Living Expense Component'!$D$29*2</f>
        <v>3956</v>
      </c>
      <c r="F26" s="159">
        <f>'Books &amp; Supplies'!$B$5*2</f>
        <v>550</v>
      </c>
      <c r="G26" s="159">
        <f>'1 Term Living Expense Component'!$D$30*2</f>
        <v>2370</v>
      </c>
      <c r="H26" s="159">
        <f>('1 Term Living Expense Component'!$D$31+'1 Term Living Expense Component'!$M$13)*2</f>
        <v>1880</v>
      </c>
      <c r="I26" s="161">
        <f>'Loan Fees'!$B$4</f>
        <v>200</v>
      </c>
      <c r="J26" s="160">
        <f>'Loan Fees'!$B$5</f>
        <v>478</v>
      </c>
      <c r="K26" s="170">
        <f>SUM(B26:J26)</f>
        <v>41616</v>
      </c>
      <c r="L26" t="str">
        <f>IF(K91*2&lt;&gt;K26, "?", "")</f>
        <v/>
      </c>
    </row>
    <row r="27" spans="1:23">
      <c r="A27" s="177" t="s">
        <v>54</v>
      </c>
      <c r="B27" s="178">
        <f>Tuition!$F$12*2</f>
        <v>32112</v>
      </c>
      <c r="C27" s="152">
        <f>Fees!$B$4*2</f>
        <v>1836</v>
      </c>
      <c r="D27" s="152">
        <f>'1 Term Living Expense Component'!$D$28*2</f>
        <v>6104</v>
      </c>
      <c r="E27" s="152">
        <f>'1 Term Living Expense Component'!$D$29*2</f>
        <v>3956</v>
      </c>
      <c r="F27" s="152">
        <f>'Books &amp; Supplies'!$B$5*2</f>
        <v>550</v>
      </c>
      <c r="G27" s="152">
        <f>'1 Term Living Expense Component'!$D$30*2</f>
        <v>2370</v>
      </c>
      <c r="H27" s="152">
        <f>('1 Term Living Expense Component'!$D$31+'1 Term Living Expense Component'!$M$13)*2</f>
        <v>1880</v>
      </c>
      <c r="I27" s="154">
        <f>'Loan Fees'!$B$4</f>
        <v>200</v>
      </c>
      <c r="J27" s="153">
        <f>'Loan Fees'!$B$5</f>
        <v>478</v>
      </c>
      <c r="K27" s="179">
        <f t="shared" ref="K27:K43" si="2">SUM(B27:J27)</f>
        <v>49486</v>
      </c>
      <c r="L27" t="str">
        <f t="shared" ref="L27:L43" si="3">IF(K92*2&lt;&gt;K27, "?", "")</f>
        <v/>
      </c>
    </row>
    <row r="28" spans="1:23">
      <c r="A28" s="177" t="s">
        <v>56</v>
      </c>
      <c r="B28" s="178">
        <f>Tuition!$J$12*2</f>
        <v>27156</v>
      </c>
      <c r="C28" s="152">
        <f>Fees!$B$4*2</f>
        <v>1836</v>
      </c>
      <c r="D28" s="152">
        <f>'1 Term Living Expense Component'!$D$28*2</f>
        <v>6104</v>
      </c>
      <c r="E28" s="152">
        <f>'1 Term Living Expense Component'!$D$29*2</f>
        <v>3956</v>
      </c>
      <c r="F28" s="152">
        <f>'Books &amp; Supplies'!$B$5*2</f>
        <v>550</v>
      </c>
      <c r="G28" s="152">
        <f>'1 Term Living Expense Component'!$D$30*2</f>
        <v>2370</v>
      </c>
      <c r="H28" s="152">
        <f>('1 Term Living Expense Component'!$D$31+'1 Term Living Expense Component'!$M$13)*2</f>
        <v>1880</v>
      </c>
      <c r="I28" s="154">
        <f>'Loan Fees'!$B$4</f>
        <v>200</v>
      </c>
      <c r="J28" s="153">
        <f>'Loan Fees'!$B$5</f>
        <v>478</v>
      </c>
      <c r="K28" s="179">
        <f t="shared" si="2"/>
        <v>44530</v>
      </c>
      <c r="L28" t="str">
        <f t="shared" si="3"/>
        <v/>
      </c>
    </row>
    <row r="29" spans="1:23">
      <c r="A29" s="177" t="s">
        <v>110</v>
      </c>
      <c r="B29" s="178">
        <f>Tuition!$F$18*2</f>
        <v>25692</v>
      </c>
      <c r="C29" s="152">
        <f>Fees!$B$4*2</f>
        <v>1836</v>
      </c>
      <c r="D29" s="152">
        <f>'1 Term Living Expense Component'!$D$28*2</f>
        <v>6104</v>
      </c>
      <c r="E29" s="152">
        <f>'1 Term Living Expense Component'!$D$29*2</f>
        <v>3956</v>
      </c>
      <c r="F29" s="152">
        <f>'Books &amp; Supplies'!$B$5*2</f>
        <v>550</v>
      </c>
      <c r="G29" s="152">
        <f>'1 Term Living Expense Component'!$D$30*2</f>
        <v>2370</v>
      </c>
      <c r="H29" s="152">
        <f>('1 Term Living Expense Component'!$D$31+'1 Term Living Expense Component'!$M$13)*2</f>
        <v>1880</v>
      </c>
      <c r="I29" s="154">
        <f>'Loan Fees'!$B$4</f>
        <v>200</v>
      </c>
      <c r="J29" s="153">
        <f>'Loan Fees'!$B$5</f>
        <v>478</v>
      </c>
      <c r="K29" s="179">
        <f t="shared" si="2"/>
        <v>43066</v>
      </c>
      <c r="L29" t="str">
        <f t="shared" si="3"/>
        <v/>
      </c>
    </row>
    <row r="30" spans="1:23">
      <c r="A30" s="177" t="s">
        <v>60</v>
      </c>
      <c r="B30" s="178">
        <f>Tuition!$J$18*2</f>
        <v>24602</v>
      </c>
      <c r="C30" s="152">
        <f>Fees!$B$4*2</f>
        <v>1836</v>
      </c>
      <c r="D30" s="152">
        <f>'1 Term Living Expense Component'!$D$28*2</f>
        <v>6104</v>
      </c>
      <c r="E30" s="152">
        <f>'1 Term Living Expense Component'!$D$29*2</f>
        <v>3956</v>
      </c>
      <c r="F30" s="152">
        <f>'Books &amp; Supplies'!$B$5*2</f>
        <v>550</v>
      </c>
      <c r="G30" s="152">
        <f>'1 Term Living Expense Component'!$D$30*2</f>
        <v>2370</v>
      </c>
      <c r="H30" s="152">
        <f>('1 Term Living Expense Component'!$D$31+'1 Term Living Expense Component'!$M$13)*2</f>
        <v>1880</v>
      </c>
      <c r="I30" s="154">
        <f>'Loan Fees'!$B$4</f>
        <v>200</v>
      </c>
      <c r="J30" s="153">
        <f>'Loan Fees'!$B$5</f>
        <v>478</v>
      </c>
      <c r="K30" s="179">
        <f t="shared" si="2"/>
        <v>41976</v>
      </c>
      <c r="L30" t="str">
        <f t="shared" si="3"/>
        <v/>
      </c>
    </row>
    <row r="31" spans="1:23">
      <c r="A31" s="177" t="s">
        <v>179</v>
      </c>
      <c r="B31" s="178">
        <f>Tuition!$X$24*2</f>
        <v>12498</v>
      </c>
      <c r="C31" s="152">
        <f>Fees!$B$4*2</f>
        <v>1836</v>
      </c>
      <c r="D31" s="152">
        <f>'1 Term Living Expense Component'!$D$28*2</f>
        <v>6104</v>
      </c>
      <c r="E31" s="152">
        <f>'1 Term Living Expense Component'!$D$29*2</f>
        <v>3956</v>
      </c>
      <c r="F31" s="152">
        <f>'Books &amp; Supplies'!$B$5*2</f>
        <v>550</v>
      </c>
      <c r="G31" s="152">
        <f>'1 Term Living Expense Component'!$D$30*2</f>
        <v>2370</v>
      </c>
      <c r="H31" s="152">
        <f>('1 Term Living Expense Component'!$D$31+'1 Term Living Expense Component'!$M$13)*2</f>
        <v>1880</v>
      </c>
      <c r="I31" s="154">
        <f>'Loan Fees'!$B$4</f>
        <v>200</v>
      </c>
      <c r="J31" s="153">
        <f>'Loan Fees'!$B$5</f>
        <v>478</v>
      </c>
      <c r="K31" s="179">
        <f t="shared" si="2"/>
        <v>29872</v>
      </c>
      <c r="L31" t="str">
        <f t="shared" si="3"/>
        <v/>
      </c>
    </row>
    <row r="32" spans="1:23">
      <c r="A32" s="177" t="s">
        <v>111</v>
      </c>
      <c r="B32" s="178">
        <f>Tuition!$F$24*2</f>
        <v>24290</v>
      </c>
      <c r="C32" s="152">
        <f>Fees!$B$4*2</f>
        <v>1836</v>
      </c>
      <c r="D32" s="152">
        <f>'1 Term Living Expense Component'!$D$28*2</f>
        <v>6104</v>
      </c>
      <c r="E32" s="152">
        <f>'1 Term Living Expense Component'!$D$29*2</f>
        <v>3956</v>
      </c>
      <c r="F32" s="152">
        <f>'Books &amp; Supplies'!$B$5*2</f>
        <v>550</v>
      </c>
      <c r="G32" s="152">
        <f>'1 Term Living Expense Component'!$D$30*2</f>
        <v>2370</v>
      </c>
      <c r="H32" s="152">
        <f>('1 Term Living Expense Component'!$D$31+'1 Term Living Expense Component'!$M$13)*2</f>
        <v>1880</v>
      </c>
      <c r="I32" s="154">
        <f>'Loan Fees'!$B$4</f>
        <v>200</v>
      </c>
      <c r="J32" s="153">
        <f>'Loan Fees'!$B$5</f>
        <v>478</v>
      </c>
      <c r="K32" s="179">
        <f t="shared" si="2"/>
        <v>41664</v>
      </c>
      <c r="L32" t="str">
        <f t="shared" si="3"/>
        <v/>
      </c>
    </row>
    <row r="33" spans="1:12">
      <c r="A33" s="177" t="s">
        <v>115</v>
      </c>
      <c r="B33" s="178">
        <f>Tuition!$H$12*2</f>
        <v>22560</v>
      </c>
      <c r="C33" s="152">
        <f>Fees!$B$4*2</f>
        <v>1836</v>
      </c>
      <c r="D33" s="152">
        <f>'1 Term Living Expense Component'!$D$28*2</f>
        <v>6104</v>
      </c>
      <c r="E33" s="152">
        <f>'1 Term Living Expense Component'!$D$29*2</f>
        <v>3956</v>
      </c>
      <c r="F33" s="152">
        <f>'Books &amp; Supplies'!$B$5*2</f>
        <v>550</v>
      </c>
      <c r="G33" s="152">
        <f>'1 Term Living Expense Component'!$D$30*2</f>
        <v>2370</v>
      </c>
      <c r="H33" s="152">
        <f>('1 Term Living Expense Component'!$D$31+'1 Term Living Expense Component'!$M$13)*2</f>
        <v>1880</v>
      </c>
      <c r="I33" s="154">
        <f>'Loan Fees'!$B$4</f>
        <v>200</v>
      </c>
      <c r="J33" s="153">
        <f>'Loan Fees'!$B$5</f>
        <v>478</v>
      </c>
      <c r="K33" s="179">
        <f t="shared" si="2"/>
        <v>39934</v>
      </c>
      <c r="L33" t="str">
        <f t="shared" si="3"/>
        <v/>
      </c>
    </row>
    <row r="34" spans="1:12">
      <c r="A34" s="177" t="s">
        <v>116</v>
      </c>
      <c r="B34" s="178">
        <f>Tuition!$D$18*2</f>
        <v>25462</v>
      </c>
      <c r="C34" s="152">
        <f>Fees!$B$4*2</f>
        <v>1836</v>
      </c>
      <c r="D34" s="152">
        <f>'1 Term Living Expense Component'!$D$28*2</f>
        <v>6104</v>
      </c>
      <c r="E34" s="152">
        <f>'1 Term Living Expense Component'!$D$29*2</f>
        <v>3956</v>
      </c>
      <c r="F34" s="152">
        <f>'Books &amp; Supplies'!$B$5*2</f>
        <v>550</v>
      </c>
      <c r="G34" s="152">
        <f>'1 Term Living Expense Component'!$D$30*2</f>
        <v>2370</v>
      </c>
      <c r="H34" s="152">
        <f>('1 Term Living Expense Component'!$D$31+'1 Term Living Expense Component'!$M$13)*2</f>
        <v>1880</v>
      </c>
      <c r="I34" s="154">
        <f>'Loan Fees'!$B$4</f>
        <v>200</v>
      </c>
      <c r="J34" s="153">
        <f>'Loan Fees'!$B$5</f>
        <v>478</v>
      </c>
      <c r="K34" s="179">
        <f t="shared" si="2"/>
        <v>42836</v>
      </c>
      <c r="L34" t="str">
        <f t="shared" si="3"/>
        <v/>
      </c>
    </row>
    <row r="35" spans="1:12">
      <c r="A35" s="177" t="s">
        <v>63</v>
      </c>
      <c r="B35" s="178">
        <f>Tuition!$U$24*2</f>
        <v>17856</v>
      </c>
      <c r="C35" s="152">
        <f>Fees!$B$4*2</f>
        <v>1836</v>
      </c>
      <c r="D35" s="152">
        <f>'1 Term Living Expense Component'!$D$28*2</f>
        <v>6104</v>
      </c>
      <c r="E35" s="152">
        <f>'1 Term Living Expense Component'!$D$29*2</f>
        <v>3956</v>
      </c>
      <c r="F35" s="152">
        <f>'Books &amp; Supplies'!$B$5*2</f>
        <v>550</v>
      </c>
      <c r="G35" s="152">
        <f>'1 Term Living Expense Component'!$D$30*2</f>
        <v>2370</v>
      </c>
      <c r="H35" s="152">
        <f>('1 Term Living Expense Component'!$D$31+'1 Term Living Expense Component'!$M$13)*2</f>
        <v>1880</v>
      </c>
      <c r="I35" s="154">
        <f>'Loan Fees'!$B$4</f>
        <v>200</v>
      </c>
      <c r="J35" s="153">
        <f>'Loan Fees'!$B$5</f>
        <v>478</v>
      </c>
      <c r="K35" s="179">
        <f t="shared" si="2"/>
        <v>35230</v>
      </c>
      <c r="L35" t="str">
        <f t="shared" si="3"/>
        <v/>
      </c>
    </row>
    <row r="36" spans="1:12">
      <c r="A36" s="177" t="s">
        <v>59</v>
      </c>
      <c r="B36" s="178">
        <f>Tuition!$H$18*2</f>
        <v>31806</v>
      </c>
      <c r="C36" s="152">
        <f>Fees!$B$4*2</f>
        <v>1836</v>
      </c>
      <c r="D36" s="152">
        <f>'1 Term Living Expense Component'!$D$28*2</f>
        <v>6104</v>
      </c>
      <c r="E36" s="152">
        <f>'1 Term Living Expense Component'!$D$29*2</f>
        <v>3956</v>
      </c>
      <c r="F36" s="152">
        <f>'Books &amp; Supplies'!$B$5*2</f>
        <v>550</v>
      </c>
      <c r="G36" s="152">
        <f>'1 Term Living Expense Component'!$D$30*2</f>
        <v>2370</v>
      </c>
      <c r="H36" s="152">
        <f>('1 Term Living Expense Component'!$D$31+'1 Term Living Expense Component'!$M$13)*2</f>
        <v>1880</v>
      </c>
      <c r="I36" s="154">
        <f>'Loan Fees'!$B$4</f>
        <v>200</v>
      </c>
      <c r="J36" s="153">
        <f>'Loan Fees'!$B$5</f>
        <v>478</v>
      </c>
      <c r="K36" s="179">
        <f t="shared" si="2"/>
        <v>49180</v>
      </c>
      <c r="L36" t="str">
        <f t="shared" si="3"/>
        <v/>
      </c>
    </row>
    <row r="37" spans="1:12">
      <c r="A37" s="177" t="s">
        <v>114</v>
      </c>
      <c r="B37" s="178">
        <f>Tuition!$J$24*2</f>
        <v>37630</v>
      </c>
      <c r="C37" s="152">
        <f>Fees!$B$5*2</f>
        <v>2266</v>
      </c>
      <c r="D37" s="152">
        <f>'1 Term Living Expense Component'!$D$28*2</f>
        <v>6104</v>
      </c>
      <c r="E37" s="152">
        <f>'1 Term Living Expense Component'!$D$29*2</f>
        <v>3956</v>
      </c>
      <c r="F37" s="152">
        <f>'Books &amp; Supplies'!$B$7*2</f>
        <v>1600</v>
      </c>
      <c r="G37" s="145">
        <f>'1 Term Living Expense Component'!$D$30*2</f>
        <v>2370</v>
      </c>
      <c r="H37" s="152">
        <f>('1 Term Living Expense Component'!$D$31+'1 Term Living Expense Component'!$M$13)*2</f>
        <v>1880</v>
      </c>
      <c r="I37" s="154">
        <f>'Loan Fees'!$B$4</f>
        <v>200</v>
      </c>
      <c r="J37" s="153">
        <f>'Loan Fees'!$B$5</f>
        <v>478</v>
      </c>
      <c r="K37" s="179">
        <f t="shared" si="2"/>
        <v>56484</v>
      </c>
      <c r="L37" t="str">
        <f t="shared" si="3"/>
        <v/>
      </c>
    </row>
    <row r="38" spans="1:12">
      <c r="A38" s="177" t="s">
        <v>113</v>
      </c>
      <c r="B38" s="178">
        <f>Tuition!$D$40*2</f>
        <v>35868</v>
      </c>
      <c r="C38" s="152">
        <f>Fees!$B$5*2</f>
        <v>2266</v>
      </c>
      <c r="D38" s="152">
        <f>'1 Term Living Expense Component'!$D$28*2</f>
        <v>6104</v>
      </c>
      <c r="E38" s="152">
        <f>'1 Term Living Expense Component'!$D$29*2</f>
        <v>3956</v>
      </c>
      <c r="F38" s="152">
        <f>'Books &amp; Supplies'!$B$7*2</f>
        <v>1600</v>
      </c>
      <c r="G38" s="152">
        <f>'1 Term Living Expense Component'!$D$30*2</f>
        <v>2370</v>
      </c>
      <c r="H38" s="152">
        <f>('1 Term Living Expense Component'!$D$31+'1 Term Living Expense Component'!$M$13)*2</f>
        <v>1880</v>
      </c>
      <c r="I38" s="154">
        <f>'Loan Fees'!$B$4</f>
        <v>200</v>
      </c>
      <c r="J38" s="153">
        <f>'Loan Fees'!$B$5</f>
        <v>478</v>
      </c>
      <c r="K38" s="179">
        <f t="shared" si="2"/>
        <v>54722</v>
      </c>
      <c r="L38" t="str">
        <f t="shared" si="3"/>
        <v/>
      </c>
    </row>
    <row r="39" spans="1:12">
      <c r="A39" s="177" t="s">
        <v>127</v>
      </c>
      <c r="B39" s="178">
        <f>Tuition!$F$40*2</f>
        <v>36850</v>
      </c>
      <c r="C39" s="152">
        <f>Fees!$B$6*2</f>
        <v>1912</v>
      </c>
      <c r="D39" s="152">
        <f>'1 Term Living Expense Component'!$D$28*2</f>
        <v>6104</v>
      </c>
      <c r="E39" s="152">
        <f>'1 Term Living Expense Component'!$D$29*2</f>
        <v>3956</v>
      </c>
      <c r="F39" s="152">
        <f>'Books &amp; Supplies'!$B$9*2</f>
        <v>250</v>
      </c>
      <c r="G39" s="152">
        <f>'1 Term Living Expense Component'!$D$66*2</f>
        <v>2868</v>
      </c>
      <c r="H39" s="152">
        <f>('1 Term Living Expense Component'!$D$72+'1 Term Living Expense Component'!$M$13)*2</f>
        <v>2682</v>
      </c>
      <c r="I39" s="154">
        <f>'Loan Fees'!$B$4</f>
        <v>200</v>
      </c>
      <c r="J39" s="153">
        <f>'Loan Fees'!$B$5</f>
        <v>478</v>
      </c>
      <c r="K39" s="179">
        <f t="shared" si="2"/>
        <v>55300</v>
      </c>
      <c r="L39" t="str">
        <f t="shared" si="3"/>
        <v/>
      </c>
    </row>
    <row r="40" spans="1:12">
      <c r="A40" s="177" t="s">
        <v>128</v>
      </c>
      <c r="B40" s="178">
        <f>Tuition!$F$40*2</f>
        <v>36850</v>
      </c>
      <c r="C40" s="152">
        <f>Fees!$B$6*2</f>
        <v>1912</v>
      </c>
      <c r="D40" s="152">
        <f>'1 Term Living Expense Component'!$D$28*2</f>
        <v>6104</v>
      </c>
      <c r="E40" s="152">
        <f>'1 Term Living Expense Component'!$D$29*2</f>
        <v>3956</v>
      </c>
      <c r="F40" s="152">
        <f>'Books &amp; Supplies'!$B$9*2</f>
        <v>250</v>
      </c>
      <c r="G40" s="152">
        <f>'1 Term Living Expense Component'!$E$66*2</f>
        <v>2578</v>
      </c>
      <c r="H40" s="152">
        <f>('1 Term Living Expense Component'!$D$31+'1 Term Living Expense Component'!$M$13)*2</f>
        <v>1880</v>
      </c>
      <c r="I40" s="154">
        <f>'Loan Fees'!$B$4</f>
        <v>200</v>
      </c>
      <c r="J40" s="153">
        <f>'Loan Fees'!$B$5</f>
        <v>478</v>
      </c>
      <c r="K40" s="179">
        <f t="shared" si="2"/>
        <v>54208</v>
      </c>
      <c r="L40" t="str">
        <f t="shared" si="3"/>
        <v/>
      </c>
    </row>
    <row r="41" spans="1:12">
      <c r="A41" s="177" t="s">
        <v>129</v>
      </c>
      <c r="B41" s="178">
        <f>Tuition!$F$40*2</f>
        <v>36850</v>
      </c>
      <c r="C41" s="152">
        <f>Fees!$B$6*2</f>
        <v>1912</v>
      </c>
      <c r="D41" s="152">
        <f>'1 Term Living Expense Component'!$D$28*2</f>
        <v>6104</v>
      </c>
      <c r="E41" s="152">
        <f>'1 Term Living Expense Component'!$D$29*2</f>
        <v>3956</v>
      </c>
      <c r="F41" s="152">
        <f>'Books &amp; Supplies'!$B$9*2</f>
        <v>250</v>
      </c>
      <c r="G41" s="152">
        <f>'1 Term Living Expense Component'!$F$66*2</f>
        <v>2568</v>
      </c>
      <c r="H41" s="152">
        <f>('1 Term Living Expense Component'!$D$31+'1 Term Living Expense Component'!$M$13)*2</f>
        <v>1880</v>
      </c>
      <c r="I41" s="154">
        <f>'Loan Fees'!$B$4</f>
        <v>200</v>
      </c>
      <c r="J41" s="153">
        <f>'Loan Fees'!$B$5</f>
        <v>478</v>
      </c>
      <c r="K41" s="179">
        <f t="shared" si="2"/>
        <v>54198</v>
      </c>
      <c r="L41" t="str">
        <f t="shared" si="3"/>
        <v/>
      </c>
    </row>
    <row r="42" spans="1:12">
      <c r="A42" s="177" t="s">
        <v>130</v>
      </c>
      <c r="B42" s="178">
        <f>Tuition!$F$40*2</f>
        <v>36850</v>
      </c>
      <c r="C42" s="152">
        <f>Fees!$B$6*2</f>
        <v>1912</v>
      </c>
      <c r="D42" s="152">
        <f>'1 Term Living Expense Component'!$D$28*2</f>
        <v>6104</v>
      </c>
      <c r="E42" s="152">
        <f>'1 Term Living Expense Component'!$D$29*2</f>
        <v>3956</v>
      </c>
      <c r="F42" s="152">
        <f>'Books &amp; Supplies'!$B$9*2</f>
        <v>250</v>
      </c>
      <c r="G42" s="152">
        <f>'1 Term Living Expense Component'!$G$66*2</f>
        <v>2886</v>
      </c>
      <c r="H42" s="152">
        <f>('1 Term Living Expense Component'!$G$67+'1 Term Living Expense Component'!$M$13)*2</f>
        <v>9904</v>
      </c>
      <c r="I42" s="154">
        <f>'Loan Fees'!$B$4</f>
        <v>200</v>
      </c>
      <c r="J42" s="153">
        <f>'Loan Fees'!$B$5</f>
        <v>478</v>
      </c>
      <c r="K42" s="179">
        <f t="shared" si="2"/>
        <v>62540</v>
      </c>
      <c r="L42" t="str">
        <f t="shared" si="3"/>
        <v/>
      </c>
    </row>
    <row r="43" spans="1:12" ht="15.75" thickBot="1">
      <c r="A43" s="175" t="s">
        <v>112</v>
      </c>
      <c r="B43" s="163">
        <f>Tuition!$H$40*2</f>
        <v>46250</v>
      </c>
      <c r="C43" s="148">
        <f>Fees!$B$7*2</f>
        <v>2266</v>
      </c>
      <c r="D43" s="148">
        <f>'1 Term Living Expense Component'!$D$28*2</f>
        <v>6104</v>
      </c>
      <c r="E43" s="148">
        <f>'1 Term Living Expense Component'!$D$29*2</f>
        <v>3956</v>
      </c>
      <c r="F43" s="148">
        <f>'Books &amp; Supplies'!$B$11*2</f>
        <v>1400</v>
      </c>
      <c r="G43" s="148">
        <f>'1 Term Living Expense Component'!$D$30*2</f>
        <v>2370</v>
      </c>
      <c r="H43" s="148">
        <f>'1 Term Living Expense Component'!$D$31*2+'1 Term Living Expense Component'!$M$13*2</f>
        <v>1880</v>
      </c>
      <c r="I43" s="150">
        <f>'Loan Fees'!$B$4</f>
        <v>200</v>
      </c>
      <c r="J43" s="149">
        <f>'Loan Fees'!$B$5</f>
        <v>478</v>
      </c>
      <c r="K43" s="172">
        <f t="shared" si="2"/>
        <v>64904</v>
      </c>
      <c r="L43" t="str">
        <f t="shared" si="3"/>
        <v/>
      </c>
    </row>
    <row r="44" spans="1:12" ht="16.5" thickTop="1">
      <c r="A44" s="310"/>
      <c r="B44" s="310"/>
      <c r="C44" s="310"/>
      <c r="D44" s="310"/>
      <c r="E44" s="310"/>
      <c r="F44" s="310"/>
      <c r="G44" s="310"/>
      <c r="H44" s="310"/>
      <c r="I44" s="310"/>
      <c r="J44" s="310"/>
      <c r="K44" s="310"/>
      <c r="L44" t="str">
        <f>IF(K109*2&lt;&gt;K44, "?", "")</f>
        <v/>
      </c>
    </row>
    <row r="45" spans="1:12" ht="16.5" thickBot="1">
      <c r="A45" s="310" t="s">
        <v>91</v>
      </c>
      <c r="B45" s="310"/>
      <c r="C45" s="310"/>
      <c r="D45" s="310"/>
      <c r="E45" s="310"/>
      <c r="F45" s="310"/>
      <c r="G45" s="310"/>
      <c r="H45" s="310"/>
      <c r="I45" s="310"/>
      <c r="J45" s="310"/>
      <c r="K45" s="310"/>
      <c r="L45" t="str">
        <f>IF(K110*2&lt;&gt;K45, "?", "")</f>
        <v/>
      </c>
    </row>
    <row r="46" spans="1:12" ht="16.5" thickTop="1" thickBot="1">
      <c r="A46" s="164"/>
      <c r="B46" s="155" t="s">
        <v>93</v>
      </c>
      <c r="C46" s="184" t="s">
        <v>96</v>
      </c>
      <c r="D46" s="156" t="s">
        <v>95</v>
      </c>
      <c r="E46" s="156" t="s">
        <v>11</v>
      </c>
      <c r="F46" s="157" t="s">
        <v>94</v>
      </c>
      <c r="G46" s="156" t="s">
        <v>98</v>
      </c>
      <c r="H46" s="156" t="s">
        <v>97</v>
      </c>
      <c r="I46" s="156" t="s">
        <v>166</v>
      </c>
      <c r="J46" s="168" t="s">
        <v>167</v>
      </c>
      <c r="K46" s="169" t="s">
        <v>90</v>
      </c>
    </row>
    <row r="47" spans="1:12" ht="15.75" thickTop="1">
      <c r="A47" s="173" t="s">
        <v>109</v>
      </c>
      <c r="B47" s="158">
        <f>Tuition!$D$12*2</f>
        <v>24242</v>
      </c>
      <c r="C47" s="159">
        <f>Fees!$B$4*2</f>
        <v>1836</v>
      </c>
      <c r="D47" s="159">
        <f>'1 Term Living Expense Component'!$D$38*2</f>
        <v>2326</v>
      </c>
      <c r="E47" s="159">
        <f>'1 Term Living Expense Component'!$D$39*2</f>
        <v>998</v>
      </c>
      <c r="F47" s="159">
        <f>'Books &amp; Supplies'!$B$5*2</f>
        <v>550</v>
      </c>
      <c r="G47" s="159">
        <f>'1 Term Living Expense Component'!$D$40*2</f>
        <v>2910</v>
      </c>
      <c r="H47" s="159">
        <f>('1 Term Living Expense Component'!$D$41+'1 Term Living Expense Component'!$M$13)*2</f>
        <v>1880</v>
      </c>
      <c r="I47" s="161">
        <f>'Loan Fees'!$B$4</f>
        <v>200</v>
      </c>
      <c r="J47" s="160">
        <f>'Loan Fees'!$B$5</f>
        <v>478</v>
      </c>
      <c r="K47" s="170">
        <f>SUM(B47:J47)</f>
        <v>35420</v>
      </c>
      <c r="L47" t="str">
        <f>IF(K112*2&lt;&gt;K47, "?", "")</f>
        <v/>
      </c>
    </row>
    <row r="48" spans="1:12">
      <c r="A48" s="177" t="s">
        <v>54</v>
      </c>
      <c r="B48" s="178">
        <f>Tuition!$F$12*2</f>
        <v>32112</v>
      </c>
      <c r="C48" s="152">
        <f>Fees!$B$4*2</f>
        <v>1836</v>
      </c>
      <c r="D48" s="152">
        <f>'1 Term Living Expense Component'!$D$38*2</f>
        <v>2326</v>
      </c>
      <c r="E48" s="152">
        <f>'1 Term Living Expense Component'!$D$39*2</f>
        <v>998</v>
      </c>
      <c r="F48" s="152">
        <f>'Books &amp; Supplies'!$B$5*2</f>
        <v>550</v>
      </c>
      <c r="G48" s="152">
        <f>'1 Term Living Expense Component'!$D$40*2</f>
        <v>2910</v>
      </c>
      <c r="H48" s="152">
        <f>('1 Term Living Expense Component'!$D$41+'1 Term Living Expense Component'!$M$13)*2</f>
        <v>1880</v>
      </c>
      <c r="I48" s="154">
        <f>'Loan Fees'!$B$4</f>
        <v>200</v>
      </c>
      <c r="J48" s="153">
        <f>'Loan Fees'!$B$5</f>
        <v>478</v>
      </c>
      <c r="K48" s="179">
        <f t="shared" ref="K48:K64" si="4">SUM(B48:J48)</f>
        <v>43290</v>
      </c>
      <c r="L48" t="str">
        <f t="shared" ref="L48:L64" si="5">IF(K113*2&lt;&gt;K48, "?", "")</f>
        <v/>
      </c>
    </row>
    <row r="49" spans="1:23">
      <c r="A49" s="177" t="s">
        <v>56</v>
      </c>
      <c r="B49" s="178">
        <f>Tuition!$J$12*2</f>
        <v>27156</v>
      </c>
      <c r="C49" s="152">
        <f>Fees!$B$4*2</f>
        <v>1836</v>
      </c>
      <c r="D49" s="152">
        <f>'1 Term Living Expense Component'!$D$38*2</f>
        <v>2326</v>
      </c>
      <c r="E49" s="152">
        <f>'1 Term Living Expense Component'!$D$39*2</f>
        <v>998</v>
      </c>
      <c r="F49" s="152">
        <f>'Books &amp; Supplies'!$B$5*2</f>
        <v>550</v>
      </c>
      <c r="G49" s="152">
        <f>'1 Term Living Expense Component'!$D$40*2</f>
        <v>2910</v>
      </c>
      <c r="H49" s="152">
        <f>('1 Term Living Expense Component'!$D$41+'1 Term Living Expense Component'!$M$13)*2</f>
        <v>1880</v>
      </c>
      <c r="I49" s="154">
        <f>'Loan Fees'!$B$4</f>
        <v>200</v>
      </c>
      <c r="J49" s="153">
        <f>'Loan Fees'!$B$5</f>
        <v>478</v>
      </c>
      <c r="K49" s="179">
        <f t="shared" si="4"/>
        <v>38334</v>
      </c>
      <c r="L49" t="str">
        <f t="shared" si="5"/>
        <v/>
      </c>
    </row>
    <row r="50" spans="1:23">
      <c r="A50" s="177" t="s">
        <v>110</v>
      </c>
      <c r="B50" s="178">
        <f>Tuition!$F$18*2</f>
        <v>25692</v>
      </c>
      <c r="C50" s="152">
        <f>Fees!$B$4*2</f>
        <v>1836</v>
      </c>
      <c r="D50" s="152">
        <f>'1 Term Living Expense Component'!$D$38*2</f>
        <v>2326</v>
      </c>
      <c r="E50" s="152">
        <f>'1 Term Living Expense Component'!$D$39*2</f>
        <v>998</v>
      </c>
      <c r="F50" s="152">
        <f>'Books &amp; Supplies'!$B$5*2</f>
        <v>550</v>
      </c>
      <c r="G50" s="152">
        <f>'1 Term Living Expense Component'!$D$40*2</f>
        <v>2910</v>
      </c>
      <c r="H50" s="152">
        <f>('1 Term Living Expense Component'!$D$41+'1 Term Living Expense Component'!$M$13)*2</f>
        <v>1880</v>
      </c>
      <c r="I50" s="154">
        <f>'Loan Fees'!$B$4</f>
        <v>200</v>
      </c>
      <c r="J50" s="153">
        <f>'Loan Fees'!$B$5</f>
        <v>478</v>
      </c>
      <c r="K50" s="179">
        <f t="shared" si="4"/>
        <v>36870</v>
      </c>
      <c r="L50" t="str">
        <f t="shared" si="5"/>
        <v/>
      </c>
    </row>
    <row r="51" spans="1:23">
      <c r="A51" s="177" t="s">
        <v>60</v>
      </c>
      <c r="B51" s="178">
        <f>Tuition!$J$18*2</f>
        <v>24602</v>
      </c>
      <c r="C51" s="152">
        <f>Fees!$B$4*2</f>
        <v>1836</v>
      </c>
      <c r="D51" s="152">
        <f>'1 Term Living Expense Component'!$D$38*2</f>
        <v>2326</v>
      </c>
      <c r="E51" s="152">
        <f>'1 Term Living Expense Component'!$D$39*2</f>
        <v>998</v>
      </c>
      <c r="F51" s="152">
        <f>'Books &amp; Supplies'!$B$5*2</f>
        <v>550</v>
      </c>
      <c r="G51" s="152">
        <f>'1 Term Living Expense Component'!$D$40*2</f>
        <v>2910</v>
      </c>
      <c r="H51" s="152">
        <f>('1 Term Living Expense Component'!$D$41+'1 Term Living Expense Component'!$M$13)*2</f>
        <v>1880</v>
      </c>
      <c r="I51" s="154">
        <f>'Loan Fees'!$B$4</f>
        <v>200</v>
      </c>
      <c r="J51" s="153">
        <f>'Loan Fees'!$B$5</f>
        <v>478</v>
      </c>
      <c r="K51" s="179">
        <f t="shared" si="4"/>
        <v>35780</v>
      </c>
      <c r="L51" t="str">
        <f t="shared" si="5"/>
        <v/>
      </c>
    </row>
    <row r="52" spans="1:23">
      <c r="A52" s="177" t="s">
        <v>179</v>
      </c>
      <c r="B52" s="178">
        <f>Tuition!$X$24*2</f>
        <v>12498</v>
      </c>
      <c r="C52" s="152">
        <f>Fees!$B$4*2</f>
        <v>1836</v>
      </c>
      <c r="D52" s="152">
        <f>'1 Term Living Expense Component'!$D$38*2</f>
        <v>2326</v>
      </c>
      <c r="E52" s="152">
        <f>'1 Term Living Expense Component'!$D$39*2</f>
        <v>998</v>
      </c>
      <c r="F52" s="152">
        <f>'Books &amp; Supplies'!$B$5*2</f>
        <v>550</v>
      </c>
      <c r="G52" s="152">
        <f>'1 Term Living Expense Component'!$D$40*2</f>
        <v>2910</v>
      </c>
      <c r="H52" s="152">
        <f>('1 Term Living Expense Component'!$D$41+'1 Term Living Expense Component'!$M$13)*2</f>
        <v>1880</v>
      </c>
      <c r="I52" s="154">
        <f>'Loan Fees'!$B$4</f>
        <v>200</v>
      </c>
      <c r="J52" s="153">
        <f>'Loan Fees'!$B$5</f>
        <v>478</v>
      </c>
      <c r="K52" s="179">
        <f t="shared" si="4"/>
        <v>23676</v>
      </c>
      <c r="L52" t="str">
        <f t="shared" si="5"/>
        <v/>
      </c>
    </row>
    <row r="53" spans="1:23">
      <c r="A53" s="177" t="s">
        <v>111</v>
      </c>
      <c r="B53" s="178">
        <f>Tuition!$F$24*2</f>
        <v>24290</v>
      </c>
      <c r="C53" s="152">
        <f>Fees!$B$4*2</f>
        <v>1836</v>
      </c>
      <c r="D53" s="152">
        <f>'1 Term Living Expense Component'!$D$38*2</f>
        <v>2326</v>
      </c>
      <c r="E53" s="152">
        <f>'1 Term Living Expense Component'!$D$39*2</f>
        <v>998</v>
      </c>
      <c r="F53" s="152">
        <f>'Books &amp; Supplies'!$B$5*2</f>
        <v>550</v>
      </c>
      <c r="G53" s="152">
        <f>'1 Term Living Expense Component'!$D$40*2</f>
        <v>2910</v>
      </c>
      <c r="H53" s="152">
        <f>('1 Term Living Expense Component'!$D$41+'1 Term Living Expense Component'!$M$13)*2</f>
        <v>1880</v>
      </c>
      <c r="I53" s="154">
        <f>'Loan Fees'!$B$4</f>
        <v>200</v>
      </c>
      <c r="J53" s="153">
        <f>'Loan Fees'!$B$5</f>
        <v>478</v>
      </c>
      <c r="K53" s="179">
        <f t="shared" si="4"/>
        <v>35468</v>
      </c>
      <c r="L53" t="str">
        <f t="shared" si="5"/>
        <v/>
      </c>
    </row>
    <row r="54" spans="1:23">
      <c r="A54" s="177" t="s">
        <v>115</v>
      </c>
      <c r="B54" s="178">
        <f>Tuition!$H$12*2</f>
        <v>22560</v>
      </c>
      <c r="C54" s="152">
        <f>Fees!$B$4*2</f>
        <v>1836</v>
      </c>
      <c r="D54" s="152">
        <f>'1 Term Living Expense Component'!$D$38*2</f>
        <v>2326</v>
      </c>
      <c r="E54" s="152">
        <f>'1 Term Living Expense Component'!$D$39*2</f>
        <v>998</v>
      </c>
      <c r="F54" s="152">
        <f>'Books &amp; Supplies'!$B$5*2</f>
        <v>550</v>
      </c>
      <c r="G54" s="152">
        <f>'1 Term Living Expense Component'!$D$40*2</f>
        <v>2910</v>
      </c>
      <c r="H54" s="152">
        <f>('1 Term Living Expense Component'!$D$41+'1 Term Living Expense Component'!$M$13)*2</f>
        <v>1880</v>
      </c>
      <c r="I54" s="154">
        <f>'Loan Fees'!$B$4</f>
        <v>200</v>
      </c>
      <c r="J54" s="153">
        <f>'Loan Fees'!$B$5</f>
        <v>478</v>
      </c>
      <c r="K54" s="179">
        <f t="shared" si="4"/>
        <v>33738</v>
      </c>
      <c r="L54" t="str">
        <f t="shared" si="5"/>
        <v/>
      </c>
    </row>
    <row r="55" spans="1:23">
      <c r="A55" s="177" t="s">
        <v>116</v>
      </c>
      <c r="B55" s="178">
        <f>Tuition!$D$18*2</f>
        <v>25462</v>
      </c>
      <c r="C55" s="152">
        <f>Fees!$B$4*2</f>
        <v>1836</v>
      </c>
      <c r="D55" s="152">
        <f>'1 Term Living Expense Component'!$D$38*2</f>
        <v>2326</v>
      </c>
      <c r="E55" s="152">
        <f>'1 Term Living Expense Component'!$D$39*2</f>
        <v>998</v>
      </c>
      <c r="F55" s="152">
        <f>'Books &amp; Supplies'!$B$5*2</f>
        <v>550</v>
      </c>
      <c r="G55" s="152">
        <f>'1 Term Living Expense Component'!$D$40*2</f>
        <v>2910</v>
      </c>
      <c r="H55" s="152">
        <f>('1 Term Living Expense Component'!$D$41+'1 Term Living Expense Component'!$M$13)*2</f>
        <v>1880</v>
      </c>
      <c r="I55" s="154">
        <f>'Loan Fees'!$B$4</f>
        <v>200</v>
      </c>
      <c r="J55" s="153">
        <f>'Loan Fees'!$B$5</f>
        <v>478</v>
      </c>
      <c r="K55" s="179">
        <f t="shared" si="4"/>
        <v>36640</v>
      </c>
      <c r="L55" t="str">
        <f t="shared" si="5"/>
        <v/>
      </c>
    </row>
    <row r="56" spans="1:23">
      <c r="A56" s="177" t="s">
        <v>63</v>
      </c>
      <c r="B56" s="178">
        <f>Tuition!$U$24*2</f>
        <v>17856</v>
      </c>
      <c r="C56" s="152">
        <f>Fees!$B$4*2</f>
        <v>1836</v>
      </c>
      <c r="D56" s="152">
        <f>'1 Term Living Expense Component'!$D$38*2</f>
        <v>2326</v>
      </c>
      <c r="E56" s="152">
        <f>'1 Term Living Expense Component'!$D$39*2</f>
        <v>998</v>
      </c>
      <c r="F56" s="152">
        <f>'Books &amp; Supplies'!$B$5*2</f>
        <v>550</v>
      </c>
      <c r="G56" s="152">
        <f>'1 Term Living Expense Component'!$D$40*2</f>
        <v>2910</v>
      </c>
      <c r="H56" s="152">
        <f>('1 Term Living Expense Component'!$D$41+'1 Term Living Expense Component'!$M$13)*2</f>
        <v>1880</v>
      </c>
      <c r="I56" s="154">
        <f>'Loan Fees'!$B$4</f>
        <v>200</v>
      </c>
      <c r="J56" s="153">
        <f>'Loan Fees'!$B$5</f>
        <v>478</v>
      </c>
      <c r="K56" s="179">
        <f t="shared" si="4"/>
        <v>29034</v>
      </c>
      <c r="L56" t="str">
        <f t="shared" si="5"/>
        <v/>
      </c>
    </row>
    <row r="57" spans="1:23">
      <c r="A57" s="177" t="s">
        <v>59</v>
      </c>
      <c r="B57" s="178">
        <f>Tuition!$H$18*2</f>
        <v>31806</v>
      </c>
      <c r="C57" s="152">
        <f>Fees!$B$4*2</f>
        <v>1836</v>
      </c>
      <c r="D57" s="152">
        <f>'1 Term Living Expense Component'!$D$38*2</f>
        <v>2326</v>
      </c>
      <c r="E57" s="152">
        <f>'1 Term Living Expense Component'!$D$39*2</f>
        <v>998</v>
      </c>
      <c r="F57" s="152">
        <f>'Books &amp; Supplies'!$B$5*2</f>
        <v>550</v>
      </c>
      <c r="G57" s="152">
        <f>'1 Term Living Expense Component'!$D$40*2</f>
        <v>2910</v>
      </c>
      <c r="H57" s="152">
        <f>('1 Term Living Expense Component'!$D$41+'1 Term Living Expense Component'!$M$13)*2</f>
        <v>1880</v>
      </c>
      <c r="I57" s="154">
        <f>'Loan Fees'!$B$4</f>
        <v>200</v>
      </c>
      <c r="J57" s="153">
        <f>'Loan Fees'!$B$5</f>
        <v>478</v>
      </c>
      <c r="K57" s="179">
        <f t="shared" si="4"/>
        <v>42984</v>
      </c>
      <c r="L57" t="str">
        <f t="shared" si="5"/>
        <v/>
      </c>
      <c r="N57" s="185"/>
      <c r="O57" s="185"/>
      <c r="P57" s="185"/>
      <c r="Q57" s="185"/>
      <c r="R57" s="185"/>
      <c r="S57" s="185"/>
      <c r="T57" s="185"/>
      <c r="U57" s="185"/>
      <c r="V57" s="185"/>
      <c r="W57" s="185"/>
    </row>
    <row r="58" spans="1:23">
      <c r="A58" s="177" t="s">
        <v>114</v>
      </c>
      <c r="B58" s="178">
        <f>Tuition!$J$24*2</f>
        <v>37630</v>
      </c>
      <c r="C58" s="152">
        <f>Fees!$B$5*2</f>
        <v>2266</v>
      </c>
      <c r="D58" s="152">
        <f>'1 Term Living Expense Component'!$D$38*2</f>
        <v>2326</v>
      </c>
      <c r="E58" s="152">
        <f>'1 Term Living Expense Component'!$D$39*2</f>
        <v>998</v>
      </c>
      <c r="F58" s="152">
        <f>'Books &amp; Supplies'!$B$7*2</f>
        <v>1600</v>
      </c>
      <c r="G58" s="152">
        <f>'1 Term Living Expense Component'!$D$40*2</f>
        <v>2910</v>
      </c>
      <c r="H58" s="152">
        <f>('1 Term Living Expense Component'!$D$41+'1 Term Living Expense Component'!$M$13)*2</f>
        <v>1880</v>
      </c>
      <c r="I58" s="154">
        <f>'Loan Fees'!$B$4</f>
        <v>200</v>
      </c>
      <c r="J58" s="153">
        <f>'Loan Fees'!$B$5</f>
        <v>478</v>
      </c>
      <c r="K58" s="179">
        <f t="shared" si="4"/>
        <v>50288</v>
      </c>
      <c r="L58" t="str">
        <f t="shared" si="5"/>
        <v/>
      </c>
    </row>
    <row r="59" spans="1:23">
      <c r="A59" s="177" t="s">
        <v>113</v>
      </c>
      <c r="B59" s="178">
        <f>Tuition!$D$40*2</f>
        <v>35868</v>
      </c>
      <c r="C59" s="152">
        <f>Fees!$B$5*2</f>
        <v>2266</v>
      </c>
      <c r="D59" s="152">
        <f>'1 Term Living Expense Component'!$D$38*2</f>
        <v>2326</v>
      </c>
      <c r="E59" s="152">
        <f>'1 Term Living Expense Component'!$D$39*2</f>
        <v>998</v>
      </c>
      <c r="F59" s="152">
        <f>'Books &amp; Supplies'!$B$7*2</f>
        <v>1600</v>
      </c>
      <c r="G59" s="152">
        <f>'1 Term Living Expense Component'!$D$40*2</f>
        <v>2910</v>
      </c>
      <c r="H59" s="152">
        <f>('1 Term Living Expense Component'!$D$41+'1 Term Living Expense Component'!$M$13)*2</f>
        <v>1880</v>
      </c>
      <c r="I59" s="154">
        <f>'Loan Fees'!$B$4</f>
        <v>200</v>
      </c>
      <c r="J59" s="153">
        <f>'Loan Fees'!$B$5</f>
        <v>478</v>
      </c>
      <c r="K59" s="179">
        <f t="shared" si="4"/>
        <v>48526</v>
      </c>
      <c r="L59" t="str">
        <f t="shared" si="5"/>
        <v/>
      </c>
      <c r="N59" s="185"/>
      <c r="O59" s="185"/>
      <c r="P59" s="185"/>
      <c r="Q59" s="185"/>
      <c r="R59" s="185"/>
      <c r="S59" s="185"/>
      <c r="T59" s="185"/>
      <c r="U59" s="185"/>
      <c r="V59" s="185"/>
      <c r="W59" s="185"/>
    </row>
    <row r="60" spans="1:23">
      <c r="A60" s="177" t="s">
        <v>127</v>
      </c>
      <c r="B60" s="178">
        <f>Tuition!$F$40*2</f>
        <v>36850</v>
      </c>
      <c r="C60" s="152">
        <f>Fees!$B$6*2</f>
        <v>1912</v>
      </c>
      <c r="D60" s="152">
        <f>'1 Term Living Expense Component'!$D$38*2</f>
        <v>2326</v>
      </c>
      <c r="E60" s="152">
        <f>'1 Term Living Expense Component'!$D$39*2</f>
        <v>998</v>
      </c>
      <c r="F60" s="152">
        <f>'Books &amp; Supplies'!$B$9*2</f>
        <v>250</v>
      </c>
      <c r="G60" s="152">
        <f>'1 Term Living Expense Component'!$D$76*2</f>
        <v>3408</v>
      </c>
      <c r="H60" s="152">
        <f>('1 Term Living Expense Component'!$D$72+'1 Term Living Expense Component'!$M$13)*2</f>
        <v>2682</v>
      </c>
      <c r="I60" s="154">
        <f>'Loan Fees'!$B$4</f>
        <v>200</v>
      </c>
      <c r="J60" s="153">
        <f>'Loan Fees'!$B$5</f>
        <v>478</v>
      </c>
      <c r="K60" s="179">
        <f t="shared" si="4"/>
        <v>49104</v>
      </c>
      <c r="L60" t="str">
        <f t="shared" si="5"/>
        <v/>
      </c>
      <c r="N60" s="185"/>
      <c r="O60" s="185"/>
      <c r="P60" s="185"/>
      <c r="Q60" s="185"/>
      <c r="R60" s="185"/>
      <c r="S60" s="185"/>
      <c r="T60" s="185"/>
      <c r="U60" s="185"/>
      <c r="V60" s="185"/>
      <c r="W60" s="185"/>
    </row>
    <row r="61" spans="1:23">
      <c r="A61" s="177" t="s">
        <v>128</v>
      </c>
      <c r="B61" s="178">
        <f>Tuition!$F$40*2</f>
        <v>36850</v>
      </c>
      <c r="C61" s="152">
        <f>Fees!$B$6*2</f>
        <v>1912</v>
      </c>
      <c r="D61" s="152">
        <f>'1 Term Living Expense Component'!$D$38*2</f>
        <v>2326</v>
      </c>
      <c r="E61" s="152">
        <f>'1 Term Living Expense Component'!$D$39*2</f>
        <v>998</v>
      </c>
      <c r="F61" s="152">
        <f>'Books &amp; Supplies'!$B$9*2</f>
        <v>250</v>
      </c>
      <c r="G61" s="152">
        <f>'1 Term Living Expense Component'!$E$76*2</f>
        <v>3118</v>
      </c>
      <c r="H61" s="152">
        <f>('1 Term Living Expense Component'!$D$41+'1 Term Living Expense Component'!$M$13)*2</f>
        <v>1880</v>
      </c>
      <c r="I61" s="154">
        <f>'Loan Fees'!$B$4</f>
        <v>200</v>
      </c>
      <c r="J61" s="153">
        <f>'Loan Fees'!$B$5</f>
        <v>478</v>
      </c>
      <c r="K61" s="179">
        <f t="shared" si="4"/>
        <v>48012</v>
      </c>
      <c r="L61" t="str">
        <f t="shared" si="5"/>
        <v/>
      </c>
    </row>
    <row r="62" spans="1:23">
      <c r="A62" s="177" t="s">
        <v>129</v>
      </c>
      <c r="B62" s="178">
        <f>Tuition!$F$40*2</f>
        <v>36850</v>
      </c>
      <c r="C62" s="152">
        <f>Fees!$B$6*2</f>
        <v>1912</v>
      </c>
      <c r="D62" s="152">
        <f>'1 Term Living Expense Component'!$D$38*2</f>
        <v>2326</v>
      </c>
      <c r="E62" s="152">
        <f>'1 Term Living Expense Component'!$D$39*2</f>
        <v>998</v>
      </c>
      <c r="F62" s="152">
        <f>'Books &amp; Supplies'!$B$9*2</f>
        <v>250</v>
      </c>
      <c r="G62" s="152">
        <f>'1 Term Living Expense Component'!$F$76*2</f>
        <v>3108</v>
      </c>
      <c r="H62" s="152">
        <f>('1 Term Living Expense Component'!$D$41+'1 Term Living Expense Component'!$M$13)*2</f>
        <v>1880</v>
      </c>
      <c r="I62" s="154">
        <f>'Loan Fees'!$B$4</f>
        <v>200</v>
      </c>
      <c r="J62" s="153">
        <f>'Loan Fees'!$B$5</f>
        <v>478</v>
      </c>
      <c r="K62" s="179">
        <f t="shared" si="4"/>
        <v>48002</v>
      </c>
      <c r="L62" t="str">
        <f t="shared" si="5"/>
        <v/>
      </c>
    </row>
    <row r="63" spans="1:23">
      <c r="A63" s="177" t="s">
        <v>130</v>
      </c>
      <c r="B63" s="178">
        <f>Tuition!$F$40*2</f>
        <v>36850</v>
      </c>
      <c r="C63" s="152">
        <f>Fees!$B$6*2</f>
        <v>1912</v>
      </c>
      <c r="D63" s="152">
        <f>'1 Term Living Expense Component'!$D$38*2</f>
        <v>2326</v>
      </c>
      <c r="E63" s="152">
        <f>'1 Term Living Expense Component'!$D$39*2</f>
        <v>998</v>
      </c>
      <c r="F63" s="152">
        <f>'Books &amp; Supplies'!$B$9*2</f>
        <v>250</v>
      </c>
      <c r="G63" s="152">
        <f>'1 Term Living Expense Component'!$G$76*2</f>
        <v>3426</v>
      </c>
      <c r="H63" s="152">
        <f>('1 Term Living Expense Component'!$G$77+'1 Term Living Expense Component'!$M$13)*2</f>
        <v>9904</v>
      </c>
      <c r="I63" s="154">
        <f>'Loan Fees'!$B$4</f>
        <v>200</v>
      </c>
      <c r="J63" s="153">
        <f>'Loan Fees'!$B$5</f>
        <v>478</v>
      </c>
      <c r="K63" s="179">
        <f t="shared" si="4"/>
        <v>56344</v>
      </c>
      <c r="L63" t="str">
        <f t="shared" si="5"/>
        <v/>
      </c>
    </row>
    <row r="64" spans="1:23" ht="15.75" thickBot="1">
      <c r="A64" s="175" t="s">
        <v>112</v>
      </c>
      <c r="B64" s="163">
        <f>Tuition!$H$40*2</f>
        <v>46250</v>
      </c>
      <c r="C64" s="148">
        <f>Fees!$B$7*2</f>
        <v>2266</v>
      </c>
      <c r="D64" s="148">
        <f>'1 Term Living Expense Component'!$D$38*2</f>
        <v>2326</v>
      </c>
      <c r="E64" s="148">
        <f>'1 Term Living Expense Component'!$D$39*2</f>
        <v>998</v>
      </c>
      <c r="F64" s="148">
        <f>'Books &amp; Supplies'!$B$11*2</f>
        <v>1400</v>
      </c>
      <c r="G64" s="148">
        <f>'1 Term Living Expense Component'!$D$35*2</f>
        <v>2910</v>
      </c>
      <c r="H64" s="148">
        <f>'1 Term Living Expense Component'!$D$41*2+'1 Term Living Expense Component'!$M$13*2</f>
        <v>1880</v>
      </c>
      <c r="I64" s="150">
        <f>'Loan Fees'!$B$4</f>
        <v>200</v>
      </c>
      <c r="J64" s="149">
        <f>'Loan Fees'!$B$5</f>
        <v>478</v>
      </c>
      <c r="K64" s="172">
        <f t="shared" si="4"/>
        <v>58708</v>
      </c>
      <c r="L64" t="str">
        <f t="shared" si="5"/>
        <v/>
      </c>
    </row>
    <row r="65" spans="1:11" ht="15.75" thickTop="1"/>
    <row r="66" spans="1:11" ht="15.75">
      <c r="A66" s="309" t="s">
        <v>202</v>
      </c>
      <c r="B66" s="309"/>
      <c r="C66" s="309"/>
      <c r="D66" s="309"/>
      <c r="E66" s="309"/>
      <c r="F66" s="309"/>
      <c r="G66" s="309"/>
      <c r="H66" s="309"/>
      <c r="I66" s="309"/>
      <c r="J66" s="309"/>
      <c r="K66" s="309"/>
    </row>
    <row r="67" spans="1:11" ht="15.75">
      <c r="A67" s="309" t="s">
        <v>141</v>
      </c>
      <c r="B67" s="309"/>
      <c r="C67" s="309"/>
      <c r="D67" s="309"/>
      <c r="E67" s="309"/>
      <c r="F67" s="309"/>
      <c r="G67" s="309"/>
      <c r="H67" s="309"/>
      <c r="I67" s="309"/>
      <c r="J67" s="309"/>
      <c r="K67" s="309"/>
    </row>
    <row r="68" spans="1:11" ht="16.5" thickBot="1">
      <c r="A68" s="310" t="s">
        <v>89</v>
      </c>
      <c r="B68" s="310"/>
      <c r="C68" s="310"/>
      <c r="D68" s="310"/>
      <c r="E68" s="310"/>
      <c r="F68" s="310"/>
      <c r="G68" s="310"/>
      <c r="H68" s="310"/>
      <c r="I68" s="310"/>
      <c r="J68" s="310"/>
      <c r="K68" s="310"/>
    </row>
    <row r="69" spans="1:11" ht="16.5" thickTop="1" thickBot="1">
      <c r="A69" s="164"/>
      <c r="B69" s="155" t="s">
        <v>93</v>
      </c>
      <c r="C69" s="184" t="s">
        <v>96</v>
      </c>
      <c r="D69" s="156" t="s">
        <v>95</v>
      </c>
      <c r="E69" s="156" t="s">
        <v>11</v>
      </c>
      <c r="F69" s="157" t="s">
        <v>94</v>
      </c>
      <c r="G69" s="156" t="s">
        <v>98</v>
      </c>
      <c r="H69" s="156" t="s">
        <v>97</v>
      </c>
      <c r="I69" s="156" t="s">
        <v>166</v>
      </c>
      <c r="J69" s="168" t="s">
        <v>167</v>
      </c>
      <c r="K69" s="169" t="s">
        <v>90</v>
      </c>
    </row>
    <row r="70" spans="1:11" ht="15.75" thickTop="1">
      <c r="A70" s="173" t="s">
        <v>109</v>
      </c>
      <c r="B70" s="158">
        <f>Tuition!$D$12</f>
        <v>12121</v>
      </c>
      <c r="C70" s="159">
        <f>Fees!$B$4</f>
        <v>918</v>
      </c>
      <c r="D70" s="159">
        <f>'1 Term Living Expense Component'!$D$33</f>
        <v>4000</v>
      </c>
      <c r="E70" s="159">
        <f>'1 Term Living Expense Component'!$D$34</f>
        <v>1978</v>
      </c>
      <c r="F70" s="159">
        <f>'Books &amp; Supplies'!$B$5</f>
        <v>275</v>
      </c>
      <c r="G70" s="159">
        <f>'1 Term Living Expense Component'!$D$35</f>
        <v>1455</v>
      </c>
      <c r="H70" s="159">
        <f>('1 Term Living Expense Component'!$D$36+'1 Term Living Expense Component'!$M$13)</f>
        <v>940</v>
      </c>
      <c r="I70" s="161">
        <f>'Loan Fees'!$C$4</f>
        <v>100</v>
      </c>
      <c r="J70" s="160">
        <f>'Loan Fees'!$C$5</f>
        <v>239</v>
      </c>
      <c r="K70" s="170">
        <f>SUM(B70:J70)</f>
        <v>22026</v>
      </c>
    </row>
    <row r="71" spans="1:11">
      <c r="A71" s="177" t="s">
        <v>54</v>
      </c>
      <c r="B71" s="178">
        <f>Tuition!$F$12</f>
        <v>16056</v>
      </c>
      <c r="C71" s="152">
        <f>Fees!$B$4</f>
        <v>918</v>
      </c>
      <c r="D71" s="152">
        <f>'1 Term Living Expense Component'!$D$33</f>
        <v>4000</v>
      </c>
      <c r="E71" s="152">
        <f>'1 Term Living Expense Component'!$D$34</f>
        <v>1978</v>
      </c>
      <c r="F71" s="152">
        <f>'Books &amp; Supplies'!$B$5</f>
        <v>275</v>
      </c>
      <c r="G71" s="152">
        <f>'1 Term Living Expense Component'!$D$35</f>
        <v>1455</v>
      </c>
      <c r="H71" s="152">
        <f>('1 Term Living Expense Component'!$D$36+'1 Term Living Expense Component'!$M$13)</f>
        <v>940</v>
      </c>
      <c r="I71" s="154">
        <f>'Loan Fees'!$C$4</f>
        <v>100</v>
      </c>
      <c r="J71" s="153">
        <f>'Loan Fees'!$C$5</f>
        <v>239</v>
      </c>
      <c r="K71" s="179">
        <f t="shared" ref="K71:K87" si="6">SUM(B71:J71)</f>
        <v>25961</v>
      </c>
    </row>
    <row r="72" spans="1:11">
      <c r="A72" s="177" t="s">
        <v>56</v>
      </c>
      <c r="B72" s="178">
        <f>Tuition!$J$12</f>
        <v>13578</v>
      </c>
      <c r="C72" s="152">
        <f>Fees!$B$4</f>
        <v>918</v>
      </c>
      <c r="D72" s="152">
        <f>'1 Term Living Expense Component'!$D$33</f>
        <v>4000</v>
      </c>
      <c r="E72" s="152">
        <f>'1 Term Living Expense Component'!$D$34</f>
        <v>1978</v>
      </c>
      <c r="F72" s="152">
        <f>'Books &amp; Supplies'!$B$5</f>
        <v>275</v>
      </c>
      <c r="G72" s="152">
        <f>'1 Term Living Expense Component'!$D$35</f>
        <v>1455</v>
      </c>
      <c r="H72" s="152">
        <f>('1 Term Living Expense Component'!$D$36+'1 Term Living Expense Component'!$M$13)</f>
        <v>940</v>
      </c>
      <c r="I72" s="154">
        <f>'Loan Fees'!$C$4</f>
        <v>100</v>
      </c>
      <c r="J72" s="153">
        <f>'Loan Fees'!$C$5</f>
        <v>239</v>
      </c>
      <c r="K72" s="179">
        <f t="shared" si="6"/>
        <v>23483</v>
      </c>
    </row>
    <row r="73" spans="1:11">
      <c r="A73" s="177" t="s">
        <v>110</v>
      </c>
      <c r="B73" s="178">
        <f>Tuition!$F$18</f>
        <v>12846</v>
      </c>
      <c r="C73" s="152">
        <f>Fees!$B$4</f>
        <v>918</v>
      </c>
      <c r="D73" s="152">
        <f>'1 Term Living Expense Component'!$D$33</f>
        <v>4000</v>
      </c>
      <c r="E73" s="152">
        <f>'1 Term Living Expense Component'!$D$34</f>
        <v>1978</v>
      </c>
      <c r="F73" s="152">
        <f>'Books &amp; Supplies'!$B$5</f>
        <v>275</v>
      </c>
      <c r="G73" s="152">
        <f>'1 Term Living Expense Component'!$D$35</f>
        <v>1455</v>
      </c>
      <c r="H73" s="152">
        <f>('1 Term Living Expense Component'!$D$36+'1 Term Living Expense Component'!$M$13)</f>
        <v>940</v>
      </c>
      <c r="I73" s="154">
        <f>'Loan Fees'!$C$4</f>
        <v>100</v>
      </c>
      <c r="J73" s="153">
        <f>'Loan Fees'!$C$5</f>
        <v>239</v>
      </c>
      <c r="K73" s="179">
        <f t="shared" si="6"/>
        <v>22751</v>
      </c>
    </row>
    <row r="74" spans="1:11">
      <c r="A74" s="177" t="s">
        <v>60</v>
      </c>
      <c r="B74" s="178">
        <f>Tuition!$J$18</f>
        <v>12301</v>
      </c>
      <c r="C74" s="152">
        <f>Fees!$B$4</f>
        <v>918</v>
      </c>
      <c r="D74" s="152">
        <f>'1 Term Living Expense Component'!$D$33</f>
        <v>4000</v>
      </c>
      <c r="E74" s="152">
        <f>'1 Term Living Expense Component'!$D$34</f>
        <v>1978</v>
      </c>
      <c r="F74" s="152">
        <f>'Books &amp; Supplies'!$B$5</f>
        <v>275</v>
      </c>
      <c r="G74" s="152">
        <f>'1 Term Living Expense Component'!$D$35</f>
        <v>1455</v>
      </c>
      <c r="H74" s="152">
        <f>('1 Term Living Expense Component'!$D$36+'1 Term Living Expense Component'!$M$13)</f>
        <v>940</v>
      </c>
      <c r="I74" s="154">
        <f>'Loan Fees'!$C$4</f>
        <v>100</v>
      </c>
      <c r="J74" s="153">
        <f>'Loan Fees'!$C$5</f>
        <v>239</v>
      </c>
      <c r="K74" s="179">
        <f t="shared" si="6"/>
        <v>22206</v>
      </c>
    </row>
    <row r="75" spans="1:11">
      <c r="A75" s="177" t="s">
        <v>179</v>
      </c>
      <c r="B75" s="178">
        <f>Tuition!$X$24</f>
        <v>6249</v>
      </c>
      <c r="C75" s="152">
        <f>Fees!$B$4</f>
        <v>918</v>
      </c>
      <c r="D75" s="152">
        <f>'1 Term Living Expense Component'!$D$33</f>
        <v>4000</v>
      </c>
      <c r="E75" s="152">
        <f>'1 Term Living Expense Component'!$D$34</f>
        <v>1978</v>
      </c>
      <c r="F75" s="152">
        <f>'Books &amp; Supplies'!$B$5</f>
        <v>275</v>
      </c>
      <c r="G75" s="152">
        <f>'1 Term Living Expense Component'!$D$35</f>
        <v>1455</v>
      </c>
      <c r="H75" s="152">
        <f>('1 Term Living Expense Component'!$D$36+'1 Term Living Expense Component'!$M$13)</f>
        <v>940</v>
      </c>
      <c r="I75" s="154">
        <f>'Loan Fees'!$C$4</f>
        <v>100</v>
      </c>
      <c r="J75" s="153">
        <f>'Loan Fees'!$C$5</f>
        <v>239</v>
      </c>
      <c r="K75" s="179">
        <f t="shared" si="6"/>
        <v>16154</v>
      </c>
    </row>
    <row r="76" spans="1:11">
      <c r="A76" s="177" t="s">
        <v>111</v>
      </c>
      <c r="B76" s="178">
        <f>Tuition!$F$24</f>
        <v>12145</v>
      </c>
      <c r="C76" s="152">
        <f>Fees!$B$4</f>
        <v>918</v>
      </c>
      <c r="D76" s="152">
        <f>'1 Term Living Expense Component'!$D$33</f>
        <v>4000</v>
      </c>
      <c r="E76" s="152">
        <f>'1 Term Living Expense Component'!$D$34</f>
        <v>1978</v>
      </c>
      <c r="F76" s="152">
        <f>'Books &amp; Supplies'!$B$5</f>
        <v>275</v>
      </c>
      <c r="G76" s="152">
        <f>'1 Term Living Expense Component'!$D$35</f>
        <v>1455</v>
      </c>
      <c r="H76" s="152">
        <f>('1 Term Living Expense Component'!$D$36+'1 Term Living Expense Component'!$M$13)</f>
        <v>940</v>
      </c>
      <c r="I76" s="154">
        <f>'Loan Fees'!$C$4</f>
        <v>100</v>
      </c>
      <c r="J76" s="153">
        <f>'Loan Fees'!$C$5</f>
        <v>239</v>
      </c>
      <c r="K76" s="179">
        <f t="shared" si="6"/>
        <v>22050</v>
      </c>
    </row>
    <row r="77" spans="1:11">
      <c r="A77" s="177" t="s">
        <v>115</v>
      </c>
      <c r="B77" s="178">
        <f>Tuition!$H$12</f>
        <v>11280</v>
      </c>
      <c r="C77" s="152">
        <f>Fees!$B$4</f>
        <v>918</v>
      </c>
      <c r="D77" s="152">
        <f>'1 Term Living Expense Component'!$D$33</f>
        <v>4000</v>
      </c>
      <c r="E77" s="152">
        <f>'1 Term Living Expense Component'!$D$34</f>
        <v>1978</v>
      </c>
      <c r="F77" s="152">
        <f>'Books &amp; Supplies'!$B$5</f>
        <v>275</v>
      </c>
      <c r="G77" s="152">
        <f>'1 Term Living Expense Component'!$D$35</f>
        <v>1455</v>
      </c>
      <c r="H77" s="152">
        <f>('1 Term Living Expense Component'!$D$36+'1 Term Living Expense Component'!$M$13)</f>
        <v>940</v>
      </c>
      <c r="I77" s="154">
        <f>'Loan Fees'!$C$4</f>
        <v>100</v>
      </c>
      <c r="J77" s="153">
        <f>'Loan Fees'!$C$5</f>
        <v>239</v>
      </c>
      <c r="K77" s="179">
        <f t="shared" si="6"/>
        <v>21185</v>
      </c>
    </row>
    <row r="78" spans="1:11">
      <c r="A78" s="177" t="s">
        <v>116</v>
      </c>
      <c r="B78" s="178">
        <f>Tuition!$D$18</f>
        <v>12731</v>
      </c>
      <c r="C78" s="152">
        <f>Fees!$B$4</f>
        <v>918</v>
      </c>
      <c r="D78" s="152">
        <f>'1 Term Living Expense Component'!$D$33</f>
        <v>4000</v>
      </c>
      <c r="E78" s="152">
        <f>'1 Term Living Expense Component'!$D$34</f>
        <v>1978</v>
      </c>
      <c r="F78" s="152">
        <f>'Books &amp; Supplies'!$B$5</f>
        <v>275</v>
      </c>
      <c r="G78" s="152">
        <f>'1 Term Living Expense Component'!$D$35</f>
        <v>1455</v>
      </c>
      <c r="H78" s="152">
        <f>('1 Term Living Expense Component'!$D$36+'1 Term Living Expense Component'!$M$13)</f>
        <v>940</v>
      </c>
      <c r="I78" s="154">
        <f>'Loan Fees'!$C$4</f>
        <v>100</v>
      </c>
      <c r="J78" s="153">
        <f>'Loan Fees'!$C$5</f>
        <v>239</v>
      </c>
      <c r="K78" s="179">
        <f t="shared" si="6"/>
        <v>22636</v>
      </c>
    </row>
    <row r="79" spans="1:11">
      <c r="A79" s="177" t="s">
        <v>63</v>
      </c>
      <c r="B79" s="178">
        <f>Tuition!$U$24</f>
        <v>8928</v>
      </c>
      <c r="C79" s="152">
        <f>Fees!$B$4</f>
        <v>918</v>
      </c>
      <c r="D79" s="152">
        <f>'1 Term Living Expense Component'!$D$33</f>
        <v>4000</v>
      </c>
      <c r="E79" s="152">
        <f>'1 Term Living Expense Component'!$D$34</f>
        <v>1978</v>
      </c>
      <c r="F79" s="152">
        <f>'Books &amp; Supplies'!$B$5</f>
        <v>275</v>
      </c>
      <c r="G79" s="152">
        <f>'1 Term Living Expense Component'!$D$35</f>
        <v>1455</v>
      </c>
      <c r="H79" s="152">
        <f>('1 Term Living Expense Component'!$D$36+'1 Term Living Expense Component'!$M$13)</f>
        <v>940</v>
      </c>
      <c r="I79" s="154">
        <f>'Loan Fees'!$C$4</f>
        <v>100</v>
      </c>
      <c r="J79" s="153">
        <f>'Loan Fees'!$C$5</f>
        <v>239</v>
      </c>
      <c r="K79" s="179">
        <f t="shared" si="6"/>
        <v>18833</v>
      </c>
    </row>
    <row r="80" spans="1:11">
      <c r="A80" s="177" t="s">
        <v>59</v>
      </c>
      <c r="B80" s="178">
        <f>Tuition!$H$18</f>
        <v>15903</v>
      </c>
      <c r="C80" s="152">
        <f>Fees!$B$4</f>
        <v>918</v>
      </c>
      <c r="D80" s="152">
        <f>'1 Term Living Expense Component'!$D$33</f>
        <v>4000</v>
      </c>
      <c r="E80" s="152">
        <f>'1 Term Living Expense Component'!$D$34</f>
        <v>1978</v>
      </c>
      <c r="F80" s="152">
        <f>'Books &amp; Supplies'!$B$5</f>
        <v>275</v>
      </c>
      <c r="G80" s="152">
        <f>'1 Term Living Expense Component'!$D$35</f>
        <v>1455</v>
      </c>
      <c r="H80" s="152">
        <f>('1 Term Living Expense Component'!$D$36+'1 Term Living Expense Component'!$M$13)</f>
        <v>940</v>
      </c>
      <c r="I80" s="154">
        <f>'Loan Fees'!$C$4</f>
        <v>100</v>
      </c>
      <c r="J80" s="153">
        <f>'Loan Fees'!$C$5</f>
        <v>239</v>
      </c>
      <c r="K80" s="179">
        <f t="shared" si="6"/>
        <v>25808</v>
      </c>
    </row>
    <row r="81" spans="1:11">
      <c r="A81" s="177" t="s">
        <v>114</v>
      </c>
      <c r="B81" s="178">
        <f>Tuition!$J$24</f>
        <v>18815</v>
      </c>
      <c r="C81" s="152">
        <f>Fees!$B$5</f>
        <v>1133</v>
      </c>
      <c r="D81" s="152">
        <f>'1 Term Living Expense Component'!$D$33</f>
        <v>4000</v>
      </c>
      <c r="E81" s="152">
        <f>'1 Term Living Expense Component'!$D$34</f>
        <v>1978</v>
      </c>
      <c r="F81" s="152">
        <f>'Books &amp; Supplies'!$B$7</f>
        <v>800</v>
      </c>
      <c r="G81" s="152">
        <f>'1 Term Living Expense Component'!$D$35</f>
        <v>1455</v>
      </c>
      <c r="H81" s="152">
        <f>('1 Term Living Expense Component'!$D$36+'1 Term Living Expense Component'!$M$13)</f>
        <v>940</v>
      </c>
      <c r="I81" s="154">
        <f>'Loan Fees'!$C$4</f>
        <v>100</v>
      </c>
      <c r="J81" s="153">
        <f>'Loan Fees'!$C$5</f>
        <v>239</v>
      </c>
      <c r="K81" s="179">
        <f t="shared" si="6"/>
        <v>29460</v>
      </c>
    </row>
    <row r="82" spans="1:11">
      <c r="A82" s="177" t="s">
        <v>113</v>
      </c>
      <c r="B82" s="178">
        <f>Tuition!$D$40</f>
        <v>17934</v>
      </c>
      <c r="C82" s="152">
        <f>Fees!$B$5</f>
        <v>1133</v>
      </c>
      <c r="D82" s="152">
        <f>'1 Term Living Expense Component'!$D$33</f>
        <v>4000</v>
      </c>
      <c r="E82" s="152">
        <f>'1 Term Living Expense Component'!$D$34</f>
        <v>1978</v>
      </c>
      <c r="F82" s="152">
        <f>'Books &amp; Supplies'!$B$7</f>
        <v>800</v>
      </c>
      <c r="G82" s="152">
        <f>'1 Term Living Expense Component'!$D$35</f>
        <v>1455</v>
      </c>
      <c r="H82" s="152">
        <f>('1 Term Living Expense Component'!$D$36+'1 Term Living Expense Component'!$M$13)</f>
        <v>940</v>
      </c>
      <c r="I82" s="154">
        <f>'Loan Fees'!$C$4</f>
        <v>100</v>
      </c>
      <c r="J82" s="153">
        <f>'Loan Fees'!$C$5</f>
        <v>239</v>
      </c>
      <c r="K82" s="179">
        <f t="shared" si="6"/>
        <v>28579</v>
      </c>
    </row>
    <row r="83" spans="1:11">
      <c r="A83" s="177" t="s">
        <v>127</v>
      </c>
      <c r="B83" s="178">
        <f>Tuition!$F$40</f>
        <v>18425</v>
      </c>
      <c r="C83" s="183">
        <f>Fees!$B$6</f>
        <v>956</v>
      </c>
      <c r="D83" s="152">
        <f>'1 Term Living Expense Component'!$D$33</f>
        <v>4000</v>
      </c>
      <c r="E83" s="152">
        <f>'1 Term Living Expense Component'!$D$34</f>
        <v>1978</v>
      </c>
      <c r="F83" s="152">
        <f>'Books &amp; Supplies'!$B$9</f>
        <v>125</v>
      </c>
      <c r="G83" s="152">
        <f>'1 Term Living Expense Component'!$D$71</f>
        <v>1704</v>
      </c>
      <c r="H83" s="152">
        <f>('1 Term Living Expense Component'!$D$72+'1 Term Living Expense Component'!$M$13)</f>
        <v>1341</v>
      </c>
      <c r="I83" s="154">
        <f>'Loan Fees'!$C$4</f>
        <v>100</v>
      </c>
      <c r="J83" s="153">
        <f>'Loan Fees'!$C$5</f>
        <v>239</v>
      </c>
      <c r="K83" s="179">
        <f t="shared" ref="K83:K86" si="7">SUM(B83:J83)</f>
        <v>28868</v>
      </c>
    </row>
    <row r="84" spans="1:11">
      <c r="A84" s="177" t="s">
        <v>128</v>
      </c>
      <c r="B84" s="178">
        <f>Tuition!$F$40</f>
        <v>18425</v>
      </c>
      <c r="C84" s="183">
        <f>Fees!$B$6</f>
        <v>956</v>
      </c>
      <c r="D84" s="152">
        <f>'1 Term Living Expense Component'!$D$33</f>
        <v>4000</v>
      </c>
      <c r="E84" s="152">
        <f>'1 Term Living Expense Component'!$D$34</f>
        <v>1978</v>
      </c>
      <c r="F84" s="152">
        <f>'Books &amp; Supplies'!$B$9</f>
        <v>125</v>
      </c>
      <c r="G84" s="152">
        <f>'1 Term Living Expense Component'!$E$71</f>
        <v>1559</v>
      </c>
      <c r="H84" s="152">
        <f>('1 Term Living Expense Component'!$D$36+'1 Term Living Expense Component'!$M$13)</f>
        <v>940</v>
      </c>
      <c r="I84" s="154">
        <f>'Loan Fees'!$C$4</f>
        <v>100</v>
      </c>
      <c r="J84" s="153">
        <f>'Loan Fees'!$C$5</f>
        <v>239</v>
      </c>
      <c r="K84" s="179">
        <f t="shared" si="7"/>
        <v>28322</v>
      </c>
    </row>
    <row r="85" spans="1:11">
      <c r="A85" s="177" t="s">
        <v>129</v>
      </c>
      <c r="B85" s="178">
        <f>Tuition!$F$40</f>
        <v>18425</v>
      </c>
      <c r="C85" s="183">
        <f>Fees!$B$6</f>
        <v>956</v>
      </c>
      <c r="D85" s="152">
        <f>'1 Term Living Expense Component'!$D$33</f>
        <v>4000</v>
      </c>
      <c r="E85" s="152">
        <f>'1 Term Living Expense Component'!$D$34</f>
        <v>1978</v>
      </c>
      <c r="F85" s="152">
        <f>'Books &amp; Supplies'!$B$9</f>
        <v>125</v>
      </c>
      <c r="G85" s="152">
        <f>'1 Term Living Expense Component'!$F$71</f>
        <v>1554</v>
      </c>
      <c r="H85" s="152">
        <f>('1 Term Living Expense Component'!$D$36+'1 Term Living Expense Component'!$M$13)</f>
        <v>940</v>
      </c>
      <c r="I85" s="154">
        <f>'Loan Fees'!$C$4</f>
        <v>100</v>
      </c>
      <c r="J85" s="153">
        <f>'Loan Fees'!$C$5</f>
        <v>239</v>
      </c>
      <c r="K85" s="179">
        <f t="shared" si="7"/>
        <v>28317</v>
      </c>
    </row>
    <row r="86" spans="1:11">
      <c r="A86" s="177" t="s">
        <v>130</v>
      </c>
      <c r="B86" s="178">
        <f>Tuition!$F$40</f>
        <v>18425</v>
      </c>
      <c r="C86" s="183">
        <f>Fees!$B$6</f>
        <v>956</v>
      </c>
      <c r="D86" s="152">
        <f>'1 Term Living Expense Component'!$D$33</f>
        <v>4000</v>
      </c>
      <c r="E86" s="152">
        <f>'1 Term Living Expense Component'!$D$34</f>
        <v>1978</v>
      </c>
      <c r="F86" s="152">
        <f>'Books &amp; Supplies'!$B$9</f>
        <v>125</v>
      </c>
      <c r="G86" s="152">
        <f>'1 Term Living Expense Component'!$G$71</f>
        <v>1713</v>
      </c>
      <c r="H86" s="152">
        <f>'1 Term Living Expense Component'!$G$72+'1 Term Living Expense Component'!$M$13</f>
        <v>4952</v>
      </c>
      <c r="I86" s="154">
        <f>'Loan Fees'!$C$4</f>
        <v>100</v>
      </c>
      <c r="J86" s="153">
        <f>'Loan Fees'!$C$5</f>
        <v>239</v>
      </c>
      <c r="K86" s="179">
        <f t="shared" si="7"/>
        <v>32488</v>
      </c>
    </row>
    <row r="87" spans="1:11" ht="15.75" thickBot="1">
      <c r="A87" s="175" t="s">
        <v>112</v>
      </c>
      <c r="B87" s="163">
        <f>Tuition!$H$40</f>
        <v>23125</v>
      </c>
      <c r="C87" s="148">
        <f>Fees!$B$7</f>
        <v>1133</v>
      </c>
      <c r="D87" s="148">
        <f>'1 Term Living Expense Component'!$D$33</f>
        <v>4000</v>
      </c>
      <c r="E87" s="148">
        <f>'1 Term Living Expense Component'!$D$34</f>
        <v>1978</v>
      </c>
      <c r="F87" s="148">
        <f>'Books &amp; Supplies'!$B$11</f>
        <v>700</v>
      </c>
      <c r="G87" s="148">
        <f>'1 Term Living Expense Component'!$D$35</f>
        <v>1455</v>
      </c>
      <c r="H87" s="148">
        <f>'1 Term Living Expense Component'!$D$36+'1 Term Living Expense Component'!$M$13</f>
        <v>940</v>
      </c>
      <c r="I87" s="150">
        <f>'Loan Fees'!$C$4</f>
        <v>100</v>
      </c>
      <c r="J87" s="149">
        <f>'Loan Fees'!$C$5</f>
        <v>239</v>
      </c>
      <c r="K87" s="172">
        <f t="shared" si="6"/>
        <v>33670</v>
      </c>
    </row>
    <row r="88" spans="1:11" ht="15.75" thickTop="1"/>
    <row r="89" spans="1:11" ht="16.5" thickBot="1">
      <c r="A89" s="310" t="s">
        <v>205</v>
      </c>
      <c r="B89" s="310"/>
      <c r="C89" s="310"/>
      <c r="D89" s="310"/>
      <c r="E89" s="310"/>
      <c r="F89" s="310"/>
      <c r="G89" s="310"/>
      <c r="H89" s="310"/>
      <c r="I89" s="310"/>
      <c r="J89" s="310"/>
      <c r="K89" s="310"/>
    </row>
    <row r="90" spans="1:11" ht="16.5" thickTop="1" thickBot="1">
      <c r="A90" s="164"/>
      <c r="B90" s="155" t="s">
        <v>93</v>
      </c>
      <c r="C90" s="184" t="s">
        <v>96</v>
      </c>
      <c r="D90" s="156" t="s">
        <v>95</v>
      </c>
      <c r="E90" s="156" t="s">
        <v>11</v>
      </c>
      <c r="F90" s="157" t="s">
        <v>94</v>
      </c>
      <c r="G90" s="156" t="s">
        <v>98</v>
      </c>
      <c r="H90" s="156" t="s">
        <v>97</v>
      </c>
      <c r="I90" s="156" t="s">
        <v>166</v>
      </c>
      <c r="J90" s="168" t="s">
        <v>167</v>
      </c>
      <c r="K90" s="169" t="s">
        <v>90</v>
      </c>
    </row>
    <row r="91" spans="1:11" ht="15.75" thickTop="1">
      <c r="A91" s="173" t="s">
        <v>109</v>
      </c>
      <c r="B91" s="158">
        <f>Tuition!$D$12</f>
        <v>12121</v>
      </c>
      <c r="C91" s="159">
        <f>Fees!$B$4</f>
        <v>918</v>
      </c>
      <c r="D91" s="159">
        <f>'1 Term Living Expense Component'!$D$28</f>
        <v>3052</v>
      </c>
      <c r="E91" s="159">
        <f>'1 Term Living Expense Component'!$D$29</f>
        <v>1978</v>
      </c>
      <c r="F91" s="159">
        <f>'Books &amp; Supplies'!$B$5</f>
        <v>275</v>
      </c>
      <c r="G91" s="159">
        <f>'1 Term Living Expense Component'!$D$30</f>
        <v>1185</v>
      </c>
      <c r="H91" s="159">
        <f>('1 Term Living Expense Component'!$D$31+'1 Term Living Expense Component'!$M$13)</f>
        <v>940</v>
      </c>
      <c r="I91" s="161">
        <f>'Loan Fees'!$C$4</f>
        <v>100</v>
      </c>
      <c r="J91" s="160">
        <f>'Loan Fees'!$C$5</f>
        <v>239</v>
      </c>
      <c r="K91" s="170">
        <f>SUM(B91:J91)</f>
        <v>20808</v>
      </c>
    </row>
    <row r="92" spans="1:11">
      <c r="A92" s="177" t="s">
        <v>54</v>
      </c>
      <c r="B92" s="178">
        <f>Tuition!$F$12</f>
        <v>16056</v>
      </c>
      <c r="C92" s="152">
        <f>Fees!$B$4</f>
        <v>918</v>
      </c>
      <c r="D92" s="152">
        <f>'1 Term Living Expense Component'!$D$28</f>
        <v>3052</v>
      </c>
      <c r="E92" s="152">
        <f>'1 Term Living Expense Component'!$D$29</f>
        <v>1978</v>
      </c>
      <c r="F92" s="152">
        <f>'Books &amp; Supplies'!$B$5</f>
        <v>275</v>
      </c>
      <c r="G92" s="152">
        <f>'1 Term Living Expense Component'!$D$30</f>
        <v>1185</v>
      </c>
      <c r="H92" s="152">
        <f>('1 Term Living Expense Component'!$D$31+'1 Term Living Expense Component'!$M$13)</f>
        <v>940</v>
      </c>
      <c r="I92" s="154">
        <f>'Loan Fees'!$C$4</f>
        <v>100</v>
      </c>
      <c r="J92" s="153">
        <f>'Loan Fees'!$C$5</f>
        <v>239</v>
      </c>
      <c r="K92" s="179">
        <f t="shared" ref="K92:K108" si="8">SUM(B92:J92)</f>
        <v>24743</v>
      </c>
    </row>
    <row r="93" spans="1:11">
      <c r="A93" s="177" t="s">
        <v>56</v>
      </c>
      <c r="B93" s="178">
        <f>Tuition!$J$12</f>
        <v>13578</v>
      </c>
      <c r="C93" s="152">
        <f>Fees!$B$4</f>
        <v>918</v>
      </c>
      <c r="D93" s="152">
        <f>'1 Term Living Expense Component'!$D$28</f>
        <v>3052</v>
      </c>
      <c r="E93" s="152">
        <f>'1 Term Living Expense Component'!$D$29</f>
        <v>1978</v>
      </c>
      <c r="F93" s="152">
        <f>'Books &amp; Supplies'!$B$5</f>
        <v>275</v>
      </c>
      <c r="G93" s="152">
        <f>'1 Term Living Expense Component'!$D$30</f>
        <v>1185</v>
      </c>
      <c r="H93" s="152">
        <f>('1 Term Living Expense Component'!$D$31+'1 Term Living Expense Component'!$M$13)</f>
        <v>940</v>
      </c>
      <c r="I93" s="154">
        <f>'Loan Fees'!$C$4</f>
        <v>100</v>
      </c>
      <c r="J93" s="153">
        <f>'Loan Fees'!$C$5</f>
        <v>239</v>
      </c>
      <c r="K93" s="179">
        <f t="shared" si="8"/>
        <v>22265</v>
      </c>
    </row>
    <row r="94" spans="1:11">
      <c r="A94" s="177" t="s">
        <v>110</v>
      </c>
      <c r="B94" s="178">
        <f>Tuition!$F$18</f>
        <v>12846</v>
      </c>
      <c r="C94" s="152">
        <f>Fees!$B$4</f>
        <v>918</v>
      </c>
      <c r="D94" s="152">
        <f>'1 Term Living Expense Component'!$D$28</f>
        <v>3052</v>
      </c>
      <c r="E94" s="152">
        <f>'1 Term Living Expense Component'!$D$29</f>
        <v>1978</v>
      </c>
      <c r="F94" s="152">
        <f>'Books &amp; Supplies'!$B$5</f>
        <v>275</v>
      </c>
      <c r="G94" s="152">
        <f>'1 Term Living Expense Component'!$D$30</f>
        <v>1185</v>
      </c>
      <c r="H94" s="152">
        <f>('1 Term Living Expense Component'!$D$31+'1 Term Living Expense Component'!$M$13)</f>
        <v>940</v>
      </c>
      <c r="I94" s="154">
        <f>'Loan Fees'!$C$4</f>
        <v>100</v>
      </c>
      <c r="J94" s="153">
        <f>'Loan Fees'!$C$5</f>
        <v>239</v>
      </c>
      <c r="K94" s="179">
        <f t="shared" si="8"/>
        <v>21533</v>
      </c>
    </row>
    <row r="95" spans="1:11">
      <c r="A95" s="177" t="s">
        <v>60</v>
      </c>
      <c r="B95" s="178">
        <f>Tuition!$J$18</f>
        <v>12301</v>
      </c>
      <c r="C95" s="152">
        <f>Fees!$B$4</f>
        <v>918</v>
      </c>
      <c r="D95" s="152">
        <f>'1 Term Living Expense Component'!$D$28</f>
        <v>3052</v>
      </c>
      <c r="E95" s="152">
        <f>'1 Term Living Expense Component'!$D$29</f>
        <v>1978</v>
      </c>
      <c r="F95" s="152">
        <f>'Books &amp; Supplies'!$B$5</f>
        <v>275</v>
      </c>
      <c r="G95" s="152">
        <f>'1 Term Living Expense Component'!$D$30</f>
        <v>1185</v>
      </c>
      <c r="H95" s="152">
        <f>('1 Term Living Expense Component'!$D$31+'1 Term Living Expense Component'!$M$13)</f>
        <v>940</v>
      </c>
      <c r="I95" s="154">
        <f>'Loan Fees'!$C$4</f>
        <v>100</v>
      </c>
      <c r="J95" s="153">
        <f>'Loan Fees'!$C$5</f>
        <v>239</v>
      </c>
      <c r="K95" s="179">
        <f t="shared" si="8"/>
        <v>20988</v>
      </c>
    </row>
    <row r="96" spans="1:11">
      <c r="A96" s="177" t="s">
        <v>179</v>
      </c>
      <c r="B96" s="178">
        <f>Tuition!$X$24</f>
        <v>6249</v>
      </c>
      <c r="C96" s="152">
        <f>Fees!$B$4</f>
        <v>918</v>
      </c>
      <c r="D96" s="152">
        <f>'1 Term Living Expense Component'!$D$28</f>
        <v>3052</v>
      </c>
      <c r="E96" s="152">
        <f>'1 Term Living Expense Component'!$D$29</f>
        <v>1978</v>
      </c>
      <c r="F96" s="152">
        <f>'Books &amp; Supplies'!$B$5</f>
        <v>275</v>
      </c>
      <c r="G96" s="152">
        <f>'1 Term Living Expense Component'!$D$30</f>
        <v>1185</v>
      </c>
      <c r="H96" s="152">
        <f>('1 Term Living Expense Component'!$D$31+'1 Term Living Expense Component'!$M$13)</f>
        <v>940</v>
      </c>
      <c r="I96" s="154">
        <f>'Loan Fees'!$C$4</f>
        <v>100</v>
      </c>
      <c r="J96" s="153">
        <f>'Loan Fees'!$C$5</f>
        <v>239</v>
      </c>
      <c r="K96" s="179">
        <f t="shared" si="8"/>
        <v>14936</v>
      </c>
    </row>
    <row r="97" spans="1:11">
      <c r="A97" s="177" t="s">
        <v>111</v>
      </c>
      <c r="B97" s="178">
        <f>Tuition!$F$24</f>
        <v>12145</v>
      </c>
      <c r="C97" s="152">
        <f>Fees!$B$4</f>
        <v>918</v>
      </c>
      <c r="D97" s="152">
        <f>'1 Term Living Expense Component'!$D$28</f>
        <v>3052</v>
      </c>
      <c r="E97" s="152">
        <f>'1 Term Living Expense Component'!$D$29</f>
        <v>1978</v>
      </c>
      <c r="F97" s="152">
        <f>'Books &amp; Supplies'!$B$5</f>
        <v>275</v>
      </c>
      <c r="G97" s="152">
        <f>'1 Term Living Expense Component'!$D$30</f>
        <v>1185</v>
      </c>
      <c r="H97" s="152">
        <f>('1 Term Living Expense Component'!$D$31+'1 Term Living Expense Component'!$M$13)</f>
        <v>940</v>
      </c>
      <c r="I97" s="154">
        <f>'Loan Fees'!$C$4</f>
        <v>100</v>
      </c>
      <c r="J97" s="153">
        <f>'Loan Fees'!$C$5</f>
        <v>239</v>
      </c>
      <c r="K97" s="179">
        <f t="shared" si="8"/>
        <v>20832</v>
      </c>
    </row>
    <row r="98" spans="1:11">
      <c r="A98" s="177" t="s">
        <v>115</v>
      </c>
      <c r="B98" s="178">
        <f>Tuition!$H$12</f>
        <v>11280</v>
      </c>
      <c r="C98" s="152">
        <f>Fees!$B$4</f>
        <v>918</v>
      </c>
      <c r="D98" s="152">
        <f>'1 Term Living Expense Component'!$D$28</f>
        <v>3052</v>
      </c>
      <c r="E98" s="152">
        <f>'1 Term Living Expense Component'!$D$29</f>
        <v>1978</v>
      </c>
      <c r="F98" s="152">
        <f>'Books &amp; Supplies'!$B$5</f>
        <v>275</v>
      </c>
      <c r="G98" s="152">
        <f>'1 Term Living Expense Component'!$D$30</f>
        <v>1185</v>
      </c>
      <c r="H98" s="152">
        <f>('1 Term Living Expense Component'!$D$31+'1 Term Living Expense Component'!$M$13)</f>
        <v>940</v>
      </c>
      <c r="I98" s="154">
        <f>'Loan Fees'!$C$4</f>
        <v>100</v>
      </c>
      <c r="J98" s="153">
        <f>'Loan Fees'!$C$5</f>
        <v>239</v>
      </c>
      <c r="K98" s="179">
        <f t="shared" si="8"/>
        <v>19967</v>
      </c>
    </row>
    <row r="99" spans="1:11">
      <c r="A99" s="177" t="s">
        <v>116</v>
      </c>
      <c r="B99" s="178">
        <f>Tuition!$D$18</f>
        <v>12731</v>
      </c>
      <c r="C99" s="152">
        <f>Fees!$B$4</f>
        <v>918</v>
      </c>
      <c r="D99" s="152">
        <f>'1 Term Living Expense Component'!$D$28</f>
        <v>3052</v>
      </c>
      <c r="E99" s="152">
        <f>'1 Term Living Expense Component'!$D$29</f>
        <v>1978</v>
      </c>
      <c r="F99" s="152">
        <f>'Books &amp; Supplies'!$B$5</f>
        <v>275</v>
      </c>
      <c r="G99" s="152">
        <f>'1 Term Living Expense Component'!$D$30</f>
        <v>1185</v>
      </c>
      <c r="H99" s="152">
        <f>('1 Term Living Expense Component'!$D$31+'1 Term Living Expense Component'!$M$13)</f>
        <v>940</v>
      </c>
      <c r="I99" s="154">
        <f>'Loan Fees'!$C$4</f>
        <v>100</v>
      </c>
      <c r="J99" s="153">
        <f>'Loan Fees'!$C$5</f>
        <v>239</v>
      </c>
      <c r="K99" s="179">
        <f t="shared" si="8"/>
        <v>21418</v>
      </c>
    </row>
    <row r="100" spans="1:11">
      <c r="A100" s="177" t="s">
        <v>63</v>
      </c>
      <c r="B100" s="178">
        <f>Tuition!$U$24</f>
        <v>8928</v>
      </c>
      <c r="C100" s="152">
        <f>Fees!$B$4</f>
        <v>918</v>
      </c>
      <c r="D100" s="152">
        <f>'1 Term Living Expense Component'!$D$28</f>
        <v>3052</v>
      </c>
      <c r="E100" s="152">
        <f>'1 Term Living Expense Component'!$D$29</f>
        <v>1978</v>
      </c>
      <c r="F100" s="152">
        <f>'Books &amp; Supplies'!$B$5</f>
        <v>275</v>
      </c>
      <c r="G100" s="152">
        <f>'1 Term Living Expense Component'!$D$30</f>
        <v>1185</v>
      </c>
      <c r="H100" s="152">
        <f>('1 Term Living Expense Component'!$D$31+'1 Term Living Expense Component'!$M$13)</f>
        <v>940</v>
      </c>
      <c r="I100" s="154">
        <f>'Loan Fees'!$C$4</f>
        <v>100</v>
      </c>
      <c r="J100" s="153">
        <f>'Loan Fees'!$C$5</f>
        <v>239</v>
      </c>
      <c r="K100" s="179">
        <f t="shared" si="8"/>
        <v>17615</v>
      </c>
    </row>
    <row r="101" spans="1:11">
      <c r="A101" s="177" t="s">
        <v>59</v>
      </c>
      <c r="B101" s="178">
        <f>Tuition!$H$18</f>
        <v>15903</v>
      </c>
      <c r="C101" s="152">
        <f>Fees!$B$4</f>
        <v>918</v>
      </c>
      <c r="D101" s="152">
        <f>'1 Term Living Expense Component'!$D$28</f>
        <v>3052</v>
      </c>
      <c r="E101" s="152">
        <f>'1 Term Living Expense Component'!$D$29</f>
        <v>1978</v>
      </c>
      <c r="F101" s="152">
        <f>'Books &amp; Supplies'!$B$5</f>
        <v>275</v>
      </c>
      <c r="G101" s="152">
        <f>'1 Term Living Expense Component'!$D$30</f>
        <v>1185</v>
      </c>
      <c r="H101" s="152">
        <f>('1 Term Living Expense Component'!$D$31+'1 Term Living Expense Component'!$M$13)</f>
        <v>940</v>
      </c>
      <c r="I101" s="154">
        <f>'Loan Fees'!$C$4</f>
        <v>100</v>
      </c>
      <c r="J101" s="153">
        <f>'Loan Fees'!$C$5</f>
        <v>239</v>
      </c>
      <c r="K101" s="179">
        <f t="shared" si="8"/>
        <v>24590</v>
      </c>
    </row>
    <row r="102" spans="1:11">
      <c r="A102" s="177" t="s">
        <v>114</v>
      </c>
      <c r="B102" s="178">
        <f>Tuition!$J$24</f>
        <v>18815</v>
      </c>
      <c r="C102" s="152">
        <f>Fees!$B$5</f>
        <v>1133</v>
      </c>
      <c r="D102" s="152">
        <f>'1 Term Living Expense Component'!$D$28</f>
        <v>3052</v>
      </c>
      <c r="E102" s="152">
        <f>'1 Term Living Expense Component'!$D$29</f>
        <v>1978</v>
      </c>
      <c r="F102" s="152">
        <f>'Books &amp; Supplies'!$B$7</f>
        <v>800</v>
      </c>
      <c r="G102" s="152">
        <f>'1 Term Living Expense Component'!$D$30</f>
        <v>1185</v>
      </c>
      <c r="H102" s="152">
        <f>('1 Term Living Expense Component'!$D$31+'1 Term Living Expense Component'!$M$13)</f>
        <v>940</v>
      </c>
      <c r="I102" s="154">
        <f>'Loan Fees'!$C$4</f>
        <v>100</v>
      </c>
      <c r="J102" s="153">
        <f>'Loan Fees'!$C$5</f>
        <v>239</v>
      </c>
      <c r="K102" s="179">
        <f t="shared" si="8"/>
        <v>28242</v>
      </c>
    </row>
    <row r="103" spans="1:11">
      <c r="A103" s="177" t="s">
        <v>113</v>
      </c>
      <c r="B103" s="178">
        <f>Tuition!$D$40</f>
        <v>17934</v>
      </c>
      <c r="C103" s="152">
        <f>Fees!$B$5</f>
        <v>1133</v>
      </c>
      <c r="D103" s="152">
        <f>'1 Term Living Expense Component'!$D$28</f>
        <v>3052</v>
      </c>
      <c r="E103" s="152">
        <f>'1 Term Living Expense Component'!$D$29</f>
        <v>1978</v>
      </c>
      <c r="F103" s="152">
        <f>'Books &amp; Supplies'!$B$7</f>
        <v>800</v>
      </c>
      <c r="G103" s="152">
        <f>'1 Term Living Expense Component'!$D$30</f>
        <v>1185</v>
      </c>
      <c r="H103" s="152">
        <f>('1 Term Living Expense Component'!$D$31+'1 Term Living Expense Component'!$M$13)</f>
        <v>940</v>
      </c>
      <c r="I103" s="154">
        <f>'Loan Fees'!$C$4</f>
        <v>100</v>
      </c>
      <c r="J103" s="153">
        <f>'Loan Fees'!$C$5</f>
        <v>239</v>
      </c>
      <c r="K103" s="179">
        <f t="shared" si="8"/>
        <v>27361</v>
      </c>
    </row>
    <row r="104" spans="1:11">
      <c r="A104" s="177" t="s">
        <v>127</v>
      </c>
      <c r="B104" s="178">
        <f>Tuition!$F$40</f>
        <v>18425</v>
      </c>
      <c r="C104" s="183">
        <f>Fees!$B$6</f>
        <v>956</v>
      </c>
      <c r="D104" s="152">
        <f>'1 Term Living Expense Component'!$D$28</f>
        <v>3052</v>
      </c>
      <c r="E104" s="152">
        <f>'1 Term Living Expense Component'!$D$29</f>
        <v>1978</v>
      </c>
      <c r="F104" s="152">
        <f>'Books &amp; Supplies'!$B$9</f>
        <v>125</v>
      </c>
      <c r="G104" s="152">
        <f>'1 Term Living Expense Component'!$D$66</f>
        <v>1434</v>
      </c>
      <c r="H104" s="152">
        <f>('1 Term Living Expense Component'!$D$72+'1 Term Living Expense Component'!$M$13)</f>
        <v>1341</v>
      </c>
      <c r="I104" s="154">
        <f>'Loan Fees'!$C$4</f>
        <v>100</v>
      </c>
      <c r="J104" s="153">
        <f>'Loan Fees'!$C$5</f>
        <v>239</v>
      </c>
      <c r="K104" s="179">
        <f t="shared" si="8"/>
        <v>27650</v>
      </c>
    </row>
    <row r="105" spans="1:11">
      <c r="A105" s="177" t="s">
        <v>128</v>
      </c>
      <c r="B105" s="178">
        <f>Tuition!$F$40</f>
        <v>18425</v>
      </c>
      <c r="C105" s="183">
        <f>Fees!$B$6</f>
        <v>956</v>
      </c>
      <c r="D105" s="152">
        <f>'1 Term Living Expense Component'!$D$28</f>
        <v>3052</v>
      </c>
      <c r="E105" s="152">
        <f>'1 Term Living Expense Component'!$D$29</f>
        <v>1978</v>
      </c>
      <c r="F105" s="152">
        <f>'Books &amp; Supplies'!$B$9</f>
        <v>125</v>
      </c>
      <c r="G105" s="152">
        <f>'1 Term Living Expense Component'!$E$66</f>
        <v>1289</v>
      </c>
      <c r="H105" s="152">
        <f>('1 Term Living Expense Component'!$D$31+'1 Term Living Expense Component'!$M$13)</f>
        <v>940</v>
      </c>
      <c r="I105" s="154">
        <f>'Loan Fees'!$C$4</f>
        <v>100</v>
      </c>
      <c r="J105" s="153">
        <f>'Loan Fees'!$C$5</f>
        <v>239</v>
      </c>
      <c r="K105" s="179">
        <f t="shared" si="8"/>
        <v>27104</v>
      </c>
    </row>
    <row r="106" spans="1:11">
      <c r="A106" s="177" t="s">
        <v>129</v>
      </c>
      <c r="B106" s="178">
        <f>Tuition!$F$40</f>
        <v>18425</v>
      </c>
      <c r="C106" s="183">
        <f>Fees!$B$6</f>
        <v>956</v>
      </c>
      <c r="D106" s="152">
        <f>'1 Term Living Expense Component'!$D$28</f>
        <v>3052</v>
      </c>
      <c r="E106" s="152">
        <f>'1 Term Living Expense Component'!$D$29</f>
        <v>1978</v>
      </c>
      <c r="F106" s="152">
        <f>'Books &amp; Supplies'!$B$9</f>
        <v>125</v>
      </c>
      <c r="G106" s="152">
        <f>'1 Term Living Expense Component'!$F$66</f>
        <v>1284</v>
      </c>
      <c r="H106" s="152">
        <f>('1 Term Living Expense Component'!$D$31+'1 Term Living Expense Component'!$M$13)</f>
        <v>940</v>
      </c>
      <c r="I106" s="154">
        <f>'Loan Fees'!$C$4</f>
        <v>100</v>
      </c>
      <c r="J106" s="153">
        <f>'Loan Fees'!$C$5</f>
        <v>239</v>
      </c>
      <c r="K106" s="179">
        <f t="shared" si="8"/>
        <v>27099</v>
      </c>
    </row>
    <row r="107" spans="1:11">
      <c r="A107" s="177" t="s">
        <v>130</v>
      </c>
      <c r="B107" s="178">
        <f>Tuition!$F$40</f>
        <v>18425</v>
      </c>
      <c r="C107" s="183">
        <f>Fees!$B$6</f>
        <v>956</v>
      </c>
      <c r="D107" s="152">
        <f>'1 Term Living Expense Component'!$D$28</f>
        <v>3052</v>
      </c>
      <c r="E107" s="152">
        <f>'1 Term Living Expense Component'!$D$29</f>
        <v>1978</v>
      </c>
      <c r="F107" s="152">
        <f>'Books &amp; Supplies'!$B$9</f>
        <v>125</v>
      </c>
      <c r="G107" s="152">
        <f>'1 Term Living Expense Component'!$G$66</f>
        <v>1443</v>
      </c>
      <c r="H107" s="152">
        <f>'1 Term Living Expense Component'!$G$67+'1 Term Living Expense Component'!$M$13</f>
        <v>4952</v>
      </c>
      <c r="I107" s="154">
        <f>'Loan Fees'!$C$4</f>
        <v>100</v>
      </c>
      <c r="J107" s="153">
        <f>'Loan Fees'!$C$5</f>
        <v>239</v>
      </c>
      <c r="K107" s="179">
        <f t="shared" si="8"/>
        <v>31270</v>
      </c>
    </row>
    <row r="108" spans="1:11" ht="15.75" thickBot="1">
      <c r="A108" s="175" t="s">
        <v>112</v>
      </c>
      <c r="B108" s="163">
        <f>Tuition!$H$40</f>
        <v>23125</v>
      </c>
      <c r="C108" s="148">
        <f>Fees!$B$7</f>
        <v>1133</v>
      </c>
      <c r="D108" s="148">
        <f>'1 Term Living Expense Component'!$D$28</f>
        <v>3052</v>
      </c>
      <c r="E108" s="148">
        <f>'1 Term Living Expense Component'!$D$29</f>
        <v>1978</v>
      </c>
      <c r="F108" s="148">
        <f>'Books &amp; Supplies'!$B$11</f>
        <v>700</v>
      </c>
      <c r="G108" s="148">
        <f>'1 Term Living Expense Component'!$D$30</f>
        <v>1185</v>
      </c>
      <c r="H108" s="148">
        <f>'1 Term Living Expense Component'!$D$31+'1 Term Living Expense Component'!$M$13</f>
        <v>940</v>
      </c>
      <c r="I108" s="150">
        <f>'Loan Fees'!$C$4</f>
        <v>100</v>
      </c>
      <c r="J108" s="149">
        <f>'Loan Fees'!$C$5</f>
        <v>239</v>
      </c>
      <c r="K108" s="172">
        <f t="shared" si="8"/>
        <v>32452</v>
      </c>
    </row>
    <row r="109" spans="1:11" ht="16.5" thickTop="1">
      <c r="A109" s="310"/>
      <c r="B109" s="310"/>
      <c r="C109" s="310"/>
      <c r="D109" s="310"/>
      <c r="E109" s="310"/>
      <c r="F109" s="310"/>
      <c r="G109" s="310"/>
      <c r="H109" s="310"/>
      <c r="I109" s="310"/>
      <c r="J109" s="310"/>
      <c r="K109" s="310"/>
    </row>
    <row r="110" spans="1:11" ht="16.5" thickBot="1">
      <c r="A110" s="310" t="s">
        <v>91</v>
      </c>
      <c r="B110" s="310"/>
      <c r="C110" s="310"/>
      <c r="D110" s="310"/>
      <c r="E110" s="310"/>
      <c r="F110" s="310"/>
      <c r="G110" s="310"/>
      <c r="H110" s="310"/>
      <c r="I110" s="310"/>
      <c r="J110" s="310"/>
      <c r="K110" s="310"/>
    </row>
    <row r="111" spans="1:11" ht="16.5" thickTop="1" thickBot="1">
      <c r="A111" s="164"/>
      <c r="B111" s="155" t="s">
        <v>93</v>
      </c>
      <c r="C111" s="184" t="s">
        <v>96</v>
      </c>
      <c r="D111" s="156" t="s">
        <v>95</v>
      </c>
      <c r="E111" s="156" t="s">
        <v>11</v>
      </c>
      <c r="F111" s="157" t="s">
        <v>94</v>
      </c>
      <c r="G111" s="156" t="s">
        <v>98</v>
      </c>
      <c r="H111" s="156" t="s">
        <v>97</v>
      </c>
      <c r="I111" s="156" t="s">
        <v>166</v>
      </c>
      <c r="J111" s="168" t="s">
        <v>167</v>
      </c>
      <c r="K111" s="169" t="s">
        <v>90</v>
      </c>
    </row>
    <row r="112" spans="1:11" ht="15.75" thickTop="1">
      <c r="A112" s="173" t="s">
        <v>109</v>
      </c>
      <c r="B112" s="158">
        <f>Tuition!$D$12</f>
        <v>12121</v>
      </c>
      <c r="C112" s="159">
        <f>Fees!$B$4</f>
        <v>918</v>
      </c>
      <c r="D112" s="159">
        <f>'1 Term Living Expense Component'!$D$38</f>
        <v>1163</v>
      </c>
      <c r="E112" s="159">
        <f>'1 Term Living Expense Component'!$D$39</f>
        <v>499</v>
      </c>
      <c r="F112" s="159">
        <f>'Books &amp; Supplies'!$B$5</f>
        <v>275</v>
      </c>
      <c r="G112" s="159">
        <f>'1 Term Living Expense Component'!$D$40</f>
        <v>1455</v>
      </c>
      <c r="H112" s="159">
        <f>('1 Term Living Expense Component'!$D$41+'1 Term Living Expense Component'!$M$13)</f>
        <v>940</v>
      </c>
      <c r="I112" s="161">
        <f>'Loan Fees'!$C$4</f>
        <v>100</v>
      </c>
      <c r="J112" s="160">
        <f>'Loan Fees'!$C$5</f>
        <v>239</v>
      </c>
      <c r="K112" s="170">
        <f>SUM(B112:J112)</f>
        <v>17710</v>
      </c>
    </row>
    <row r="113" spans="1:11">
      <c r="A113" s="177" t="s">
        <v>54</v>
      </c>
      <c r="B113" s="178">
        <f>Tuition!$F$12</f>
        <v>16056</v>
      </c>
      <c r="C113" s="152">
        <f>Fees!$B$4</f>
        <v>918</v>
      </c>
      <c r="D113" s="152">
        <f>'1 Term Living Expense Component'!$D$38</f>
        <v>1163</v>
      </c>
      <c r="E113" s="152">
        <f>'1 Term Living Expense Component'!$D$39</f>
        <v>499</v>
      </c>
      <c r="F113" s="152">
        <f>'Books &amp; Supplies'!$B$5</f>
        <v>275</v>
      </c>
      <c r="G113" s="152">
        <f>'1 Term Living Expense Component'!$D$40</f>
        <v>1455</v>
      </c>
      <c r="H113" s="152">
        <f>('1 Term Living Expense Component'!$D$41+'1 Term Living Expense Component'!$M$13)</f>
        <v>940</v>
      </c>
      <c r="I113" s="154">
        <f>'Loan Fees'!$C$4</f>
        <v>100</v>
      </c>
      <c r="J113" s="153">
        <f>'Loan Fees'!$C$5</f>
        <v>239</v>
      </c>
      <c r="K113" s="179">
        <f t="shared" ref="K113:K129" si="9">SUM(B113:J113)</f>
        <v>21645</v>
      </c>
    </row>
    <row r="114" spans="1:11">
      <c r="A114" s="177" t="s">
        <v>56</v>
      </c>
      <c r="B114" s="178">
        <f>Tuition!$J$12</f>
        <v>13578</v>
      </c>
      <c r="C114" s="152">
        <f>Fees!$B$4</f>
        <v>918</v>
      </c>
      <c r="D114" s="152">
        <f>'1 Term Living Expense Component'!$D$38</f>
        <v>1163</v>
      </c>
      <c r="E114" s="152">
        <f>'1 Term Living Expense Component'!$D$39</f>
        <v>499</v>
      </c>
      <c r="F114" s="152">
        <f>'Books &amp; Supplies'!$B$5</f>
        <v>275</v>
      </c>
      <c r="G114" s="152">
        <f>'1 Term Living Expense Component'!$D$40</f>
        <v>1455</v>
      </c>
      <c r="H114" s="152">
        <f>('1 Term Living Expense Component'!$D$41+'1 Term Living Expense Component'!$M$13)</f>
        <v>940</v>
      </c>
      <c r="I114" s="154">
        <f>'Loan Fees'!$C$4</f>
        <v>100</v>
      </c>
      <c r="J114" s="153">
        <f>'Loan Fees'!$C$5</f>
        <v>239</v>
      </c>
      <c r="K114" s="179">
        <f t="shared" si="9"/>
        <v>19167</v>
      </c>
    </row>
    <row r="115" spans="1:11">
      <c r="A115" s="177" t="s">
        <v>110</v>
      </c>
      <c r="B115" s="178">
        <f>Tuition!$F$18</f>
        <v>12846</v>
      </c>
      <c r="C115" s="152">
        <f>Fees!$B$4</f>
        <v>918</v>
      </c>
      <c r="D115" s="152">
        <f>'1 Term Living Expense Component'!$D$38</f>
        <v>1163</v>
      </c>
      <c r="E115" s="152">
        <f>'1 Term Living Expense Component'!$D$39</f>
        <v>499</v>
      </c>
      <c r="F115" s="152">
        <f>'Books &amp; Supplies'!$B$5</f>
        <v>275</v>
      </c>
      <c r="G115" s="152">
        <f>'1 Term Living Expense Component'!$D$40</f>
        <v>1455</v>
      </c>
      <c r="H115" s="152">
        <f>('1 Term Living Expense Component'!$D$41+'1 Term Living Expense Component'!$M$13)</f>
        <v>940</v>
      </c>
      <c r="I115" s="154">
        <f>'Loan Fees'!$C$4</f>
        <v>100</v>
      </c>
      <c r="J115" s="153">
        <f>'Loan Fees'!$C$5</f>
        <v>239</v>
      </c>
      <c r="K115" s="179">
        <f t="shared" si="9"/>
        <v>18435</v>
      </c>
    </row>
    <row r="116" spans="1:11">
      <c r="A116" s="177" t="s">
        <v>60</v>
      </c>
      <c r="B116" s="178">
        <f>Tuition!$J$18</f>
        <v>12301</v>
      </c>
      <c r="C116" s="152">
        <f>Fees!$B$4</f>
        <v>918</v>
      </c>
      <c r="D116" s="152">
        <f>'1 Term Living Expense Component'!$D$38</f>
        <v>1163</v>
      </c>
      <c r="E116" s="152">
        <f>'1 Term Living Expense Component'!$D$39</f>
        <v>499</v>
      </c>
      <c r="F116" s="152">
        <f>'Books &amp; Supplies'!$B$5</f>
        <v>275</v>
      </c>
      <c r="G116" s="152">
        <f>'1 Term Living Expense Component'!$D$40</f>
        <v>1455</v>
      </c>
      <c r="H116" s="152">
        <f>('1 Term Living Expense Component'!$D$41+'1 Term Living Expense Component'!$M$13)</f>
        <v>940</v>
      </c>
      <c r="I116" s="154">
        <f>'Loan Fees'!$C$4</f>
        <v>100</v>
      </c>
      <c r="J116" s="153">
        <f>'Loan Fees'!$C$5</f>
        <v>239</v>
      </c>
      <c r="K116" s="179">
        <f t="shared" si="9"/>
        <v>17890</v>
      </c>
    </row>
    <row r="117" spans="1:11">
      <c r="A117" s="177" t="s">
        <v>179</v>
      </c>
      <c r="B117" s="178">
        <f>Tuition!$X$24</f>
        <v>6249</v>
      </c>
      <c r="C117" s="152">
        <f>Fees!$B$4</f>
        <v>918</v>
      </c>
      <c r="D117" s="152">
        <f>'1 Term Living Expense Component'!$D$38</f>
        <v>1163</v>
      </c>
      <c r="E117" s="152">
        <f>'1 Term Living Expense Component'!$D$39</f>
        <v>499</v>
      </c>
      <c r="F117" s="152">
        <f>'Books &amp; Supplies'!$B$5</f>
        <v>275</v>
      </c>
      <c r="G117" s="152">
        <f>'1 Term Living Expense Component'!$D$40</f>
        <v>1455</v>
      </c>
      <c r="H117" s="152">
        <f>('1 Term Living Expense Component'!$D$41+'1 Term Living Expense Component'!$M$13)</f>
        <v>940</v>
      </c>
      <c r="I117" s="154">
        <f>'Loan Fees'!$C$4</f>
        <v>100</v>
      </c>
      <c r="J117" s="153">
        <f>'Loan Fees'!$C$5</f>
        <v>239</v>
      </c>
      <c r="K117" s="179">
        <f t="shared" si="9"/>
        <v>11838</v>
      </c>
    </row>
    <row r="118" spans="1:11">
      <c r="A118" s="177" t="s">
        <v>111</v>
      </c>
      <c r="B118" s="178">
        <f>Tuition!$F$24</f>
        <v>12145</v>
      </c>
      <c r="C118" s="152">
        <f>Fees!$B$4</f>
        <v>918</v>
      </c>
      <c r="D118" s="152">
        <f>'1 Term Living Expense Component'!$D$38</f>
        <v>1163</v>
      </c>
      <c r="E118" s="152">
        <f>'1 Term Living Expense Component'!$D$39</f>
        <v>499</v>
      </c>
      <c r="F118" s="152">
        <f>'Books &amp; Supplies'!$B$5</f>
        <v>275</v>
      </c>
      <c r="G118" s="152">
        <f>'1 Term Living Expense Component'!$D$40</f>
        <v>1455</v>
      </c>
      <c r="H118" s="152">
        <f>('1 Term Living Expense Component'!$D$41+'1 Term Living Expense Component'!$M$13)</f>
        <v>940</v>
      </c>
      <c r="I118" s="154">
        <f>'Loan Fees'!$C$4</f>
        <v>100</v>
      </c>
      <c r="J118" s="153">
        <f>'Loan Fees'!$C$5</f>
        <v>239</v>
      </c>
      <c r="K118" s="179">
        <f t="shared" si="9"/>
        <v>17734</v>
      </c>
    </row>
    <row r="119" spans="1:11">
      <c r="A119" s="177" t="s">
        <v>115</v>
      </c>
      <c r="B119" s="178">
        <f>Tuition!$H$12</f>
        <v>11280</v>
      </c>
      <c r="C119" s="152">
        <f>Fees!$B$4</f>
        <v>918</v>
      </c>
      <c r="D119" s="152">
        <f>'1 Term Living Expense Component'!$D$38</f>
        <v>1163</v>
      </c>
      <c r="E119" s="152">
        <f>'1 Term Living Expense Component'!$D$39</f>
        <v>499</v>
      </c>
      <c r="F119" s="152">
        <f>'Books &amp; Supplies'!$B$5</f>
        <v>275</v>
      </c>
      <c r="G119" s="152">
        <f>'1 Term Living Expense Component'!$D$40</f>
        <v>1455</v>
      </c>
      <c r="H119" s="152">
        <f>('1 Term Living Expense Component'!$D$41+'1 Term Living Expense Component'!$M$13)</f>
        <v>940</v>
      </c>
      <c r="I119" s="154">
        <f>'Loan Fees'!$C$4</f>
        <v>100</v>
      </c>
      <c r="J119" s="153">
        <f>'Loan Fees'!$C$5</f>
        <v>239</v>
      </c>
      <c r="K119" s="179">
        <f t="shared" si="9"/>
        <v>16869</v>
      </c>
    </row>
    <row r="120" spans="1:11">
      <c r="A120" s="177" t="s">
        <v>116</v>
      </c>
      <c r="B120" s="178">
        <f>Tuition!$D$18</f>
        <v>12731</v>
      </c>
      <c r="C120" s="152">
        <f>Fees!$B$4</f>
        <v>918</v>
      </c>
      <c r="D120" s="152">
        <f>'1 Term Living Expense Component'!$D$38</f>
        <v>1163</v>
      </c>
      <c r="E120" s="152">
        <f>'1 Term Living Expense Component'!$D$39</f>
        <v>499</v>
      </c>
      <c r="F120" s="152">
        <f>'Books &amp; Supplies'!$B$5</f>
        <v>275</v>
      </c>
      <c r="G120" s="152">
        <f>'1 Term Living Expense Component'!$D$40</f>
        <v>1455</v>
      </c>
      <c r="H120" s="152">
        <f>('1 Term Living Expense Component'!$D$41+'1 Term Living Expense Component'!$M$13)</f>
        <v>940</v>
      </c>
      <c r="I120" s="154">
        <f>'Loan Fees'!$C$4</f>
        <v>100</v>
      </c>
      <c r="J120" s="153">
        <f>'Loan Fees'!$C$5</f>
        <v>239</v>
      </c>
      <c r="K120" s="179">
        <f t="shared" si="9"/>
        <v>18320</v>
      </c>
    </row>
    <row r="121" spans="1:11">
      <c r="A121" s="177" t="s">
        <v>63</v>
      </c>
      <c r="B121" s="178">
        <f>Tuition!$U$24</f>
        <v>8928</v>
      </c>
      <c r="C121" s="152">
        <f>Fees!$B$4</f>
        <v>918</v>
      </c>
      <c r="D121" s="152">
        <f>'1 Term Living Expense Component'!$D$38</f>
        <v>1163</v>
      </c>
      <c r="E121" s="152">
        <f>'1 Term Living Expense Component'!$D$39</f>
        <v>499</v>
      </c>
      <c r="F121" s="152">
        <f>'Books &amp; Supplies'!$B$5</f>
        <v>275</v>
      </c>
      <c r="G121" s="152">
        <f>'1 Term Living Expense Component'!$D$40</f>
        <v>1455</v>
      </c>
      <c r="H121" s="152">
        <f>('1 Term Living Expense Component'!$D$41+'1 Term Living Expense Component'!$M$13)</f>
        <v>940</v>
      </c>
      <c r="I121" s="154">
        <f>'Loan Fees'!$C$4</f>
        <v>100</v>
      </c>
      <c r="J121" s="153">
        <f>'Loan Fees'!$C$5</f>
        <v>239</v>
      </c>
      <c r="K121" s="179">
        <f t="shared" si="9"/>
        <v>14517</v>
      </c>
    </row>
    <row r="122" spans="1:11">
      <c r="A122" s="177" t="s">
        <v>59</v>
      </c>
      <c r="B122" s="178">
        <f>Tuition!$H$18</f>
        <v>15903</v>
      </c>
      <c r="C122" s="152">
        <f>Fees!$B$4</f>
        <v>918</v>
      </c>
      <c r="D122" s="152">
        <f>'1 Term Living Expense Component'!$D$38</f>
        <v>1163</v>
      </c>
      <c r="E122" s="152">
        <f>'1 Term Living Expense Component'!$D$39</f>
        <v>499</v>
      </c>
      <c r="F122" s="152">
        <f>'Books &amp; Supplies'!$B$5</f>
        <v>275</v>
      </c>
      <c r="G122" s="152">
        <f>'1 Term Living Expense Component'!$D$40</f>
        <v>1455</v>
      </c>
      <c r="H122" s="152">
        <f>('1 Term Living Expense Component'!$D$41+'1 Term Living Expense Component'!$M$13)</f>
        <v>940</v>
      </c>
      <c r="I122" s="154">
        <f>'Loan Fees'!$C$4</f>
        <v>100</v>
      </c>
      <c r="J122" s="153">
        <f>'Loan Fees'!$C$5</f>
        <v>239</v>
      </c>
      <c r="K122" s="179">
        <f t="shared" si="9"/>
        <v>21492</v>
      </c>
    </row>
    <row r="123" spans="1:11">
      <c r="A123" s="177" t="s">
        <v>114</v>
      </c>
      <c r="B123" s="178">
        <f>Tuition!$J$24</f>
        <v>18815</v>
      </c>
      <c r="C123" s="152">
        <f>Fees!$B$5</f>
        <v>1133</v>
      </c>
      <c r="D123" s="152">
        <f>'1 Term Living Expense Component'!$D$38</f>
        <v>1163</v>
      </c>
      <c r="E123" s="152">
        <f>'1 Term Living Expense Component'!$D$39</f>
        <v>499</v>
      </c>
      <c r="F123" s="152">
        <f>'Books &amp; Supplies'!$B$7</f>
        <v>800</v>
      </c>
      <c r="G123" s="152">
        <f>'1 Term Living Expense Component'!$D$40</f>
        <v>1455</v>
      </c>
      <c r="H123" s="152">
        <f>('1 Term Living Expense Component'!$D$41+'1 Term Living Expense Component'!$M$13)</f>
        <v>940</v>
      </c>
      <c r="I123" s="154">
        <f>'Loan Fees'!$C$4</f>
        <v>100</v>
      </c>
      <c r="J123" s="153">
        <f>'Loan Fees'!$C$5</f>
        <v>239</v>
      </c>
      <c r="K123" s="179">
        <f t="shared" si="9"/>
        <v>25144</v>
      </c>
    </row>
    <row r="124" spans="1:11">
      <c r="A124" s="177" t="s">
        <v>113</v>
      </c>
      <c r="B124" s="178">
        <f>Tuition!$D$40</f>
        <v>17934</v>
      </c>
      <c r="C124" s="152">
        <f>Fees!$B$5</f>
        <v>1133</v>
      </c>
      <c r="D124" s="152">
        <f>'1 Term Living Expense Component'!$D$38</f>
        <v>1163</v>
      </c>
      <c r="E124" s="152">
        <f>'1 Term Living Expense Component'!$D$39</f>
        <v>499</v>
      </c>
      <c r="F124" s="152">
        <f>'Books &amp; Supplies'!$B$7</f>
        <v>800</v>
      </c>
      <c r="G124" s="152">
        <f>'1 Term Living Expense Component'!$D$40</f>
        <v>1455</v>
      </c>
      <c r="H124" s="152">
        <f>('1 Term Living Expense Component'!$D$41+'1 Term Living Expense Component'!$M$13)</f>
        <v>940</v>
      </c>
      <c r="I124" s="154">
        <f>'Loan Fees'!$C$4</f>
        <v>100</v>
      </c>
      <c r="J124" s="153">
        <f>'Loan Fees'!$C$5</f>
        <v>239</v>
      </c>
      <c r="K124" s="179">
        <f t="shared" si="9"/>
        <v>24263</v>
      </c>
    </row>
    <row r="125" spans="1:11">
      <c r="A125" s="177" t="s">
        <v>127</v>
      </c>
      <c r="B125" s="178">
        <f>Tuition!$F$40</f>
        <v>18425</v>
      </c>
      <c r="C125" s="183">
        <f>Fees!$B$6</f>
        <v>956</v>
      </c>
      <c r="D125" s="152">
        <f>'1 Term Living Expense Component'!$D$38</f>
        <v>1163</v>
      </c>
      <c r="E125" s="152">
        <f>'1 Term Living Expense Component'!$D$39</f>
        <v>499</v>
      </c>
      <c r="F125" s="152">
        <f>'Books &amp; Supplies'!$B$9</f>
        <v>125</v>
      </c>
      <c r="G125" s="152">
        <f>'1 Term Living Expense Component'!$D$76</f>
        <v>1704</v>
      </c>
      <c r="H125" s="152">
        <f>('1 Term Living Expense Component'!$D$72+'1 Term Living Expense Component'!$M$13)</f>
        <v>1341</v>
      </c>
      <c r="I125" s="154">
        <f>'Loan Fees'!$C$4</f>
        <v>100</v>
      </c>
      <c r="J125" s="153">
        <f>'Loan Fees'!$C$5</f>
        <v>239</v>
      </c>
      <c r="K125" s="179">
        <f t="shared" si="9"/>
        <v>24552</v>
      </c>
    </row>
    <row r="126" spans="1:11">
      <c r="A126" s="177" t="s">
        <v>128</v>
      </c>
      <c r="B126" s="178">
        <f>Tuition!$F$40</f>
        <v>18425</v>
      </c>
      <c r="C126" s="183">
        <f>Fees!$B$6</f>
        <v>956</v>
      </c>
      <c r="D126" s="152">
        <f>'1 Term Living Expense Component'!$D$38</f>
        <v>1163</v>
      </c>
      <c r="E126" s="152">
        <f>'1 Term Living Expense Component'!$D$39</f>
        <v>499</v>
      </c>
      <c r="F126" s="152">
        <f>'Books &amp; Supplies'!$B$9</f>
        <v>125</v>
      </c>
      <c r="G126" s="152">
        <f>'1 Term Living Expense Component'!$E$76</f>
        <v>1559</v>
      </c>
      <c r="H126" s="152">
        <f>('1 Term Living Expense Component'!$D$41+'1 Term Living Expense Component'!$M$13)</f>
        <v>940</v>
      </c>
      <c r="I126" s="154">
        <f>'Loan Fees'!$C$4</f>
        <v>100</v>
      </c>
      <c r="J126" s="153">
        <f>'Loan Fees'!$C$5</f>
        <v>239</v>
      </c>
      <c r="K126" s="179">
        <f t="shared" si="9"/>
        <v>24006</v>
      </c>
    </row>
    <row r="127" spans="1:11">
      <c r="A127" s="177" t="s">
        <v>129</v>
      </c>
      <c r="B127" s="178">
        <f>Tuition!$F$40</f>
        <v>18425</v>
      </c>
      <c r="C127" s="183">
        <f>Fees!$B$6</f>
        <v>956</v>
      </c>
      <c r="D127" s="152">
        <f>'1 Term Living Expense Component'!$D$38</f>
        <v>1163</v>
      </c>
      <c r="E127" s="152">
        <f>'1 Term Living Expense Component'!$D$39</f>
        <v>499</v>
      </c>
      <c r="F127" s="152">
        <f>'Books &amp; Supplies'!$B$9</f>
        <v>125</v>
      </c>
      <c r="G127" s="152">
        <f>'1 Term Living Expense Component'!$F$76</f>
        <v>1554</v>
      </c>
      <c r="H127" s="152">
        <f>('1 Term Living Expense Component'!$D$41+'1 Term Living Expense Component'!$M$13)</f>
        <v>940</v>
      </c>
      <c r="I127" s="154">
        <f>'Loan Fees'!$C$4</f>
        <v>100</v>
      </c>
      <c r="J127" s="153">
        <f>'Loan Fees'!$C$5</f>
        <v>239</v>
      </c>
      <c r="K127" s="179">
        <f t="shared" si="9"/>
        <v>24001</v>
      </c>
    </row>
    <row r="128" spans="1:11">
      <c r="A128" s="177" t="s">
        <v>130</v>
      </c>
      <c r="B128" s="178">
        <f>Tuition!$F$40</f>
        <v>18425</v>
      </c>
      <c r="C128" s="183">
        <f>Fees!$B$6</f>
        <v>956</v>
      </c>
      <c r="D128" s="152">
        <f>'1 Term Living Expense Component'!$D$38</f>
        <v>1163</v>
      </c>
      <c r="E128" s="152">
        <f>'1 Term Living Expense Component'!$D$39</f>
        <v>499</v>
      </c>
      <c r="F128" s="152">
        <f>'Books &amp; Supplies'!$B$9</f>
        <v>125</v>
      </c>
      <c r="G128" s="152">
        <f>'1 Term Living Expense Component'!$G$76</f>
        <v>1713</v>
      </c>
      <c r="H128" s="152">
        <f>'1 Term Living Expense Component'!$G$77+'1 Term Living Expense Component'!$M$13</f>
        <v>4952</v>
      </c>
      <c r="I128" s="154">
        <f>'Loan Fees'!$C$4</f>
        <v>100</v>
      </c>
      <c r="J128" s="153">
        <f>'Loan Fees'!$C$5</f>
        <v>239</v>
      </c>
      <c r="K128" s="179">
        <f t="shared" si="9"/>
        <v>28172</v>
      </c>
    </row>
    <row r="129" spans="1:11" ht="15.75" thickBot="1">
      <c r="A129" s="175" t="s">
        <v>112</v>
      </c>
      <c r="B129" s="163">
        <f>Tuition!$H$40</f>
        <v>23125</v>
      </c>
      <c r="C129" s="148">
        <f>Fees!$B$7</f>
        <v>1133</v>
      </c>
      <c r="D129" s="148">
        <f>'1 Term Living Expense Component'!$D$38</f>
        <v>1163</v>
      </c>
      <c r="E129" s="148">
        <f>'1 Term Living Expense Component'!$D$39</f>
        <v>499</v>
      </c>
      <c r="F129" s="148">
        <f>'Books &amp; Supplies'!$B$11</f>
        <v>700</v>
      </c>
      <c r="G129" s="148">
        <f>'1 Term Living Expense Component'!$D$35</f>
        <v>1455</v>
      </c>
      <c r="H129" s="148">
        <f>'1 Term Living Expense Component'!$D$41+'1 Term Living Expense Component'!$M$13</f>
        <v>940</v>
      </c>
      <c r="I129" s="150">
        <f>'Loan Fees'!$C$4</f>
        <v>100</v>
      </c>
      <c r="J129" s="149">
        <f>'Loan Fees'!$C$5</f>
        <v>239</v>
      </c>
      <c r="K129" s="172">
        <f t="shared" si="9"/>
        <v>29354</v>
      </c>
    </row>
    <row r="130" spans="1:11" ht="15.75" thickTop="1"/>
  </sheetData>
  <mergeCells count="12">
    <mergeCell ref="A110:K110"/>
    <mergeCell ref="A1:K1"/>
    <mergeCell ref="A2:K2"/>
    <mergeCell ref="A3:K3"/>
    <mergeCell ref="A24:K24"/>
    <mergeCell ref="A44:K44"/>
    <mergeCell ref="A45:K45"/>
    <mergeCell ref="A66:K66"/>
    <mergeCell ref="A67:K67"/>
    <mergeCell ref="A68:K68"/>
    <mergeCell ref="A89:K89"/>
    <mergeCell ref="A109:K109"/>
  </mergeCells>
  <printOptions horizontalCentered="1" verticalCentered="1"/>
  <pageMargins left="0.5" right="0.5" top="0.25" bottom="0.25" header="0.3" footer="0.3"/>
  <pageSetup scale="7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1 Term Living Expense Component</vt:lpstr>
      <vt:lpstr>Fees</vt:lpstr>
      <vt:lpstr>Loan Fees</vt:lpstr>
      <vt:lpstr>Books &amp; Supplies</vt:lpstr>
      <vt:lpstr>Tuition</vt:lpstr>
      <vt:lpstr>Resident Undergrad</vt:lpstr>
      <vt:lpstr>Non-Resident Undergrad</vt:lpstr>
      <vt:lpstr>Resident Grad</vt:lpstr>
      <vt:lpstr>Non-Resident Grad</vt:lpstr>
      <vt:lpstr>Gwinnett</vt:lpstr>
      <vt:lpstr>Buckhead</vt:lpstr>
      <vt:lpstr>Tifton and Griffin</vt:lpstr>
      <vt:lpstr>Teacher Certification</vt:lpstr>
      <vt:lpstr>ERate</vt:lpstr>
      <vt:lpstr>Buckhead!Print_Area</vt:lpstr>
      <vt:lpstr>ERate!Print_Area</vt:lpstr>
      <vt:lpstr>Gwinnett!Print_Area</vt:lpstr>
      <vt:lpstr>'Non-Resident Grad'!Print_Area</vt:lpstr>
      <vt:lpstr>'Non-Resident Undergrad'!Print_Area</vt:lpstr>
      <vt:lpstr>'Resident Grad'!Print_Area</vt:lpstr>
      <vt:lpstr>'Resident Undergrad'!Print_Area</vt:lpstr>
      <vt:lpstr>'Teacher Certification'!Print_Area</vt:lpstr>
      <vt:lpstr>'Tifton and Griffin'!Print_Area</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 Tucker</dc:creator>
  <cp:lastModifiedBy>Robert G Tucker</cp:lastModifiedBy>
  <cp:lastPrinted>2017-06-08T20:01:01Z</cp:lastPrinted>
  <dcterms:created xsi:type="dcterms:W3CDTF">2015-02-13T15:05:44Z</dcterms:created>
  <dcterms:modified xsi:type="dcterms:W3CDTF">2018-07-11T20:24:11Z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e4510400-e123-4759-a635-43fb2352451a</vt:lpwstr>
  </property>
</Properties>
</file>