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pson Luu\Desktop\Programs\Website\images\"/>
    </mc:Choice>
  </mc:AlternateContent>
  <xr:revisionPtr revIDLastSave="0" documentId="8_{71F7AC80-4E80-468D-8304-741730BD39F3}" xr6:coauthVersionLast="47" xr6:coauthVersionMax="47" xr10:uidLastSave="{00000000-0000-0000-0000-000000000000}"/>
  <bookViews>
    <workbookView xWindow="-120" yWindow="-120" windowWidth="29040" windowHeight="15840" xr2:uid="{2E28FD68-1BDA-B542-AD92-E49F09B0164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C23" i="1"/>
  <c r="B23" i="1"/>
  <c r="V7" i="1"/>
  <c r="C22" i="1"/>
  <c r="B22" i="1"/>
  <c r="C21" i="1"/>
  <c r="B21" i="1"/>
  <c r="C20" i="1"/>
  <c r="B20" i="1"/>
  <c r="C19" i="1"/>
  <c r="B19" i="1"/>
  <c r="C18" i="1"/>
  <c r="B1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W7" i="1"/>
  <c r="X7" i="1"/>
  <c r="Y7" i="1"/>
</calcChain>
</file>

<file path=xl/sharedStrings.xml><?xml version="1.0" encoding="utf-8"?>
<sst xmlns="http://schemas.openxmlformats.org/spreadsheetml/2006/main" count="62" uniqueCount="55">
  <si>
    <t>Day</t>
  </si>
  <si>
    <t>WPreBP-S</t>
  </si>
  <si>
    <t>WPreBP-D</t>
  </si>
  <si>
    <t>OPreBP-S</t>
  </si>
  <si>
    <t>OPreBP-D</t>
  </si>
  <si>
    <t>WPostBP-S</t>
  </si>
  <si>
    <t>WPostBP-D</t>
  </si>
  <si>
    <t>OPostBP-S</t>
  </si>
  <si>
    <t>OPostBP-D</t>
  </si>
  <si>
    <t>WPost5MinBP-S</t>
  </si>
  <si>
    <t>WPost5MinBP-D</t>
  </si>
  <si>
    <t>OPost5MinBP-S</t>
  </si>
  <si>
    <t>OPost5MinBP-D</t>
  </si>
  <si>
    <t>WPost10MinBP-S</t>
  </si>
  <si>
    <t>WPost10MinBP-D</t>
  </si>
  <si>
    <t>OPost10MinBP-S</t>
  </si>
  <si>
    <t>OPost10MinBP-D</t>
  </si>
  <si>
    <t>WPost15MinBP-S</t>
  </si>
  <si>
    <t>WPost15minBP-D</t>
  </si>
  <si>
    <t>OPost15MinBP-S</t>
  </si>
  <si>
    <t>OPost15minBP-D</t>
  </si>
  <si>
    <t>WPost30minBP-S</t>
  </si>
  <si>
    <t>WPost30minBP-D</t>
  </si>
  <si>
    <t>OPost30minBP-S</t>
  </si>
  <si>
    <t>OPost30minBP-D</t>
  </si>
  <si>
    <t>Wednesday</t>
  </si>
  <si>
    <t>Thursday</t>
  </si>
  <si>
    <t>Friday</t>
  </si>
  <si>
    <t>Sunday</t>
  </si>
  <si>
    <t>Monday</t>
  </si>
  <si>
    <t>Pre</t>
  </si>
  <si>
    <t>Post</t>
  </si>
  <si>
    <t>Time</t>
  </si>
  <si>
    <t>Systolic</t>
  </si>
  <si>
    <t>Diastolic</t>
  </si>
  <si>
    <t>Mean</t>
  </si>
  <si>
    <t>STD</t>
  </si>
  <si>
    <t>5min</t>
  </si>
  <si>
    <t>10min</t>
  </si>
  <si>
    <t>15min</t>
  </si>
  <si>
    <t>30min</t>
  </si>
  <si>
    <t>"Pre"</t>
  </si>
  <si>
    <t>"Post"</t>
  </si>
  <si>
    <t>"5min"</t>
  </si>
  <si>
    <t>"10min"</t>
  </si>
  <si>
    <t>"15min"</t>
  </si>
  <si>
    <t>"30min"</t>
  </si>
  <si>
    <t>Watch Systolic</t>
  </si>
  <si>
    <t>Legend</t>
  </si>
  <si>
    <t>Significant</t>
  </si>
  <si>
    <t>Not Signifcant</t>
  </si>
  <si>
    <t>W: Watch</t>
  </si>
  <si>
    <t>O: Omron</t>
  </si>
  <si>
    <t>S: Systolic</t>
  </si>
  <si>
    <t>D: Diastolic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</si>
</sst>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0" xfId="0" applyNumberFormat="1"/>
    <xf numFmtId="164" fontId="0" fillId="0" borderId="1" xfId="0" applyNumberFormat="1" applyBorder="1"/>
    <xf numFmtId="164" fontId="0" fillId="2" borderId="1" xfId="0" applyNumberFormat="1" applyFill="1" applyBorder="1"/>
    <xf numFmtId="2" fontId="0" fillId="0" borderId="1" xfId="0" applyNumberFormat="1" applyBorder="1"/>
    <xf numFmtId="0" fontId="0" fillId="3" borderId="1" xfId="0" applyFill="1" applyBorder="1"/>
    <xf numFmtId="0" fontId="0" fillId="0" borderId="0" xfId="0" applyBorder="1"/>
    <xf numFmtId="0" fontId="0" fillId="4" borderId="2" xfId="0" applyFill="1" applyBorder="1"/>
    <xf numFmtId="0" fontId="0" fillId="0" borderId="1" xfId="0" applyFill="1" applyBorder="1"/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14020220214127E-2"/>
          <c:y val="2.97462772438211E-2"/>
          <c:w val="0.87739019493374015"/>
          <c:h val="0.85017798792518329"/>
        </c:manualLayout>
      </c:layout>
      <c:lineChart>
        <c:grouping val="standard"/>
        <c:varyColors val="0"/>
        <c:ser>
          <c:idx val="0"/>
          <c:order val="0"/>
          <c:tx>
            <c:v>Galaxy Watch 4 Systolic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(Sheet1!$B$8,Sheet1!$F$8,Sheet1!$J$8,Sheet1!$N$8,Sheet1!$R$8,Sheet1!$V$8)</c:f>
                <c:numCache>
                  <c:formatCode>General</c:formatCode>
                  <c:ptCount val="6"/>
                  <c:pt idx="0">
                    <c:v>2.9495762407505248</c:v>
                  </c:pt>
                  <c:pt idx="1">
                    <c:v>3.3911649915626341</c:v>
                  </c:pt>
                  <c:pt idx="2">
                    <c:v>4.0249223594996213</c:v>
                  </c:pt>
                  <c:pt idx="3">
                    <c:v>5.5946402922797454</c:v>
                  </c:pt>
                  <c:pt idx="4">
                    <c:v>12.049896265113654</c:v>
                  </c:pt>
                  <c:pt idx="5">
                    <c:v>2.6299556396765835</c:v>
                  </c:pt>
                </c:numCache>
              </c:numRef>
            </c:plus>
            <c:minus>
              <c:numRef>
                <c:f>(Sheet1!$B$8,Sheet1!$F$8,Sheet1!$J$8,Sheet1!$N$8,Sheet1!$R$8,Sheet1!$V$8)</c:f>
                <c:numCache>
                  <c:formatCode>General</c:formatCode>
                  <c:ptCount val="6"/>
                  <c:pt idx="0">
                    <c:v>2.9495762407505248</c:v>
                  </c:pt>
                  <c:pt idx="1">
                    <c:v>3.3911649915626341</c:v>
                  </c:pt>
                  <c:pt idx="2">
                    <c:v>4.0249223594996213</c:v>
                  </c:pt>
                  <c:pt idx="3">
                    <c:v>5.5946402922797454</c:v>
                  </c:pt>
                  <c:pt idx="4">
                    <c:v>12.049896265113654</c:v>
                  </c:pt>
                  <c:pt idx="5">
                    <c:v>2.6299556396765835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Sheet1!$L$12:$L$17</c:f>
              <c:strCache>
                <c:ptCount val="6"/>
                <c:pt idx="0">
                  <c:v>"Pre"</c:v>
                </c:pt>
                <c:pt idx="1">
                  <c:v>"Post"</c:v>
                </c:pt>
                <c:pt idx="2">
                  <c:v>"5min"</c:v>
                </c:pt>
                <c:pt idx="3">
                  <c:v>"10min"</c:v>
                </c:pt>
                <c:pt idx="4">
                  <c:v>"15min"</c:v>
                </c:pt>
                <c:pt idx="5">
                  <c:v>"30min"</c:v>
                </c:pt>
              </c:strCache>
            </c:strRef>
          </c:cat>
          <c:val>
            <c:numRef>
              <c:f>(Sheet1!$B$7,Sheet1!$F$7,Sheet1!$J$7,Sheet1!$N$7,Sheet1!$R$7,Sheet1!$V$7)</c:f>
              <c:numCache>
                <c:formatCode>General</c:formatCode>
                <c:ptCount val="6"/>
                <c:pt idx="0">
                  <c:v>121.8</c:v>
                </c:pt>
                <c:pt idx="1">
                  <c:v>145</c:v>
                </c:pt>
                <c:pt idx="2">
                  <c:v>139.80000000000001</c:v>
                </c:pt>
                <c:pt idx="3">
                  <c:v>131.4</c:v>
                </c:pt>
                <c:pt idx="4">
                  <c:v>142.19999999999999</c:v>
                </c:pt>
                <c:pt idx="5">
                  <c:v>134.75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B-45CD-AB32-DDA8517A2E7F}"/>
            </c:ext>
          </c:extLst>
        </c:ser>
        <c:ser>
          <c:idx val="1"/>
          <c:order val="1"/>
          <c:tx>
            <c:v>Omron Cuff Systolic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(Sheet1!$D$8,Sheet1!$H$8,Sheet1!$L$8,Sheet1!$P$8,Sheet1!$T$8,Sheet1!$X$8)</c:f>
                <c:numCache>
                  <c:formatCode>General</c:formatCode>
                  <c:ptCount val="6"/>
                  <c:pt idx="0">
                    <c:v>1.51657508881031</c:v>
                  </c:pt>
                  <c:pt idx="1">
                    <c:v>4.919349550499537</c:v>
                  </c:pt>
                  <c:pt idx="2">
                    <c:v>5.9329587896765297</c:v>
                  </c:pt>
                  <c:pt idx="3">
                    <c:v>2.0736441353327719</c:v>
                  </c:pt>
                  <c:pt idx="4">
                    <c:v>3.1144823004794873</c:v>
                  </c:pt>
                  <c:pt idx="5">
                    <c:v>6.3966136874651625</c:v>
                  </c:pt>
                </c:numCache>
              </c:numRef>
            </c:plus>
            <c:minus>
              <c:numRef>
                <c:f>(Sheet1!$D$8,Sheet1!$H$8,Sheet1!$L$8,Sheet1!$P$8,Sheet1!$T$8,Sheet1!$X$8)</c:f>
                <c:numCache>
                  <c:formatCode>General</c:formatCode>
                  <c:ptCount val="6"/>
                  <c:pt idx="0">
                    <c:v>1.51657508881031</c:v>
                  </c:pt>
                  <c:pt idx="1">
                    <c:v>4.919349550499537</c:v>
                  </c:pt>
                  <c:pt idx="2">
                    <c:v>5.9329587896765297</c:v>
                  </c:pt>
                  <c:pt idx="3">
                    <c:v>2.0736441353327719</c:v>
                  </c:pt>
                  <c:pt idx="4">
                    <c:v>3.1144823004794873</c:v>
                  </c:pt>
                  <c:pt idx="5">
                    <c:v>6.3966136874651625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Sheet1!$L$12:$L$17</c:f>
              <c:strCache>
                <c:ptCount val="6"/>
                <c:pt idx="0">
                  <c:v>"Pre"</c:v>
                </c:pt>
                <c:pt idx="1">
                  <c:v>"Post"</c:v>
                </c:pt>
                <c:pt idx="2">
                  <c:v>"5min"</c:v>
                </c:pt>
                <c:pt idx="3">
                  <c:v>"10min"</c:v>
                </c:pt>
                <c:pt idx="4">
                  <c:v>"15min"</c:v>
                </c:pt>
                <c:pt idx="5">
                  <c:v>"30min"</c:v>
                </c:pt>
              </c:strCache>
            </c:strRef>
          </c:cat>
          <c:val>
            <c:numRef>
              <c:f>(Sheet1!$D$7,Sheet1!$H$7,Sheet1!$L$7,Sheet1!$P$7,Sheet1!$T$7,Sheet1!$X$7)</c:f>
              <c:numCache>
                <c:formatCode>General</c:formatCode>
                <c:ptCount val="6"/>
                <c:pt idx="0">
                  <c:v>121.6</c:v>
                </c:pt>
                <c:pt idx="1">
                  <c:v>147.80000000000001</c:v>
                </c:pt>
                <c:pt idx="2">
                  <c:v>131.80000000000001</c:v>
                </c:pt>
                <c:pt idx="3">
                  <c:v>127.4</c:v>
                </c:pt>
                <c:pt idx="4">
                  <c:v>122.8</c:v>
                </c:pt>
                <c:pt idx="5">
                  <c:v>118.75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B-45CD-AB32-DDA8517A2E7F}"/>
            </c:ext>
          </c:extLst>
        </c:ser>
        <c:ser>
          <c:idx val="2"/>
          <c:order val="2"/>
          <c:tx>
            <c:v>Galaxy Watch 4 Diastolic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(Sheet1!$C$8,Sheet1!$G$8,Sheet1!$K$8,Sheet1!$O$8,Sheet1!$S$8,Sheet1!$W$8)</c:f>
                <c:numCache>
                  <c:formatCode>General</c:formatCode>
                  <c:ptCount val="6"/>
                  <c:pt idx="0">
                    <c:v>2.2360679774997898</c:v>
                  </c:pt>
                  <c:pt idx="1">
                    <c:v>1.6431676725154982</c:v>
                  </c:pt>
                  <c:pt idx="2">
                    <c:v>3.5637059362410923</c:v>
                  </c:pt>
                  <c:pt idx="3">
                    <c:v>5.7183913821983188</c:v>
                  </c:pt>
                  <c:pt idx="4">
                    <c:v>11.031772296417282</c:v>
                  </c:pt>
                  <c:pt idx="5">
                    <c:v>3.3040379335998349</c:v>
                  </c:pt>
                </c:numCache>
              </c:numRef>
            </c:plus>
            <c:minus>
              <c:numRef>
                <c:f>(Sheet1!$C$8,Sheet1!$G$8,Sheet1!$K$8,Sheet1!$O$8,Sheet1!$S$8,Sheet1!$W$8)</c:f>
                <c:numCache>
                  <c:formatCode>General</c:formatCode>
                  <c:ptCount val="6"/>
                  <c:pt idx="0">
                    <c:v>2.2360679774997898</c:v>
                  </c:pt>
                  <c:pt idx="1">
                    <c:v>1.6431676725154982</c:v>
                  </c:pt>
                  <c:pt idx="2">
                    <c:v>3.5637059362410923</c:v>
                  </c:pt>
                  <c:pt idx="3">
                    <c:v>5.7183913821983188</c:v>
                  </c:pt>
                  <c:pt idx="4">
                    <c:v>11.031772296417282</c:v>
                  </c:pt>
                  <c:pt idx="5">
                    <c:v>3.3040379335998349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Sheet1!$L$12:$L$17</c:f>
              <c:strCache>
                <c:ptCount val="6"/>
                <c:pt idx="0">
                  <c:v>"Pre"</c:v>
                </c:pt>
                <c:pt idx="1">
                  <c:v>"Post"</c:v>
                </c:pt>
                <c:pt idx="2">
                  <c:v>"5min"</c:v>
                </c:pt>
                <c:pt idx="3">
                  <c:v>"10min"</c:v>
                </c:pt>
                <c:pt idx="4">
                  <c:v>"15min"</c:v>
                </c:pt>
                <c:pt idx="5">
                  <c:v>"30min"</c:v>
                </c:pt>
              </c:strCache>
            </c:strRef>
          </c:cat>
          <c:val>
            <c:numRef>
              <c:f>(Sheet1!$C$7,Sheet1!$G$7,Sheet1!$K$7,Sheet1!$O$7,Sheet1!$S$7,Sheet1!$W$7)</c:f>
              <c:numCache>
                <c:formatCode>General</c:formatCode>
                <c:ptCount val="6"/>
                <c:pt idx="0">
                  <c:v>71</c:v>
                </c:pt>
                <c:pt idx="1">
                  <c:v>66.8</c:v>
                </c:pt>
                <c:pt idx="2">
                  <c:v>72.8</c:v>
                </c:pt>
                <c:pt idx="3">
                  <c:v>68.8</c:v>
                </c:pt>
                <c:pt idx="4">
                  <c:v>77.8</c:v>
                </c:pt>
                <c:pt idx="5">
                  <c:v>71.75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8B-45CD-AB32-DDA8517A2E7F}"/>
            </c:ext>
          </c:extLst>
        </c:ser>
        <c:ser>
          <c:idx val="3"/>
          <c:order val="3"/>
          <c:tx>
            <c:v>Omron Cuff Diastolic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(Sheet1!$E$8,Sheet1!$I$8,Sheet1!$M$8,Sheet1!$Q$8,Sheet1!$U$8,Sheet1!$Y$8)</c:f>
                <c:numCache>
                  <c:formatCode>General</c:formatCode>
                  <c:ptCount val="6"/>
                  <c:pt idx="0">
                    <c:v>1.5811388300841898</c:v>
                  </c:pt>
                  <c:pt idx="1">
                    <c:v>3.3466401061363023</c:v>
                  </c:pt>
                  <c:pt idx="2">
                    <c:v>5.5045435778091543</c:v>
                  </c:pt>
                  <c:pt idx="3">
                    <c:v>3.1622776601683795</c:v>
                  </c:pt>
                  <c:pt idx="4">
                    <c:v>7.2938330115241872</c:v>
                  </c:pt>
                  <c:pt idx="5">
                    <c:v>4.2426406871192848</c:v>
                  </c:pt>
                </c:numCache>
              </c:numRef>
            </c:plus>
            <c:minus>
              <c:numRef>
                <c:f>(Sheet1!$E$8,Sheet1!$I$8,Sheet1!$M$8,Sheet1!$Q$8,Sheet1!$U$8,Sheet1!$Y$8)</c:f>
                <c:numCache>
                  <c:formatCode>General</c:formatCode>
                  <c:ptCount val="6"/>
                  <c:pt idx="0">
                    <c:v>1.5811388300841898</c:v>
                  </c:pt>
                  <c:pt idx="1">
                    <c:v>3.3466401061363023</c:v>
                  </c:pt>
                  <c:pt idx="2">
                    <c:v>5.5045435778091543</c:v>
                  </c:pt>
                  <c:pt idx="3">
                    <c:v>3.1622776601683795</c:v>
                  </c:pt>
                  <c:pt idx="4">
                    <c:v>7.2938330115241872</c:v>
                  </c:pt>
                  <c:pt idx="5">
                    <c:v>4.2426406871192848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Sheet1!$L$12:$L$17</c:f>
              <c:strCache>
                <c:ptCount val="6"/>
                <c:pt idx="0">
                  <c:v>"Pre"</c:v>
                </c:pt>
                <c:pt idx="1">
                  <c:v>"Post"</c:v>
                </c:pt>
                <c:pt idx="2">
                  <c:v>"5min"</c:v>
                </c:pt>
                <c:pt idx="3">
                  <c:v>"10min"</c:v>
                </c:pt>
                <c:pt idx="4">
                  <c:v>"15min"</c:v>
                </c:pt>
                <c:pt idx="5">
                  <c:v>"30min"</c:v>
                </c:pt>
              </c:strCache>
            </c:strRef>
          </c:cat>
          <c:val>
            <c:numRef>
              <c:f>(Sheet1!$E$7,Sheet1!$I$7,Sheet1!$M$7,Sheet1!$Q$7,Sheet1!$U$7,Sheet1!$Y$7)</c:f>
              <c:numCache>
                <c:formatCode>General</c:formatCode>
                <c:ptCount val="6"/>
                <c:pt idx="0">
                  <c:v>70</c:v>
                </c:pt>
                <c:pt idx="1">
                  <c:v>73.8</c:v>
                </c:pt>
                <c:pt idx="2">
                  <c:v>69.400000000000006</c:v>
                </c:pt>
                <c:pt idx="3">
                  <c:v>75</c:v>
                </c:pt>
                <c:pt idx="4">
                  <c:v>76.8</c:v>
                </c:pt>
                <c:pt idx="5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8B-45CD-AB32-DDA8517A2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541007"/>
        <c:axId val="954541487"/>
      </c:lineChart>
      <c:catAx>
        <c:axId val="95454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41487"/>
        <c:crosses val="autoZero"/>
        <c:auto val="1"/>
        <c:lblAlgn val="ctr"/>
        <c:lblOffset val="100"/>
        <c:tickMarkSkip val="1"/>
        <c:noMultiLvlLbl val="0"/>
      </c:catAx>
      <c:valAx>
        <c:axId val="954541487"/>
        <c:scaling>
          <c:orientation val="minMax"/>
          <c:min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Blood Pressure</a:t>
                </a:r>
                <a:r>
                  <a:rPr lang="en-US" baseline="0"/>
                  <a:t> (mmHg)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4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230259446138296"/>
          <c:y val="0.43789197412396547"/>
          <c:w val="0.18442500246272095"/>
          <c:h val="0.162732450930031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253253</xdr:colOff>
      <xdr:row>9</xdr:row>
      <xdr:rowOff>189379</xdr:rowOff>
    </xdr:from>
    <xdr:to>
      <xdr:col>12</xdr:col>
      <xdr:colOff>1075765</xdr:colOff>
      <xdr:row>36</xdr:row>
      <xdr:rowOff>11206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9397FD-38EC-040C-F580-8D566C85A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4BC4-3AEE-8D4E-9240-E2EF1FF01818}">
  <dimension ref="A1:Y23"/>
  <sheetViews>
    <sheetView tabSelected="1" zoomScale="85" zoomScaleNormal="85" workbookViewId="0">
      <selection activeCell="O25" sqref="O25"/>
    </sheetView>
  </sheetViews>
  <sheetFormatPr defaultColWidth="11" defaultRowHeight="15.75" x14ac:dyDescent="0.25"/>
  <cols>
    <col min="10" max="10" width="13.375" customWidth="1"/>
    <col min="11" max="11" width="15.125" customWidth="1"/>
    <col min="12" max="12" width="14" customWidth="1"/>
    <col min="13" max="13" width="14.625" customWidth="1"/>
    <col min="14" max="14" width="15.625" customWidth="1"/>
    <col min="15" max="15" width="17" customWidth="1"/>
    <col min="16" max="17" width="15.875" customWidth="1"/>
    <col min="18" max="18" width="15.625" customWidth="1"/>
    <col min="19" max="19" width="16" customWidth="1"/>
    <col min="20" max="20" width="15.625" customWidth="1"/>
    <col min="21" max="21" width="15.875" customWidth="1"/>
    <col min="22" max="22" width="15.5" customWidth="1"/>
    <col min="23" max="23" width="16.125" customWidth="1"/>
    <col min="24" max="24" width="14.875" customWidth="1"/>
    <col min="25" max="25" width="13.37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s="1" t="s">
        <v>25</v>
      </c>
      <c r="B2" s="2">
        <v>127</v>
      </c>
      <c r="C2" s="1">
        <v>71</v>
      </c>
      <c r="D2" s="2">
        <v>121</v>
      </c>
      <c r="E2" s="1">
        <v>68</v>
      </c>
      <c r="F2" s="2">
        <v>140</v>
      </c>
      <c r="G2" s="1">
        <v>64</v>
      </c>
      <c r="H2" s="2">
        <v>140</v>
      </c>
      <c r="I2" s="1">
        <v>70</v>
      </c>
      <c r="J2" s="2">
        <v>144</v>
      </c>
      <c r="K2" s="1">
        <v>76</v>
      </c>
      <c r="L2" s="2">
        <v>134</v>
      </c>
      <c r="M2" s="1">
        <v>65</v>
      </c>
      <c r="N2" s="2">
        <v>131</v>
      </c>
      <c r="O2" s="1">
        <v>67</v>
      </c>
      <c r="P2" s="2">
        <v>130</v>
      </c>
      <c r="Q2" s="1">
        <v>80</v>
      </c>
      <c r="R2" s="2">
        <v>130</v>
      </c>
      <c r="S2" s="1">
        <v>67</v>
      </c>
      <c r="T2" s="2">
        <v>123</v>
      </c>
      <c r="U2" s="1">
        <v>77</v>
      </c>
      <c r="V2" s="2"/>
      <c r="W2" s="1"/>
      <c r="X2" s="2"/>
      <c r="Y2" s="1"/>
    </row>
    <row r="3" spans="1:25" x14ac:dyDescent="0.25">
      <c r="A3" s="1" t="s">
        <v>26</v>
      </c>
      <c r="B3" s="2">
        <v>121</v>
      </c>
      <c r="C3" s="1">
        <v>68</v>
      </c>
      <c r="D3" s="2">
        <v>120</v>
      </c>
      <c r="E3" s="1">
        <v>70</v>
      </c>
      <c r="F3" s="2">
        <v>144</v>
      </c>
      <c r="G3" s="1">
        <v>68</v>
      </c>
      <c r="H3" s="2">
        <v>146</v>
      </c>
      <c r="I3" s="1">
        <v>71</v>
      </c>
      <c r="J3" s="2">
        <v>138</v>
      </c>
      <c r="K3" s="1">
        <v>72</v>
      </c>
      <c r="L3" s="2">
        <v>132</v>
      </c>
      <c r="M3" s="1">
        <v>67</v>
      </c>
      <c r="N3" s="2">
        <v>129</v>
      </c>
      <c r="O3" s="1">
        <v>70</v>
      </c>
      <c r="P3" s="2">
        <v>126</v>
      </c>
      <c r="Q3" s="1">
        <v>76</v>
      </c>
      <c r="R3" s="2">
        <v>132</v>
      </c>
      <c r="S3" s="1">
        <v>70</v>
      </c>
      <c r="T3" s="2">
        <v>122</v>
      </c>
      <c r="U3" s="1">
        <v>73</v>
      </c>
      <c r="V3" s="2">
        <v>136</v>
      </c>
      <c r="W3" s="1">
        <v>75</v>
      </c>
      <c r="X3" s="2">
        <v>115</v>
      </c>
      <c r="Y3" s="1">
        <v>70</v>
      </c>
    </row>
    <row r="4" spans="1:25" x14ac:dyDescent="0.25">
      <c r="A4" s="1" t="s">
        <v>27</v>
      </c>
      <c r="B4" s="2">
        <v>120</v>
      </c>
      <c r="C4" s="1">
        <v>70</v>
      </c>
      <c r="D4" s="2">
        <v>121</v>
      </c>
      <c r="E4" s="1">
        <v>69</v>
      </c>
      <c r="F4" s="2">
        <v>149</v>
      </c>
      <c r="G4" s="1">
        <v>68</v>
      </c>
      <c r="H4" s="2">
        <v>151</v>
      </c>
      <c r="I4" s="1">
        <v>74</v>
      </c>
      <c r="J4" s="2">
        <v>134</v>
      </c>
      <c r="K4" s="1">
        <v>67</v>
      </c>
      <c r="L4" s="2">
        <v>124</v>
      </c>
      <c r="M4" s="1">
        <v>68</v>
      </c>
      <c r="N4" s="2">
        <v>124</v>
      </c>
      <c r="O4" s="1">
        <v>60</v>
      </c>
      <c r="P4" s="2">
        <v>125</v>
      </c>
      <c r="Q4" s="1">
        <v>72</v>
      </c>
      <c r="R4" s="2">
        <v>160</v>
      </c>
      <c r="S4" s="1">
        <v>95</v>
      </c>
      <c r="T4" s="2">
        <v>120</v>
      </c>
      <c r="U4" s="1">
        <v>70</v>
      </c>
      <c r="V4" s="2">
        <v>131</v>
      </c>
      <c r="W4" s="1">
        <v>68</v>
      </c>
      <c r="X4" s="2">
        <v>112</v>
      </c>
      <c r="Y4" s="1">
        <v>71</v>
      </c>
    </row>
    <row r="5" spans="1:25" x14ac:dyDescent="0.25">
      <c r="A5" s="1" t="s">
        <v>28</v>
      </c>
      <c r="B5" s="2">
        <v>120</v>
      </c>
      <c r="C5" s="1">
        <v>72</v>
      </c>
      <c r="D5" s="2">
        <v>122</v>
      </c>
      <c r="E5" s="1">
        <v>71</v>
      </c>
      <c r="F5" s="2">
        <v>147</v>
      </c>
      <c r="G5" s="1">
        <v>67</v>
      </c>
      <c r="H5" s="2">
        <v>150</v>
      </c>
      <c r="I5" s="1">
        <v>76</v>
      </c>
      <c r="J5" s="2">
        <v>140</v>
      </c>
      <c r="K5" s="1">
        <v>74</v>
      </c>
      <c r="L5" s="2">
        <v>129</v>
      </c>
      <c r="M5" s="1">
        <v>68</v>
      </c>
      <c r="N5" s="2">
        <v>134</v>
      </c>
      <c r="O5" s="1">
        <v>72</v>
      </c>
      <c r="P5" s="2">
        <v>127</v>
      </c>
      <c r="Q5" s="1">
        <v>74</v>
      </c>
      <c r="R5" s="2">
        <v>144</v>
      </c>
      <c r="S5" s="1">
        <v>76</v>
      </c>
      <c r="T5" s="2">
        <v>121</v>
      </c>
      <c r="U5" s="1">
        <v>75</v>
      </c>
      <c r="V5" s="2">
        <v>135</v>
      </c>
      <c r="W5" s="1">
        <v>70</v>
      </c>
      <c r="X5" s="2">
        <v>122</v>
      </c>
      <c r="Y5" s="1">
        <v>76</v>
      </c>
    </row>
    <row r="6" spans="1:25" x14ac:dyDescent="0.25">
      <c r="A6" s="1" t="s">
        <v>29</v>
      </c>
      <c r="B6" s="2">
        <v>121</v>
      </c>
      <c r="C6" s="1">
        <v>74</v>
      </c>
      <c r="D6" s="2">
        <v>124</v>
      </c>
      <c r="E6" s="1">
        <v>72</v>
      </c>
      <c r="F6" s="2">
        <v>145</v>
      </c>
      <c r="G6" s="1">
        <v>67</v>
      </c>
      <c r="H6" s="2">
        <v>152</v>
      </c>
      <c r="I6" s="1">
        <v>78</v>
      </c>
      <c r="J6" s="2">
        <v>143</v>
      </c>
      <c r="K6" s="1">
        <v>75</v>
      </c>
      <c r="L6" s="2">
        <v>140</v>
      </c>
      <c r="M6" s="1">
        <v>79</v>
      </c>
      <c r="N6" s="2">
        <v>139</v>
      </c>
      <c r="O6" s="1">
        <v>75</v>
      </c>
      <c r="P6" s="2">
        <v>129</v>
      </c>
      <c r="Q6" s="1">
        <v>73</v>
      </c>
      <c r="R6" s="2">
        <v>145</v>
      </c>
      <c r="S6" s="1">
        <v>81</v>
      </c>
      <c r="T6" s="2">
        <v>128</v>
      </c>
      <c r="U6" s="1">
        <v>89</v>
      </c>
      <c r="V6" s="2">
        <v>137</v>
      </c>
      <c r="W6" s="1">
        <v>74</v>
      </c>
      <c r="X6" s="2">
        <v>126</v>
      </c>
      <c r="Y6" s="1">
        <v>79</v>
      </c>
    </row>
    <row r="7" spans="1:25" x14ac:dyDescent="0.25">
      <c r="A7" s="1" t="s">
        <v>35</v>
      </c>
      <c r="B7" s="2">
        <f>AVERAGE(B2:B6)</f>
        <v>121.8</v>
      </c>
      <c r="C7" s="1">
        <f t="shared" ref="C7:Y7" si="0">AVERAGE(C2:C6)</f>
        <v>71</v>
      </c>
      <c r="D7" s="2">
        <f t="shared" si="0"/>
        <v>121.6</v>
      </c>
      <c r="E7" s="1">
        <f t="shared" si="0"/>
        <v>70</v>
      </c>
      <c r="F7" s="2">
        <f t="shared" si="0"/>
        <v>145</v>
      </c>
      <c r="G7" s="1">
        <f t="shared" si="0"/>
        <v>66.8</v>
      </c>
      <c r="H7" s="2">
        <f t="shared" si="0"/>
        <v>147.80000000000001</v>
      </c>
      <c r="I7" s="1">
        <f t="shared" si="0"/>
        <v>73.8</v>
      </c>
      <c r="J7" s="2">
        <f t="shared" si="0"/>
        <v>139.80000000000001</v>
      </c>
      <c r="K7" s="1">
        <f t="shared" si="0"/>
        <v>72.8</v>
      </c>
      <c r="L7" s="2">
        <f t="shared" si="0"/>
        <v>131.80000000000001</v>
      </c>
      <c r="M7" s="1">
        <f t="shared" si="0"/>
        <v>69.400000000000006</v>
      </c>
      <c r="N7" s="2">
        <f t="shared" si="0"/>
        <v>131.4</v>
      </c>
      <c r="O7" s="1">
        <f t="shared" si="0"/>
        <v>68.8</v>
      </c>
      <c r="P7" s="2">
        <f t="shared" si="0"/>
        <v>127.4</v>
      </c>
      <c r="Q7" s="1">
        <f t="shared" si="0"/>
        <v>75</v>
      </c>
      <c r="R7" s="2">
        <f t="shared" si="0"/>
        <v>142.19999999999999</v>
      </c>
      <c r="S7" s="1">
        <f t="shared" si="0"/>
        <v>77.8</v>
      </c>
      <c r="T7" s="2">
        <f t="shared" si="0"/>
        <v>122.8</v>
      </c>
      <c r="U7" s="1">
        <f t="shared" si="0"/>
        <v>76.8</v>
      </c>
      <c r="V7" s="2">
        <f t="shared" si="0"/>
        <v>134.75</v>
      </c>
      <c r="W7" s="1">
        <f t="shared" si="0"/>
        <v>71.75</v>
      </c>
      <c r="X7" s="2">
        <f t="shared" si="0"/>
        <v>118.75</v>
      </c>
      <c r="Y7" s="1">
        <f t="shared" si="0"/>
        <v>74</v>
      </c>
    </row>
    <row r="8" spans="1:25" x14ac:dyDescent="0.25">
      <c r="A8" s="1" t="s">
        <v>36</v>
      </c>
      <c r="B8" s="5">
        <f>STDEV(B2:B6)</f>
        <v>2.9495762407505248</v>
      </c>
      <c r="C8" s="4">
        <f t="shared" ref="C8:Y8" si="1">STDEV(C2:C6)</f>
        <v>2.2360679774997898</v>
      </c>
      <c r="D8" s="5">
        <f t="shared" si="1"/>
        <v>1.51657508881031</v>
      </c>
      <c r="E8" s="4">
        <f t="shared" si="1"/>
        <v>1.5811388300841898</v>
      </c>
      <c r="F8" s="5">
        <f t="shared" si="1"/>
        <v>3.3911649915626341</v>
      </c>
      <c r="G8" s="4">
        <f t="shared" si="1"/>
        <v>1.6431676725154982</v>
      </c>
      <c r="H8" s="5">
        <f t="shared" si="1"/>
        <v>4.919349550499537</v>
      </c>
      <c r="I8" s="4">
        <f t="shared" si="1"/>
        <v>3.3466401061363023</v>
      </c>
      <c r="J8" s="5">
        <f t="shared" si="1"/>
        <v>4.0249223594996213</v>
      </c>
      <c r="K8" s="4">
        <f t="shared" si="1"/>
        <v>3.5637059362410923</v>
      </c>
      <c r="L8" s="5">
        <f t="shared" si="1"/>
        <v>5.9329587896765297</v>
      </c>
      <c r="M8" s="4">
        <f t="shared" si="1"/>
        <v>5.5045435778091543</v>
      </c>
      <c r="N8" s="5">
        <f t="shared" si="1"/>
        <v>5.5946402922797454</v>
      </c>
      <c r="O8" s="4">
        <f t="shared" si="1"/>
        <v>5.7183913821983188</v>
      </c>
      <c r="P8" s="5">
        <f t="shared" si="1"/>
        <v>2.0736441353327719</v>
      </c>
      <c r="Q8" s="4">
        <f t="shared" si="1"/>
        <v>3.1622776601683795</v>
      </c>
      <c r="R8" s="5">
        <f t="shared" si="1"/>
        <v>12.049896265113654</v>
      </c>
      <c r="S8" s="4">
        <f t="shared" si="1"/>
        <v>11.031772296417282</v>
      </c>
      <c r="T8" s="5">
        <f t="shared" si="1"/>
        <v>3.1144823004794873</v>
      </c>
      <c r="U8" s="4">
        <f t="shared" si="1"/>
        <v>7.2938330115241872</v>
      </c>
      <c r="V8" s="5">
        <f t="shared" si="1"/>
        <v>2.6299556396765835</v>
      </c>
      <c r="W8" s="4">
        <f t="shared" si="1"/>
        <v>3.3040379335998349</v>
      </c>
      <c r="X8" s="5">
        <f t="shared" si="1"/>
        <v>6.3966136874651625</v>
      </c>
      <c r="Y8" s="4">
        <f t="shared" si="1"/>
        <v>4.2426406871192848</v>
      </c>
    </row>
    <row r="10" spans="1:25" x14ac:dyDescent="0.25">
      <c r="B10" s="10" t="s">
        <v>48</v>
      </c>
    </row>
    <row r="11" spans="1:25" x14ac:dyDescent="0.25">
      <c r="B11" s="1" t="s">
        <v>51</v>
      </c>
      <c r="O11" t="s">
        <v>32</v>
      </c>
      <c r="P11" t="s">
        <v>47</v>
      </c>
    </row>
    <row r="12" spans="1:25" x14ac:dyDescent="0.25">
      <c r="B12" s="1" t="s">
        <v>52</v>
      </c>
      <c r="L12" t="s">
        <v>41</v>
      </c>
      <c r="O12" s="3" t="s">
        <v>30</v>
      </c>
      <c r="P12">
        <v>121.8</v>
      </c>
    </row>
    <row r="13" spans="1:25" x14ac:dyDescent="0.25">
      <c r="B13" s="1" t="s">
        <v>53</v>
      </c>
      <c r="L13" t="s">
        <v>42</v>
      </c>
      <c r="O13" s="3" t="s">
        <v>31</v>
      </c>
      <c r="P13">
        <v>145</v>
      </c>
    </row>
    <row r="14" spans="1:25" x14ac:dyDescent="0.25">
      <c r="B14" s="1" t="s">
        <v>54</v>
      </c>
      <c r="L14" t="s">
        <v>43</v>
      </c>
      <c r="O14" s="3" t="s">
        <v>37</v>
      </c>
      <c r="P14">
        <v>139.80000000000001</v>
      </c>
    </row>
    <row r="15" spans="1:25" x14ac:dyDescent="0.25">
      <c r="L15" t="s">
        <v>44</v>
      </c>
      <c r="O15" s="3" t="s">
        <v>38</v>
      </c>
      <c r="P15">
        <v>131.4</v>
      </c>
    </row>
    <row r="16" spans="1:25" x14ac:dyDescent="0.25">
      <c r="L16" t="s">
        <v>45</v>
      </c>
      <c r="O16" s="3" t="s">
        <v>39</v>
      </c>
      <c r="P16">
        <v>142.19999999999999</v>
      </c>
    </row>
    <row r="17" spans="1:16" x14ac:dyDescent="0.25">
      <c r="A17" s="1"/>
      <c r="B17" s="1" t="s">
        <v>33</v>
      </c>
      <c r="C17" s="1" t="s">
        <v>34</v>
      </c>
      <c r="D17" s="1" t="s">
        <v>48</v>
      </c>
      <c r="L17" t="s">
        <v>46</v>
      </c>
      <c r="O17" s="3" t="s">
        <v>40</v>
      </c>
      <c r="P17">
        <v>134.75</v>
      </c>
    </row>
    <row r="18" spans="1:16" x14ac:dyDescent="0.25">
      <c r="A18" s="1" t="s">
        <v>30</v>
      </c>
      <c r="B18" s="6">
        <f>_xlfn.T.TEST(B2:B6,D2:D6, 2, 1)</f>
        <v>0.90618914541390849</v>
      </c>
      <c r="C18" s="6">
        <f>_xlfn.T.TEST(C2:C6,E2:E6, 2, 1)</f>
        <v>0.29801481173121031</v>
      </c>
      <c r="D18" s="7" t="s">
        <v>49</v>
      </c>
    </row>
    <row r="19" spans="1:16" x14ac:dyDescent="0.25">
      <c r="A19" s="1" t="s">
        <v>31</v>
      </c>
      <c r="B19" s="6">
        <f>_xlfn.T.TEST(F2:F6, H2:H6, 2, 1)</f>
        <v>7.2855059610254846E-2</v>
      </c>
      <c r="C19" s="6">
        <f>_xlfn.T.TEST(G2:G6, I2:I6, 2, 1)</f>
        <v>7.0889776318416933E-3</v>
      </c>
      <c r="D19" s="9" t="s">
        <v>50</v>
      </c>
    </row>
    <row r="20" spans="1:16" x14ac:dyDescent="0.25">
      <c r="A20" s="1" t="s">
        <v>37</v>
      </c>
      <c r="B20" s="6">
        <f>_xlfn.T.TEST(J2:J6,L2:L6,2,1)</f>
        <v>6.1909154068866476E-3</v>
      </c>
      <c r="C20" s="6">
        <f>_xlfn.T.TEST(K2:K6,M2:M6,2,1)</f>
        <v>0.26986327671789551</v>
      </c>
      <c r="D20" s="8"/>
    </row>
    <row r="21" spans="1:16" x14ac:dyDescent="0.25">
      <c r="A21" s="1" t="s">
        <v>38</v>
      </c>
      <c r="B21" s="6">
        <f>_xlfn.T.TEST(N2:N6,P2:P6,2,1)</f>
        <v>0.11611652351681555</v>
      </c>
      <c r="C21" s="6">
        <f>_xlfn.T.TEST(O2:O6,Q2:Q6,2,1)</f>
        <v>9.6902957399728387E-2</v>
      </c>
      <c r="D21" s="8"/>
    </row>
    <row r="22" spans="1:16" x14ac:dyDescent="0.25">
      <c r="A22" s="1" t="s">
        <v>39</v>
      </c>
      <c r="B22" s="6">
        <f>_xlfn.T.TEST(R2:R6,T2:T6,2,1)</f>
        <v>2.9532005567019813E-2</v>
      </c>
      <c r="C22" s="6">
        <f>_xlfn.T.TEST(S2:S6,U2:U6,2,1)</f>
        <v>0.88158791919623858</v>
      </c>
      <c r="D22" s="8"/>
    </row>
    <row r="23" spans="1:16" x14ac:dyDescent="0.25">
      <c r="A23" s="1" t="s">
        <v>40</v>
      </c>
      <c r="B23" s="6">
        <f>_xlfn.T.TEST(V3:V6, X3:X6,2, 1)</f>
        <v>6.7225407425106076E-3</v>
      </c>
      <c r="C23" s="6">
        <f>_xlfn.T.TEST(W3:W6, Y3:Y6,2, 1)</f>
        <v>0.43376615616902786</v>
      </c>
      <c r="D23" s="8"/>
    </row>
  </sheetData>
  <phoneticPr fontId="1" type="noConversion"/>
  <conditionalFormatting sqref="B18:C23">
    <cfRule type="cellIs" dxfId="1" priority="1" operator="greaterThanOrEqual">
      <formula>0.05</formula>
    </cfRule>
    <cfRule type="cellIs" dxfId="0" priority="2" operator="less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Thompson Luu</dc:creator>
  <cp:keywords/>
  <dc:description/>
  <cp:lastModifiedBy>Thompson Luu</cp:lastModifiedBy>
  <cp:revision/>
  <dcterms:created xsi:type="dcterms:W3CDTF">2024-03-21T16:08:04Z</dcterms:created>
  <dcterms:modified xsi:type="dcterms:W3CDTF">2024-04-08T05:25:52Z</dcterms:modified>
  <cp:category/>
  <cp:contentStatus/>
</cp:coreProperties>
</file>