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Demand_Electricity\"/>
    </mc:Choice>
  </mc:AlternateContent>
  <xr:revisionPtr revIDLastSave="0" documentId="13_ncr:1_{0AE3B230-F32E-40D5-87E3-DF3AC4B194BE}" xr6:coauthVersionLast="47" xr6:coauthVersionMax="47" xr10:uidLastSave="{00000000-0000-0000-0000-000000000000}"/>
  <bookViews>
    <workbookView xWindow="-28920" yWindow="-120" windowWidth="29040" windowHeight="15840" activeTab="4" xr2:uid="{C3466523-B1B3-4936-A93D-143D7DF88FC6}"/>
  </bookViews>
  <sheets>
    <sheet name="Industry Demand" sheetId="1" r:id="rId1"/>
    <sheet name="Population" sheetId="2" r:id="rId2"/>
    <sheet name="Electricity Demand" sheetId="4" r:id="rId3"/>
    <sheet name="Visualization" sheetId="5" r:id="rId4"/>
    <sheet name="ToPython" sheetId="6" r:id="rId5"/>
  </sheets>
  <definedNames>
    <definedName name="_xlnm._FilterDatabase" localSheetId="1" hidden="1">Population!$A$2:$C$135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3" i="5" l="1"/>
  <c r="C2" i="6" a="1"/>
  <c r="C2" i="6" s="1"/>
  <c r="B2" i="6" a="1"/>
  <c r="B2" i="6" s="1"/>
  <c r="M27" i="5"/>
  <c r="M40" i="5"/>
  <c r="L40" i="5"/>
  <c r="K40" i="5"/>
  <c r="J40" i="5"/>
  <c r="I40" i="5"/>
  <c r="H40" i="5"/>
  <c r="G40" i="5"/>
  <c r="F40" i="5"/>
  <c r="E40" i="5"/>
  <c r="D40" i="5"/>
  <c r="C40" i="5"/>
  <c r="B40" i="5"/>
  <c r="M37" i="5"/>
  <c r="L37" i="5"/>
  <c r="K37" i="5"/>
  <c r="J37" i="5"/>
  <c r="I37" i="5"/>
  <c r="H37" i="5"/>
  <c r="G37" i="5"/>
  <c r="F37" i="5"/>
  <c r="E37" i="5"/>
  <c r="D37" i="5"/>
  <c r="C37" i="5"/>
  <c r="B37" i="5"/>
  <c r="B16" i="5"/>
  <c r="B17" i="5" s="1"/>
  <c r="C17" i="5" s="1"/>
  <c r="AW18" i="4"/>
  <c r="AX18" i="4"/>
  <c r="AY18" i="4"/>
  <c r="AZ18" i="4"/>
  <c r="BA18" i="4"/>
  <c r="AW19" i="4"/>
  <c r="AX19" i="4"/>
  <c r="AY19" i="4"/>
  <c r="AZ19" i="4"/>
  <c r="BA19" i="4"/>
  <c r="AW20" i="4"/>
  <c r="AX20" i="4"/>
  <c r="AY20" i="4"/>
  <c r="AZ20" i="4"/>
  <c r="BA20" i="4"/>
  <c r="AW21" i="4"/>
  <c r="AX21" i="4"/>
  <c r="AY21" i="4"/>
  <c r="AZ21" i="4"/>
  <c r="BA21" i="4"/>
  <c r="AX17" i="4"/>
  <c r="AY17" i="4"/>
  <c r="AZ17" i="4"/>
  <c r="BA17" i="4"/>
  <c r="AW17" i="4"/>
  <c r="L38" i="5" l="1"/>
  <c r="I41" i="5"/>
  <c r="K38" i="5"/>
  <c r="F41" i="5"/>
  <c r="F38" i="5"/>
  <c r="H41" i="5"/>
  <c r="I38" i="5"/>
  <c r="C41" i="5"/>
  <c r="B38" i="5"/>
  <c r="J38" i="5"/>
  <c r="D41" i="5"/>
  <c r="C38" i="5"/>
  <c r="D38" i="5"/>
  <c r="B41" i="5"/>
  <c r="J41" i="5"/>
  <c r="L41" i="5"/>
  <c r="E38" i="5"/>
  <c r="M38" i="5"/>
  <c r="K41" i="5"/>
  <c r="E41" i="5"/>
  <c r="M41" i="5"/>
  <c r="G38" i="5"/>
  <c r="H38" i="5"/>
  <c r="G41" i="5"/>
  <c r="O4" i="5"/>
  <c r="O12" i="5"/>
  <c r="O20" i="5"/>
  <c r="O9" i="5"/>
  <c r="O5" i="5"/>
  <c r="O13" i="5"/>
  <c r="O21" i="5"/>
  <c r="O25" i="5"/>
  <c r="O3" i="5"/>
  <c r="O6" i="5"/>
  <c r="O14" i="5"/>
  <c r="O22" i="5"/>
  <c r="O17" i="5"/>
  <c r="O7" i="5"/>
  <c r="O15" i="5"/>
  <c r="O23" i="5"/>
  <c r="O19" i="5"/>
  <c r="O8" i="5"/>
  <c r="O16" i="5"/>
  <c r="O24" i="5"/>
  <c r="O10" i="5"/>
  <c r="O18" i="5"/>
  <c r="O26" i="5"/>
  <c r="O11" i="5"/>
  <c r="C16" i="5"/>
  <c r="O27" i="5" l="1"/>
  <c r="U8" i="5"/>
  <c r="Q8" i="5"/>
  <c r="V8" i="5"/>
  <c r="R8" i="5"/>
  <c r="W8" i="5"/>
  <c r="S8" i="5"/>
  <c r="Z8" i="5"/>
  <c r="X8" i="5"/>
  <c r="T8" i="5"/>
  <c r="Y8" i="5"/>
  <c r="AA8" i="5"/>
  <c r="AB8" i="5"/>
  <c r="U6" i="5"/>
  <c r="Q6" i="5"/>
  <c r="V6" i="5"/>
  <c r="R6" i="5"/>
  <c r="W6" i="5"/>
  <c r="S6" i="5"/>
  <c r="X6" i="5"/>
  <c r="T6" i="5"/>
  <c r="Z6" i="5"/>
  <c r="Y6" i="5"/>
  <c r="AA6" i="5"/>
  <c r="AB6" i="5"/>
  <c r="U12" i="5"/>
  <c r="Q12" i="5"/>
  <c r="V12" i="5"/>
  <c r="R12" i="5"/>
  <c r="W12" i="5"/>
  <c r="S12" i="5"/>
  <c r="X12" i="5"/>
  <c r="T12" i="5"/>
  <c r="Y12" i="5"/>
  <c r="AA12" i="5"/>
  <c r="Z12" i="5"/>
  <c r="AB12" i="5"/>
  <c r="U9" i="5"/>
  <c r="V9" i="5"/>
  <c r="W9" i="5"/>
  <c r="X9" i="5"/>
  <c r="Y9" i="5"/>
  <c r="Q9" i="5"/>
  <c r="AA9" i="5"/>
  <c r="S9" i="5"/>
  <c r="AB9" i="5"/>
  <c r="T9" i="5"/>
  <c r="Z9" i="5"/>
  <c r="R9" i="5"/>
  <c r="U19" i="5"/>
  <c r="V19" i="5"/>
  <c r="W19" i="5"/>
  <c r="X19" i="5"/>
  <c r="Y19" i="5"/>
  <c r="Q19" i="5"/>
  <c r="AA19" i="5"/>
  <c r="S19" i="5"/>
  <c r="AB19" i="5"/>
  <c r="T19" i="5"/>
  <c r="Z19" i="5"/>
  <c r="R19" i="5"/>
  <c r="U3" i="5"/>
  <c r="Z3" i="5"/>
  <c r="V3" i="5"/>
  <c r="W3" i="5"/>
  <c r="X3" i="5"/>
  <c r="Y3" i="5"/>
  <c r="R3" i="5"/>
  <c r="AA3" i="5"/>
  <c r="T3" i="5"/>
  <c r="AB3" i="5"/>
  <c r="Q3" i="5"/>
  <c r="S3" i="5"/>
  <c r="U4" i="5"/>
  <c r="Q4" i="5"/>
  <c r="V4" i="5"/>
  <c r="R4" i="5"/>
  <c r="Z4" i="5"/>
  <c r="W4" i="5"/>
  <c r="S4" i="5"/>
  <c r="X4" i="5"/>
  <c r="T4" i="5"/>
  <c r="Y4" i="5"/>
  <c r="AA4" i="5"/>
  <c r="AB4" i="5"/>
  <c r="U22" i="5"/>
  <c r="Q22" i="5"/>
  <c r="V22" i="5"/>
  <c r="R22" i="5"/>
  <c r="W22" i="5"/>
  <c r="S22" i="5"/>
  <c r="X22" i="5"/>
  <c r="T22" i="5"/>
  <c r="Y22" i="5"/>
  <c r="AA22" i="5"/>
  <c r="AB22" i="5"/>
  <c r="Z22" i="5"/>
  <c r="U11" i="5"/>
  <c r="Z11" i="5"/>
  <c r="V11" i="5"/>
  <c r="W11" i="5"/>
  <c r="X11" i="5"/>
  <c r="Y11" i="5"/>
  <c r="Q11" i="5"/>
  <c r="AA11" i="5"/>
  <c r="S11" i="5"/>
  <c r="AB11" i="5"/>
  <c r="T11" i="5"/>
  <c r="R11" i="5"/>
  <c r="U23" i="5"/>
  <c r="V23" i="5"/>
  <c r="Z23" i="5"/>
  <c r="W23" i="5"/>
  <c r="X23" i="5"/>
  <c r="Y23" i="5"/>
  <c r="Q23" i="5"/>
  <c r="AA23" i="5"/>
  <c r="S23" i="5"/>
  <c r="AB23" i="5"/>
  <c r="T23" i="5"/>
  <c r="R23" i="5"/>
  <c r="U25" i="5"/>
  <c r="V25" i="5"/>
  <c r="W25" i="5"/>
  <c r="X25" i="5"/>
  <c r="Y25" i="5"/>
  <c r="Q25" i="5"/>
  <c r="AA25" i="5"/>
  <c r="S25" i="5"/>
  <c r="AB25" i="5"/>
  <c r="T25" i="5"/>
  <c r="Z25" i="5"/>
  <c r="R25" i="5"/>
  <c r="U16" i="5"/>
  <c r="Q16" i="5"/>
  <c r="V16" i="5"/>
  <c r="R16" i="5"/>
  <c r="Z16" i="5"/>
  <c r="W16" i="5"/>
  <c r="S16" i="5"/>
  <c r="X16" i="5"/>
  <c r="T16" i="5"/>
  <c r="Y16" i="5"/>
  <c r="AA16" i="5"/>
  <c r="AB16" i="5"/>
  <c r="U26" i="5"/>
  <c r="Q26" i="5"/>
  <c r="V26" i="5"/>
  <c r="R26" i="5"/>
  <c r="W26" i="5"/>
  <c r="S26" i="5"/>
  <c r="X26" i="5"/>
  <c r="T26" i="5"/>
  <c r="Y26" i="5"/>
  <c r="AA26" i="5"/>
  <c r="AB26" i="5"/>
  <c r="Z26" i="5"/>
  <c r="U15" i="5"/>
  <c r="V15" i="5"/>
  <c r="W15" i="5"/>
  <c r="X15" i="5"/>
  <c r="Y15" i="5"/>
  <c r="Q15" i="5"/>
  <c r="AA15" i="5"/>
  <c r="S15" i="5"/>
  <c r="AB15" i="5"/>
  <c r="T15" i="5"/>
  <c r="Z15" i="5"/>
  <c r="R15" i="5"/>
  <c r="U21" i="5"/>
  <c r="V21" i="5"/>
  <c r="W21" i="5"/>
  <c r="X21" i="5"/>
  <c r="Y21" i="5"/>
  <c r="Q21" i="5"/>
  <c r="AA21" i="5"/>
  <c r="S21" i="5"/>
  <c r="AB21" i="5"/>
  <c r="T21" i="5"/>
  <c r="Z21" i="5"/>
  <c r="R21" i="5"/>
  <c r="U14" i="5"/>
  <c r="Q14" i="5"/>
  <c r="V14" i="5"/>
  <c r="R14" i="5"/>
  <c r="W14" i="5"/>
  <c r="S14" i="5"/>
  <c r="X14" i="5"/>
  <c r="T14" i="5"/>
  <c r="Y14" i="5"/>
  <c r="Z14" i="5"/>
  <c r="AA14" i="5"/>
  <c r="AB14" i="5"/>
  <c r="U18" i="5"/>
  <c r="Q18" i="5"/>
  <c r="V18" i="5"/>
  <c r="R18" i="5"/>
  <c r="W18" i="5"/>
  <c r="S18" i="5"/>
  <c r="Z18" i="5"/>
  <c r="X18" i="5"/>
  <c r="T18" i="5"/>
  <c r="Y18" i="5"/>
  <c r="AA18" i="5"/>
  <c r="AB18" i="5"/>
  <c r="U7" i="5"/>
  <c r="V7" i="5"/>
  <c r="W7" i="5"/>
  <c r="X7" i="5"/>
  <c r="Y7" i="5"/>
  <c r="Q7" i="5"/>
  <c r="AA7" i="5"/>
  <c r="S7" i="5"/>
  <c r="Z7" i="5"/>
  <c r="AB7" i="5"/>
  <c r="T7" i="5"/>
  <c r="R7" i="5"/>
  <c r="U13" i="5"/>
  <c r="V13" i="5"/>
  <c r="W13" i="5"/>
  <c r="Z13" i="5"/>
  <c r="X13" i="5"/>
  <c r="Y13" i="5"/>
  <c r="Q13" i="5"/>
  <c r="AA13" i="5"/>
  <c r="S13" i="5"/>
  <c r="AB13" i="5"/>
  <c r="T13" i="5"/>
  <c r="R13" i="5"/>
  <c r="U24" i="5"/>
  <c r="Q24" i="5"/>
  <c r="V24" i="5"/>
  <c r="R24" i="5"/>
  <c r="W24" i="5"/>
  <c r="S24" i="5"/>
  <c r="X24" i="5"/>
  <c r="T24" i="5"/>
  <c r="Y24" i="5"/>
  <c r="AA24" i="5"/>
  <c r="AB24" i="5"/>
  <c r="Z24" i="5"/>
  <c r="U20" i="5"/>
  <c r="Q20" i="5"/>
  <c r="V20" i="5"/>
  <c r="R20" i="5"/>
  <c r="W20" i="5"/>
  <c r="S20" i="5"/>
  <c r="X20" i="5"/>
  <c r="T20" i="5"/>
  <c r="Y20" i="5"/>
  <c r="Z20" i="5"/>
  <c r="AA20" i="5"/>
  <c r="AB20" i="5"/>
  <c r="U10" i="5"/>
  <c r="Q10" i="5"/>
  <c r="V10" i="5"/>
  <c r="R10" i="5"/>
  <c r="Z10" i="5"/>
  <c r="W10" i="5"/>
  <c r="S10" i="5"/>
  <c r="X10" i="5"/>
  <c r="T10" i="5"/>
  <c r="Y10" i="5"/>
  <c r="AA10" i="5"/>
  <c r="AB10" i="5"/>
  <c r="U17" i="5"/>
  <c r="V17" i="5"/>
  <c r="W17" i="5"/>
  <c r="X17" i="5"/>
  <c r="Y17" i="5"/>
  <c r="Q17" i="5"/>
  <c r="AA17" i="5"/>
  <c r="S17" i="5"/>
  <c r="Z17" i="5"/>
  <c r="AB17" i="5"/>
  <c r="T17" i="5"/>
  <c r="R17" i="5"/>
  <c r="U5" i="5"/>
  <c r="V5" i="5"/>
  <c r="W5" i="5"/>
  <c r="X5" i="5"/>
  <c r="Y5" i="5"/>
  <c r="Q5" i="5"/>
  <c r="Z5" i="5"/>
  <c r="AA5" i="5"/>
  <c r="S5" i="5"/>
  <c r="AB5" i="5"/>
  <c r="T5" i="5"/>
  <c r="R5" i="5"/>
  <c r="O31" i="5"/>
  <c r="O39" i="5"/>
  <c r="O47" i="5"/>
  <c r="O36" i="5"/>
  <c r="O46" i="5"/>
  <c r="O32" i="5"/>
  <c r="O40" i="5"/>
  <c r="O48" i="5"/>
  <c r="O33" i="5"/>
  <c r="O41" i="5"/>
  <c r="O49" i="5"/>
  <c r="O44" i="5"/>
  <c r="O30" i="5"/>
  <c r="O34" i="5"/>
  <c r="O42" i="5"/>
  <c r="O50" i="5"/>
  <c r="O52" i="5"/>
  <c r="O35" i="5"/>
  <c r="O43" i="5"/>
  <c r="O51" i="5"/>
  <c r="O37" i="5"/>
  <c r="O45" i="5"/>
  <c r="O53" i="5"/>
  <c r="O38" i="5"/>
  <c r="AC5" i="5" l="1"/>
  <c r="AC20" i="5"/>
  <c r="AC7" i="5"/>
  <c r="AC15" i="5"/>
  <c r="AC9" i="5"/>
  <c r="W27" i="5"/>
  <c r="AC13" i="5"/>
  <c r="Q27" i="5"/>
  <c r="AC3" i="5"/>
  <c r="AC17" i="5"/>
  <c r="AC10" i="5"/>
  <c r="AC24" i="5"/>
  <c r="AC14" i="5"/>
  <c r="AC21" i="5"/>
  <c r="AC16" i="5"/>
  <c r="AC25" i="5"/>
  <c r="AC22" i="5"/>
  <c r="AB27" i="5"/>
  <c r="Z27" i="5"/>
  <c r="AC19" i="5"/>
  <c r="AC6" i="5"/>
  <c r="S27" i="5"/>
  <c r="AC11" i="5"/>
  <c r="V27" i="5"/>
  <c r="T27" i="5"/>
  <c r="U27" i="5"/>
  <c r="AA27" i="5"/>
  <c r="AC23" i="5"/>
  <c r="R27" i="5"/>
  <c r="AC18" i="5"/>
  <c r="AC26" i="5"/>
  <c r="AC4" i="5"/>
  <c r="Y27" i="5"/>
  <c r="AC12" i="5"/>
  <c r="AC8" i="5"/>
  <c r="X27" i="5"/>
  <c r="AM5" i="5"/>
  <c r="T45" i="5"/>
  <c r="AB45" i="5"/>
  <c r="U45" i="5"/>
  <c r="V45" i="5"/>
  <c r="W45" i="5"/>
  <c r="X45" i="5"/>
  <c r="S45" i="5"/>
  <c r="Q45" i="5"/>
  <c r="Y45" i="5"/>
  <c r="R45" i="5"/>
  <c r="Z45" i="5"/>
  <c r="AA45" i="5"/>
  <c r="T57" i="5"/>
  <c r="AB57" i="5"/>
  <c r="U57" i="5"/>
  <c r="V57" i="5"/>
  <c r="W57" i="5"/>
  <c r="X57" i="5"/>
  <c r="Q57" i="5"/>
  <c r="Y57" i="5"/>
  <c r="R57" i="5"/>
  <c r="Z57" i="5"/>
  <c r="S57" i="5"/>
  <c r="AA57" i="5"/>
  <c r="T55" i="5"/>
  <c r="AB55" i="5"/>
  <c r="U55" i="5"/>
  <c r="V55" i="5"/>
  <c r="W55" i="5"/>
  <c r="X55" i="5"/>
  <c r="Q55" i="5"/>
  <c r="Y55" i="5"/>
  <c r="R55" i="5"/>
  <c r="Z55" i="5"/>
  <c r="S55" i="5"/>
  <c r="AA55" i="5"/>
  <c r="AF5" i="5"/>
  <c r="AL5" i="5"/>
  <c r="AO13" i="5"/>
  <c r="T39" i="5"/>
  <c r="AB39" i="5"/>
  <c r="U39" i="5"/>
  <c r="V39" i="5"/>
  <c r="W39" i="5"/>
  <c r="X39" i="5"/>
  <c r="AA39" i="5"/>
  <c r="Q39" i="5"/>
  <c r="Y39" i="5"/>
  <c r="S39" i="5"/>
  <c r="R39" i="5"/>
  <c r="Z39" i="5"/>
  <c r="T59" i="5"/>
  <c r="AB59" i="5"/>
  <c r="U59" i="5"/>
  <c r="V59" i="5"/>
  <c r="W59" i="5"/>
  <c r="X59" i="5"/>
  <c r="Q59" i="5"/>
  <c r="Y59" i="5"/>
  <c r="R59" i="5"/>
  <c r="Z59" i="5"/>
  <c r="AA59" i="5"/>
  <c r="S59" i="5"/>
  <c r="X40" i="5"/>
  <c r="Q40" i="5"/>
  <c r="Y40" i="5"/>
  <c r="R40" i="5"/>
  <c r="Z40" i="5"/>
  <c r="S40" i="5"/>
  <c r="AA40" i="5"/>
  <c r="T40" i="5"/>
  <c r="AB40" i="5"/>
  <c r="U40" i="5"/>
  <c r="V40" i="5"/>
  <c r="W40" i="5"/>
  <c r="X38" i="5"/>
  <c r="Q38" i="5"/>
  <c r="Y38" i="5"/>
  <c r="R38" i="5"/>
  <c r="Z38" i="5"/>
  <c r="S38" i="5"/>
  <c r="AA38" i="5"/>
  <c r="W38" i="5"/>
  <c r="T38" i="5"/>
  <c r="AB38" i="5"/>
  <c r="U38" i="5"/>
  <c r="V38" i="5"/>
  <c r="X60" i="5"/>
  <c r="Q60" i="5"/>
  <c r="Y60" i="5"/>
  <c r="R60" i="5"/>
  <c r="Z60" i="5"/>
  <c r="S60" i="5"/>
  <c r="AA60" i="5"/>
  <c r="T60" i="5"/>
  <c r="AB60" i="5"/>
  <c r="U60" i="5"/>
  <c r="V60" i="5"/>
  <c r="W60" i="5"/>
  <c r="T49" i="5"/>
  <c r="AB49" i="5"/>
  <c r="U49" i="5"/>
  <c r="V49" i="5"/>
  <c r="W49" i="5"/>
  <c r="X49" i="5"/>
  <c r="Q49" i="5"/>
  <c r="Y49" i="5"/>
  <c r="R49" i="5"/>
  <c r="Z49" i="5"/>
  <c r="S49" i="5"/>
  <c r="AA49" i="5"/>
  <c r="T47" i="5"/>
  <c r="AB47" i="5"/>
  <c r="U47" i="5"/>
  <c r="V47" i="5"/>
  <c r="W47" i="5"/>
  <c r="X47" i="5"/>
  <c r="Q47" i="5"/>
  <c r="Y47" i="5"/>
  <c r="R47" i="5"/>
  <c r="Z47" i="5"/>
  <c r="S47" i="5"/>
  <c r="AA47" i="5"/>
  <c r="T41" i="5"/>
  <c r="AB41" i="5"/>
  <c r="U41" i="5"/>
  <c r="V41" i="5"/>
  <c r="W41" i="5"/>
  <c r="AA41" i="5"/>
  <c r="X41" i="5"/>
  <c r="Q41" i="5"/>
  <c r="Y41" i="5"/>
  <c r="R41" i="5"/>
  <c r="Z41" i="5"/>
  <c r="S41" i="5"/>
  <c r="X44" i="5"/>
  <c r="Q44" i="5"/>
  <c r="Y44" i="5"/>
  <c r="R44" i="5"/>
  <c r="Z44" i="5"/>
  <c r="S44" i="5"/>
  <c r="AA44" i="5"/>
  <c r="T44" i="5"/>
  <c r="AB44" i="5"/>
  <c r="U44" i="5"/>
  <c r="V44" i="5"/>
  <c r="W44" i="5"/>
  <c r="T53" i="5"/>
  <c r="AB53" i="5"/>
  <c r="U53" i="5"/>
  <c r="V53" i="5"/>
  <c r="W53" i="5"/>
  <c r="X53" i="5"/>
  <c r="Q53" i="5"/>
  <c r="Y53" i="5"/>
  <c r="R53" i="5"/>
  <c r="Z53" i="5"/>
  <c r="S53" i="5"/>
  <c r="AA53" i="5"/>
  <c r="X58" i="5"/>
  <c r="Q58" i="5"/>
  <c r="Y58" i="5"/>
  <c r="Z58" i="5"/>
  <c r="R58" i="5"/>
  <c r="S58" i="5"/>
  <c r="AA58" i="5"/>
  <c r="T58" i="5"/>
  <c r="AB58" i="5"/>
  <c r="U58" i="5"/>
  <c r="V58" i="5"/>
  <c r="W58" i="5"/>
  <c r="T43" i="5"/>
  <c r="AB43" i="5"/>
  <c r="U43" i="5"/>
  <c r="V43" i="5"/>
  <c r="W43" i="5"/>
  <c r="AA43" i="5"/>
  <c r="X43" i="5"/>
  <c r="Q43" i="5"/>
  <c r="Y43" i="5"/>
  <c r="S43" i="5"/>
  <c r="R43" i="5"/>
  <c r="Z43" i="5"/>
  <c r="X50" i="5"/>
  <c r="Q50" i="5"/>
  <c r="Y50" i="5"/>
  <c r="R50" i="5"/>
  <c r="Z50" i="5"/>
  <c r="S50" i="5"/>
  <c r="AA50" i="5"/>
  <c r="T50" i="5"/>
  <c r="AB50" i="5"/>
  <c r="U50" i="5"/>
  <c r="V50" i="5"/>
  <c r="W50" i="5"/>
  <c r="X56" i="5"/>
  <c r="Q56" i="5"/>
  <c r="Y56" i="5"/>
  <c r="R56" i="5"/>
  <c r="Z56" i="5"/>
  <c r="S56" i="5"/>
  <c r="AA56" i="5"/>
  <c r="T56" i="5"/>
  <c r="AB56" i="5"/>
  <c r="U56" i="5"/>
  <c r="V56" i="5"/>
  <c r="W56" i="5"/>
  <c r="X54" i="5"/>
  <c r="Q54" i="5"/>
  <c r="Y54" i="5"/>
  <c r="R54" i="5"/>
  <c r="Z54" i="5"/>
  <c r="S54" i="5"/>
  <c r="AA54" i="5"/>
  <c r="T54" i="5"/>
  <c r="AB54" i="5"/>
  <c r="U54" i="5"/>
  <c r="V54" i="5"/>
  <c r="W54" i="5"/>
  <c r="X52" i="5"/>
  <c r="Q52" i="5"/>
  <c r="Y52" i="5"/>
  <c r="R52" i="5"/>
  <c r="Z52" i="5"/>
  <c r="S52" i="5"/>
  <c r="AA52" i="5"/>
  <c r="T52" i="5"/>
  <c r="AB52" i="5"/>
  <c r="U52" i="5"/>
  <c r="V52" i="5"/>
  <c r="W52" i="5"/>
  <c r="U37" i="5"/>
  <c r="Q37" i="5"/>
  <c r="V37" i="5"/>
  <c r="W37" i="5"/>
  <c r="X37" i="5"/>
  <c r="Y37" i="5"/>
  <c r="R37" i="5"/>
  <c r="Z37" i="5"/>
  <c r="S37" i="5"/>
  <c r="AA37" i="5"/>
  <c r="AB37" i="5"/>
  <c r="T37" i="5"/>
  <c r="T51" i="5"/>
  <c r="AB51" i="5"/>
  <c r="U51" i="5"/>
  <c r="V51" i="5"/>
  <c r="W51" i="5"/>
  <c r="X51" i="5"/>
  <c r="Q51" i="5"/>
  <c r="Y51" i="5"/>
  <c r="R51" i="5"/>
  <c r="Z51" i="5"/>
  <c r="AA51" i="5"/>
  <c r="S51" i="5"/>
  <c r="X42" i="5"/>
  <c r="Q42" i="5"/>
  <c r="Y42" i="5"/>
  <c r="R42" i="5"/>
  <c r="Z42" i="5"/>
  <c r="S42" i="5"/>
  <c r="AA42" i="5"/>
  <c r="T42" i="5"/>
  <c r="AB42" i="5"/>
  <c r="W42" i="5"/>
  <c r="U42" i="5"/>
  <c r="V42" i="5"/>
  <c r="X48" i="5"/>
  <c r="Q48" i="5"/>
  <c r="Y48" i="5"/>
  <c r="R48" i="5"/>
  <c r="Z48" i="5"/>
  <c r="S48" i="5"/>
  <c r="AA48" i="5"/>
  <c r="T48" i="5"/>
  <c r="AB48" i="5"/>
  <c r="U48" i="5"/>
  <c r="V48" i="5"/>
  <c r="W48" i="5"/>
  <c r="X46" i="5"/>
  <c r="Q46" i="5"/>
  <c r="Y46" i="5"/>
  <c r="Z46" i="5"/>
  <c r="R46" i="5"/>
  <c r="S46" i="5"/>
  <c r="AA46" i="5"/>
  <c r="T46" i="5"/>
  <c r="AB46" i="5"/>
  <c r="U46" i="5"/>
  <c r="V46" i="5"/>
  <c r="W46" i="5"/>
  <c r="AP10" i="5"/>
  <c r="AH20" i="5"/>
  <c r="AK23" i="5"/>
  <c r="AJ10" i="5"/>
  <c r="AE13" i="5"/>
  <c r="AI5" i="5"/>
  <c r="AN24" i="5"/>
  <c r="AG17" i="5"/>
  <c r="AP14" i="5"/>
  <c r="AH26" i="5"/>
  <c r="AO11" i="5"/>
  <c r="AK3" i="5"/>
  <c r="AL8" i="5"/>
  <c r="AO10" i="5"/>
  <c r="AH7" i="5"/>
  <c r="AN15" i="5"/>
  <c r="AN23" i="5"/>
  <c r="AG4" i="5"/>
  <c r="AN8" i="5"/>
  <c r="AP5" i="5"/>
  <c r="AJ5" i="5"/>
  <c r="AE17" i="5"/>
  <c r="AM10" i="5"/>
  <c r="AE10" i="5"/>
  <c r="AG20" i="5"/>
  <c r="AO24" i="5"/>
  <c r="AE24" i="5"/>
  <c r="AM13" i="5"/>
  <c r="AP7" i="5"/>
  <c r="AJ7" i="5"/>
  <c r="AG18" i="5"/>
  <c r="AN14" i="5"/>
  <c r="AE14" i="5"/>
  <c r="AE21" i="5"/>
  <c r="AH15" i="5"/>
  <c r="AJ15" i="5"/>
  <c r="AG26" i="5"/>
  <c r="AM16" i="5"/>
  <c r="AE16" i="5"/>
  <c r="AE25" i="5"/>
  <c r="AP23" i="5"/>
  <c r="AJ23" i="5"/>
  <c r="AM11" i="5"/>
  <c r="AO22" i="5"/>
  <c r="AE22" i="5"/>
  <c r="AK4" i="5"/>
  <c r="AP3" i="5"/>
  <c r="AN3" i="5"/>
  <c r="AE19" i="5"/>
  <c r="AH9" i="5"/>
  <c r="AJ9" i="5"/>
  <c r="AG12" i="5"/>
  <c r="AM6" i="5"/>
  <c r="AE6" i="5"/>
  <c r="AG8" i="5"/>
  <c r="AF24" i="5"/>
  <c r="AF14" i="5"/>
  <c r="AP16" i="5"/>
  <c r="AN22" i="5"/>
  <c r="AG19" i="5"/>
  <c r="AF6" i="5"/>
  <c r="AH5" i="5"/>
  <c r="AL20" i="5"/>
  <c r="AN18" i="5"/>
  <c r="AK15" i="5"/>
  <c r="AH23" i="5"/>
  <c r="AE3" i="5"/>
  <c r="AL12" i="5"/>
  <c r="AM17" i="5"/>
  <c r="AH10" i="5"/>
  <c r="AI10" i="5"/>
  <c r="AK20" i="5"/>
  <c r="AM24" i="5"/>
  <c r="AI24" i="5"/>
  <c r="AL13" i="5"/>
  <c r="AN7" i="5"/>
  <c r="AI7" i="5"/>
  <c r="AK18" i="5"/>
  <c r="AM14" i="5"/>
  <c r="AI14" i="5"/>
  <c r="AM21" i="5"/>
  <c r="AP15" i="5"/>
  <c r="AI15" i="5"/>
  <c r="AK26" i="5"/>
  <c r="AH16" i="5"/>
  <c r="AI16" i="5"/>
  <c r="AM25" i="5"/>
  <c r="AG23" i="5"/>
  <c r="AI23" i="5"/>
  <c r="AL11" i="5"/>
  <c r="AM22" i="5"/>
  <c r="AI22" i="5"/>
  <c r="AN4" i="5"/>
  <c r="AH3" i="5"/>
  <c r="AI3" i="5"/>
  <c r="AM19" i="5"/>
  <c r="AP9" i="5"/>
  <c r="AI9" i="5"/>
  <c r="AK12" i="5"/>
  <c r="AN6" i="5"/>
  <c r="AI6" i="5"/>
  <c r="AK8" i="5"/>
  <c r="AF10" i="5"/>
  <c r="AF7" i="5"/>
  <c r="AG21" i="5"/>
  <c r="AG25" i="5"/>
  <c r="AG3" i="5"/>
  <c r="AP6" i="5"/>
  <c r="AK5" i="5"/>
  <c r="AJ24" i="5"/>
  <c r="AO14" i="5"/>
  <c r="AJ16" i="5"/>
  <c r="AP22" i="5"/>
  <c r="AN9" i="5"/>
  <c r="AJ6" i="5"/>
  <c r="AO5" i="5"/>
  <c r="AF17" i="5"/>
  <c r="AL17" i="5"/>
  <c r="AL10" i="5"/>
  <c r="AP20" i="5"/>
  <c r="AF20" i="5"/>
  <c r="AH24" i="5"/>
  <c r="AF13" i="5"/>
  <c r="AN13" i="5"/>
  <c r="AG7" i="5"/>
  <c r="AP18" i="5"/>
  <c r="AF18" i="5"/>
  <c r="AH14" i="5"/>
  <c r="AF21" i="5"/>
  <c r="AL21" i="5"/>
  <c r="AG15" i="5"/>
  <c r="AN26" i="5"/>
  <c r="AF26" i="5"/>
  <c r="AL16" i="5"/>
  <c r="AF25" i="5"/>
  <c r="AL25" i="5"/>
  <c r="AO23" i="5"/>
  <c r="AF11" i="5"/>
  <c r="AK11" i="5"/>
  <c r="AH22" i="5"/>
  <c r="AP4" i="5"/>
  <c r="AF4" i="5"/>
  <c r="AO3" i="5"/>
  <c r="AF19" i="5"/>
  <c r="AL19" i="5"/>
  <c r="AG9" i="5"/>
  <c r="AP12" i="5"/>
  <c r="AF12" i="5"/>
  <c r="AH6" i="5"/>
  <c r="AP8" i="5"/>
  <c r="AF8" i="5"/>
  <c r="AL9" i="5"/>
  <c r="AO21" i="5"/>
  <c r="AO25" i="5"/>
  <c r="AJ22" i="5"/>
  <c r="AK9" i="5"/>
  <c r="AG5" i="5"/>
  <c r="AN5" i="5"/>
  <c r="AH17" i="5"/>
  <c r="AK17" i="5"/>
  <c r="AG10" i="5"/>
  <c r="AO20" i="5"/>
  <c r="AJ20" i="5"/>
  <c r="AL24" i="5"/>
  <c r="AH13" i="5"/>
  <c r="AK13" i="5"/>
  <c r="AO7" i="5"/>
  <c r="AO18" i="5"/>
  <c r="AJ18" i="5"/>
  <c r="AL14" i="5"/>
  <c r="AN21" i="5"/>
  <c r="AK21" i="5"/>
  <c r="AO15" i="5"/>
  <c r="AP26" i="5"/>
  <c r="AJ26" i="5"/>
  <c r="AG16" i="5"/>
  <c r="AN25" i="5"/>
  <c r="AK25" i="5"/>
  <c r="AE23" i="5"/>
  <c r="AH11" i="5"/>
  <c r="AJ11" i="5"/>
  <c r="AL22" i="5"/>
  <c r="AO4" i="5"/>
  <c r="AJ4" i="5"/>
  <c r="AF3" i="5"/>
  <c r="AN19" i="5"/>
  <c r="AK19" i="5"/>
  <c r="AO9" i="5"/>
  <c r="AN12" i="5"/>
  <c r="AJ12" i="5"/>
  <c r="AL6" i="5"/>
  <c r="AO8" i="5"/>
  <c r="AJ8" i="5"/>
  <c r="AL18" i="5"/>
  <c r="AL15" i="5"/>
  <c r="AF23" i="5"/>
  <c r="AL4" i="5"/>
  <c r="AH12" i="5"/>
  <c r="AO17" i="5"/>
  <c r="AP24" i="5"/>
  <c r="AJ14" i="5"/>
  <c r="AO16" i="5"/>
  <c r="AE11" i="5"/>
  <c r="AJ3" i="5"/>
  <c r="AO6" i="5"/>
  <c r="AE5" i="5"/>
  <c r="AP17" i="5"/>
  <c r="AJ17" i="5"/>
  <c r="AK10" i="5"/>
  <c r="AN20" i="5"/>
  <c r="AE20" i="5"/>
  <c r="AG24" i="5"/>
  <c r="AP13" i="5"/>
  <c r="AJ13" i="5"/>
  <c r="AE7" i="5"/>
  <c r="AM18" i="5"/>
  <c r="AE18" i="5"/>
  <c r="AG14" i="5"/>
  <c r="AH21" i="5"/>
  <c r="AJ21" i="5"/>
  <c r="AE15" i="5"/>
  <c r="AO26" i="5"/>
  <c r="AE26" i="5"/>
  <c r="AK16" i="5"/>
  <c r="AH25" i="5"/>
  <c r="AJ25" i="5"/>
  <c r="AM23" i="5"/>
  <c r="AP11" i="5"/>
  <c r="AN11" i="5"/>
  <c r="AG22" i="5"/>
  <c r="AM4" i="5"/>
  <c r="AE4" i="5"/>
  <c r="AM3" i="5"/>
  <c r="AH19" i="5"/>
  <c r="AJ19" i="5"/>
  <c r="AE9" i="5"/>
  <c r="AO12" i="5"/>
  <c r="AE12" i="5"/>
  <c r="AG6" i="5"/>
  <c r="AM8" i="5"/>
  <c r="AE8" i="5"/>
  <c r="AL7" i="5"/>
  <c r="AF15" i="5"/>
  <c r="AF16" i="5"/>
  <c r="AF22" i="5"/>
  <c r="AF9" i="5"/>
  <c r="AK7" i="5"/>
  <c r="AL26" i="5"/>
  <c r="AO19" i="5"/>
  <c r="AN17" i="5"/>
  <c r="AI17" i="5"/>
  <c r="AN10" i="5"/>
  <c r="AM20" i="5"/>
  <c r="AI20" i="5"/>
  <c r="AK24" i="5"/>
  <c r="AG13" i="5"/>
  <c r="AI13" i="5"/>
  <c r="AM7" i="5"/>
  <c r="AH18" i="5"/>
  <c r="AI18" i="5"/>
  <c r="AK14" i="5"/>
  <c r="AP21" i="5"/>
  <c r="AI21" i="5"/>
  <c r="AM15" i="5"/>
  <c r="AM26" i="5"/>
  <c r="AI26" i="5"/>
  <c r="AN16" i="5"/>
  <c r="AP25" i="5"/>
  <c r="AI25" i="5"/>
  <c r="AL23" i="5"/>
  <c r="AG11" i="5"/>
  <c r="AI11" i="5"/>
  <c r="AK22" i="5"/>
  <c r="AH4" i="5"/>
  <c r="AI4" i="5"/>
  <c r="AL3" i="5"/>
  <c r="AP19" i="5"/>
  <c r="AI19" i="5"/>
  <c r="AM9" i="5"/>
  <c r="AM12" i="5"/>
  <c r="AI12" i="5"/>
  <c r="AK6" i="5"/>
  <c r="AH8" i="5"/>
  <c r="AI8" i="5"/>
  <c r="AC45" i="5" l="1"/>
  <c r="AL27" i="5"/>
  <c r="AQ9" i="5"/>
  <c r="AJ27" i="5"/>
  <c r="AK27" i="5"/>
  <c r="AC39" i="5"/>
  <c r="AC55" i="5"/>
  <c r="AG27" i="5"/>
  <c r="AE27" i="5"/>
  <c r="AC47" i="5"/>
  <c r="AC48" i="5"/>
  <c r="AC52" i="5"/>
  <c r="AC56" i="5"/>
  <c r="AC38" i="5"/>
  <c r="AM27" i="5"/>
  <c r="AF27" i="5"/>
  <c r="AC27" i="5"/>
  <c r="AN27" i="5"/>
  <c r="AC43" i="5"/>
  <c r="AC41" i="5"/>
  <c r="AC57" i="5"/>
  <c r="AO27" i="5"/>
  <c r="AI27" i="5"/>
  <c r="AP27" i="5"/>
  <c r="AC51" i="5"/>
  <c r="AC53" i="5"/>
  <c r="AC49" i="5"/>
  <c r="AC59" i="5"/>
  <c r="AH27" i="5"/>
  <c r="AC46" i="5"/>
  <c r="AC42" i="5"/>
  <c r="AC37" i="5"/>
  <c r="AC54" i="5"/>
  <c r="AC50" i="5"/>
  <c r="AC58" i="5"/>
  <c r="AC44" i="5"/>
  <c r="AC60" i="5"/>
  <c r="AC40" i="5"/>
  <c r="AQ20" i="5"/>
  <c r="AQ11" i="5"/>
  <c r="AQ23" i="5"/>
  <c r="AQ3" i="5"/>
  <c r="AQ24" i="5"/>
  <c r="AQ21" i="5"/>
  <c r="AQ8" i="5"/>
  <c r="AQ18" i="5"/>
  <c r="AQ19" i="5"/>
  <c r="AQ14" i="5"/>
  <c r="AQ4" i="5"/>
  <c r="AQ25" i="5"/>
  <c r="AQ10" i="5"/>
  <c r="AQ26" i="5"/>
  <c r="AQ7" i="5"/>
  <c r="AQ16" i="5"/>
  <c r="AQ6" i="5"/>
  <c r="AQ17" i="5"/>
  <c r="AQ12" i="5"/>
  <c r="AQ5" i="5"/>
  <c r="AQ15" i="5"/>
  <c r="AQ22" i="5"/>
  <c r="AQ13" i="5"/>
  <c r="AG46" i="5"/>
  <c r="AU12" i="5" s="1"/>
  <c r="AI48" i="5"/>
  <c r="AW14" i="5" s="1"/>
  <c r="AE48" i="5"/>
  <c r="AS14" i="5" s="1"/>
  <c r="AN51" i="5"/>
  <c r="BB17" i="5" s="1"/>
  <c r="AP51" i="5"/>
  <c r="BD17" i="5" s="1"/>
  <c r="AM37" i="5"/>
  <c r="BA3" i="5" s="1"/>
  <c r="AF41" i="5"/>
  <c r="AT7" i="5" s="1"/>
  <c r="AL47" i="5"/>
  <c r="AZ13" i="5" s="1"/>
  <c r="AH57" i="5"/>
  <c r="AV23" i="5" s="1"/>
  <c r="AK45" i="5"/>
  <c r="AY11" i="5" s="1"/>
  <c r="AO55" i="5"/>
  <c r="BC21" i="5" s="1"/>
  <c r="AJ55" i="5"/>
  <c r="AX21" i="5" s="1"/>
  <c r="AO57" i="5"/>
  <c r="AJ57" i="5"/>
  <c r="AX23" i="5" s="1"/>
  <c r="AG42" i="5"/>
  <c r="AU8" i="5" s="1"/>
  <c r="AG54" i="5"/>
  <c r="AU20" i="5" s="1"/>
  <c r="AG58" i="5"/>
  <c r="AU24" i="5" s="1"/>
  <c r="AN49" i="5"/>
  <c r="BB15" i="5" s="1"/>
  <c r="AP59" i="5"/>
  <c r="BD25" i="5" s="1"/>
  <c r="AH46" i="5"/>
  <c r="AV12" i="5" s="1"/>
  <c r="AK48" i="5"/>
  <c r="AY14" i="5" s="1"/>
  <c r="AF48" i="5"/>
  <c r="AT14" i="5" s="1"/>
  <c r="AH42" i="5"/>
  <c r="AV8" i="5" s="1"/>
  <c r="AG51" i="5"/>
  <c r="AU17" i="5" s="1"/>
  <c r="AJ51" i="5"/>
  <c r="AX17" i="5" s="1"/>
  <c r="AN37" i="5"/>
  <c r="BB3" i="5" s="1"/>
  <c r="AK52" i="5"/>
  <c r="AY18" i="5" s="1"/>
  <c r="AF52" i="5"/>
  <c r="AT18" i="5" s="1"/>
  <c r="AH54" i="5"/>
  <c r="AV20" i="5" s="1"/>
  <c r="AK56" i="5"/>
  <c r="AY22" i="5" s="1"/>
  <c r="AF56" i="5"/>
  <c r="AT22" i="5" s="1"/>
  <c r="AH50" i="5"/>
  <c r="AV16" i="5" s="1"/>
  <c r="AN43" i="5"/>
  <c r="BB9" i="5" s="1"/>
  <c r="AJ43" i="5"/>
  <c r="AX9" i="5" s="1"/>
  <c r="AH58" i="5"/>
  <c r="AV24" i="5" s="1"/>
  <c r="AO53" i="5"/>
  <c r="BC19" i="5" s="1"/>
  <c r="AJ53" i="5"/>
  <c r="AX19" i="5" s="1"/>
  <c r="AH44" i="5"/>
  <c r="AV10" i="5" s="1"/>
  <c r="AG41" i="5"/>
  <c r="AU7" i="5" s="1"/>
  <c r="AJ41" i="5"/>
  <c r="AX7" i="5" s="1"/>
  <c r="AM47" i="5"/>
  <c r="BA13" i="5" s="1"/>
  <c r="AO49" i="5"/>
  <c r="BC15" i="5" s="1"/>
  <c r="AJ49" i="5"/>
  <c r="AX15" i="5" s="1"/>
  <c r="AH60" i="5"/>
  <c r="AV26" i="5" s="1"/>
  <c r="AJ38" i="5"/>
  <c r="AX4" i="5" s="1"/>
  <c r="AF38" i="5"/>
  <c r="AT4" i="5" s="1"/>
  <c r="AH40" i="5"/>
  <c r="AV6" i="5" s="1"/>
  <c r="AG59" i="5"/>
  <c r="AU25" i="5" s="1"/>
  <c r="AJ59" i="5"/>
  <c r="AX25" i="5" s="1"/>
  <c r="AE39" i="5"/>
  <c r="AS5" i="5" s="1"/>
  <c r="AE55" i="5"/>
  <c r="AS21" i="5" s="1"/>
  <c r="AG57" i="5"/>
  <c r="AU23" i="5" s="1"/>
  <c r="AI57" i="5"/>
  <c r="AW23" i="5" s="1"/>
  <c r="AG45" i="5"/>
  <c r="AU11" i="5" s="1"/>
  <c r="AE56" i="5"/>
  <c r="AS22" i="5" s="1"/>
  <c r="AN53" i="5"/>
  <c r="BB19" i="5" s="1"/>
  <c r="AG60" i="5"/>
  <c r="AU26" i="5" s="1"/>
  <c r="AO46" i="5"/>
  <c r="BC12" i="5" s="1"/>
  <c r="AJ48" i="5"/>
  <c r="AX14" i="5" s="1"/>
  <c r="AM48" i="5"/>
  <c r="BA14" i="5" s="1"/>
  <c r="AO42" i="5"/>
  <c r="BC8" i="5" s="1"/>
  <c r="AO51" i="5"/>
  <c r="BC17" i="5" s="1"/>
  <c r="AI51" i="5"/>
  <c r="AW17" i="5" s="1"/>
  <c r="AF37" i="5"/>
  <c r="AT3" i="5" s="1"/>
  <c r="AJ52" i="5"/>
  <c r="AX18" i="5" s="1"/>
  <c r="AM52" i="5"/>
  <c r="BA18" i="5" s="1"/>
  <c r="AO54" i="5"/>
  <c r="BC20" i="5" s="1"/>
  <c r="AJ56" i="5"/>
  <c r="AX22" i="5" s="1"/>
  <c r="AM56" i="5"/>
  <c r="BA22" i="5" s="1"/>
  <c r="AO50" i="5"/>
  <c r="BC16" i="5" s="1"/>
  <c r="AF43" i="5"/>
  <c r="AT9" i="5" s="1"/>
  <c r="AI43" i="5"/>
  <c r="AW9" i="5" s="1"/>
  <c r="AO58" i="5"/>
  <c r="BC24" i="5" s="1"/>
  <c r="AG53" i="5"/>
  <c r="AU19" i="5" s="1"/>
  <c r="AI53" i="5"/>
  <c r="AW19" i="5" s="1"/>
  <c r="AO44" i="5"/>
  <c r="BC10" i="5" s="1"/>
  <c r="AN41" i="5"/>
  <c r="BB7" i="5" s="1"/>
  <c r="AI41" i="5"/>
  <c r="AW7" i="5" s="1"/>
  <c r="AE47" i="5"/>
  <c r="AS13" i="5" s="1"/>
  <c r="AG49" i="5"/>
  <c r="AU15" i="5" s="1"/>
  <c r="AI49" i="5"/>
  <c r="AW15" i="5" s="1"/>
  <c r="AO60" i="5"/>
  <c r="BC26" i="5" s="1"/>
  <c r="AI38" i="5"/>
  <c r="AW4" i="5" s="1"/>
  <c r="AM38" i="5"/>
  <c r="BA4" i="5" s="1"/>
  <c r="AO40" i="5"/>
  <c r="BC6" i="5" s="1"/>
  <c r="AO59" i="5"/>
  <c r="BC25" i="5" s="1"/>
  <c r="AI59" i="5"/>
  <c r="AW25" i="5" s="1"/>
  <c r="AO39" i="5"/>
  <c r="BC5" i="5" s="1"/>
  <c r="AL55" i="5"/>
  <c r="AZ21" i="5" s="1"/>
  <c r="AN57" i="5"/>
  <c r="BB23" i="5" s="1"/>
  <c r="AP57" i="5"/>
  <c r="BD23" i="5" s="1"/>
  <c r="AL45" i="5"/>
  <c r="AZ11" i="5" s="1"/>
  <c r="AI56" i="5"/>
  <c r="AW22" i="5" s="1"/>
  <c r="AE38" i="5"/>
  <c r="AS4" i="5" s="1"/>
  <c r="AN59" i="5"/>
  <c r="BB25" i="5" s="1"/>
  <c r="AK55" i="5"/>
  <c r="AY21" i="5" s="1"/>
  <c r="AF46" i="5"/>
  <c r="AT12" i="5" s="1"/>
  <c r="AP48" i="5"/>
  <c r="BD14" i="5" s="1"/>
  <c r="AL48" i="5"/>
  <c r="AZ14" i="5" s="1"/>
  <c r="AN42" i="5"/>
  <c r="BB8" i="5" s="1"/>
  <c r="AF51" i="5"/>
  <c r="AT17" i="5" s="1"/>
  <c r="AH51" i="5"/>
  <c r="AV17" i="5" s="1"/>
  <c r="AL37" i="5"/>
  <c r="AZ3" i="5" s="1"/>
  <c r="AP52" i="5"/>
  <c r="BD18" i="5" s="1"/>
  <c r="AL52" i="5"/>
  <c r="AZ18" i="5" s="1"/>
  <c r="AN54" i="5"/>
  <c r="BB20" i="5" s="1"/>
  <c r="AP56" i="5"/>
  <c r="BD22" i="5" s="1"/>
  <c r="AL56" i="5"/>
  <c r="AZ22" i="5" s="1"/>
  <c r="AN50" i="5"/>
  <c r="BB16" i="5" s="1"/>
  <c r="AM43" i="5"/>
  <c r="BA9" i="5" s="1"/>
  <c r="AH43" i="5"/>
  <c r="AV9" i="5" s="1"/>
  <c r="AF58" i="5"/>
  <c r="AT24" i="5" s="1"/>
  <c r="AF53" i="5"/>
  <c r="AT19" i="5" s="1"/>
  <c r="AH53" i="5"/>
  <c r="AV19" i="5" s="1"/>
  <c r="AN44" i="5"/>
  <c r="BB10" i="5" s="1"/>
  <c r="AM41" i="5"/>
  <c r="BA7" i="5" s="1"/>
  <c r="AH41" i="5"/>
  <c r="AV7" i="5" s="1"/>
  <c r="AK47" i="5"/>
  <c r="AY13" i="5" s="1"/>
  <c r="AF49" i="5"/>
  <c r="AT15" i="5" s="1"/>
  <c r="AH49" i="5"/>
  <c r="AV15" i="5" s="1"/>
  <c r="AN60" i="5"/>
  <c r="BB26" i="5" s="1"/>
  <c r="AH38" i="5"/>
  <c r="AV4" i="5" s="1"/>
  <c r="AL38" i="5"/>
  <c r="AZ4" i="5" s="1"/>
  <c r="AN40" i="5"/>
  <c r="BB6" i="5" s="1"/>
  <c r="AF59" i="5"/>
  <c r="AT25" i="5" s="1"/>
  <c r="AH59" i="5"/>
  <c r="AV25" i="5" s="1"/>
  <c r="AK39" i="5"/>
  <c r="AY5" i="5" s="1"/>
  <c r="AM57" i="5"/>
  <c r="BA23" i="5" s="1"/>
  <c r="AO45" i="5"/>
  <c r="BC11" i="5" s="1"/>
  <c r="AJ45" i="5"/>
  <c r="AX11" i="5" s="1"/>
  <c r="AI52" i="5"/>
  <c r="AW18" i="5" s="1"/>
  <c r="AP43" i="5"/>
  <c r="BD9" i="5" s="1"/>
  <c r="AP41" i="5"/>
  <c r="BD7" i="5" s="1"/>
  <c r="AK46" i="5"/>
  <c r="AY12" i="5" s="1"/>
  <c r="AN46" i="5"/>
  <c r="BB12" i="5" s="1"/>
  <c r="AH48" i="5"/>
  <c r="AV14" i="5" s="1"/>
  <c r="AJ42" i="5"/>
  <c r="AX8" i="5" s="1"/>
  <c r="AF42" i="5"/>
  <c r="AT8" i="5" s="1"/>
  <c r="AM51" i="5"/>
  <c r="BA17" i="5" s="1"/>
  <c r="AH37" i="5"/>
  <c r="AV3" i="5" s="1"/>
  <c r="AK37" i="5"/>
  <c r="AY3" i="5" s="1"/>
  <c r="AH52" i="5"/>
  <c r="AV18" i="5" s="1"/>
  <c r="AK54" i="5"/>
  <c r="AY20" i="5" s="1"/>
  <c r="AF54" i="5"/>
  <c r="AT20" i="5" s="1"/>
  <c r="AH56" i="5"/>
  <c r="AV22" i="5" s="1"/>
  <c r="AK50" i="5"/>
  <c r="AY16" i="5" s="1"/>
  <c r="AF50" i="5"/>
  <c r="AT16" i="5" s="1"/>
  <c r="AE43" i="5"/>
  <c r="AS9" i="5" s="1"/>
  <c r="AK58" i="5"/>
  <c r="AY24" i="5" s="1"/>
  <c r="AN58" i="5"/>
  <c r="BB24" i="5" s="1"/>
  <c r="AM53" i="5"/>
  <c r="BA19" i="5" s="1"/>
  <c r="AK44" i="5"/>
  <c r="AY10" i="5" s="1"/>
  <c r="AF44" i="5"/>
  <c r="AT10" i="5" s="1"/>
  <c r="AE41" i="5"/>
  <c r="AS7" i="5" s="1"/>
  <c r="AO47" i="5"/>
  <c r="BC13" i="5" s="1"/>
  <c r="AJ47" i="5"/>
  <c r="AX13" i="5" s="1"/>
  <c r="AM49" i="5"/>
  <c r="BA15" i="5" s="1"/>
  <c r="AK60" i="5"/>
  <c r="AY26" i="5" s="1"/>
  <c r="AF60" i="5"/>
  <c r="AT26" i="5" s="1"/>
  <c r="AK38" i="5"/>
  <c r="AY4" i="5" s="1"/>
  <c r="AK40" i="5"/>
  <c r="AY6" i="5" s="1"/>
  <c r="AF40" i="5"/>
  <c r="AT6" i="5" s="1"/>
  <c r="AM59" i="5"/>
  <c r="BA25" i="5" s="1"/>
  <c r="AN39" i="5"/>
  <c r="BB5" i="5" s="1"/>
  <c r="AJ39" i="5"/>
  <c r="AX5" i="5" s="1"/>
  <c r="AG55" i="5"/>
  <c r="AU21" i="5" s="1"/>
  <c r="AI55" i="5"/>
  <c r="AW21" i="5" s="1"/>
  <c r="AE57" i="5"/>
  <c r="AS23" i="5" s="1"/>
  <c r="AN45" i="5"/>
  <c r="BB11" i="5" s="1"/>
  <c r="AI45" i="5"/>
  <c r="AW11" i="5" s="1"/>
  <c r="AG50" i="5"/>
  <c r="AU16" i="5" s="1"/>
  <c r="AP53" i="5"/>
  <c r="BD19" i="5" s="1"/>
  <c r="AP49" i="5"/>
  <c r="BD15" i="5" s="1"/>
  <c r="AG40" i="5"/>
  <c r="AU6" i="5" s="1"/>
  <c r="AF57" i="5"/>
  <c r="AT23" i="5" s="1"/>
  <c r="AJ46" i="5"/>
  <c r="AX12" i="5" s="1"/>
  <c r="AM46" i="5"/>
  <c r="BA12" i="5" s="1"/>
  <c r="AO48" i="5"/>
  <c r="BC14" i="5" s="1"/>
  <c r="AI42" i="5"/>
  <c r="AW8" i="5" s="1"/>
  <c r="AM42" i="5"/>
  <c r="BA8" i="5" s="1"/>
  <c r="AE51" i="5"/>
  <c r="AS17" i="5" s="1"/>
  <c r="AP37" i="5"/>
  <c r="BD3" i="5" s="1"/>
  <c r="AJ37" i="5"/>
  <c r="AX3" i="5" s="1"/>
  <c r="AO52" i="5"/>
  <c r="BC18" i="5" s="1"/>
  <c r="AJ54" i="5"/>
  <c r="AX20" i="5" s="1"/>
  <c r="AM54" i="5"/>
  <c r="BA20" i="5" s="1"/>
  <c r="AO56" i="5"/>
  <c r="BC22" i="5" s="1"/>
  <c r="AJ50" i="5"/>
  <c r="AX16" i="5" s="1"/>
  <c r="AM50" i="5"/>
  <c r="BA16" i="5" s="1"/>
  <c r="AL43" i="5"/>
  <c r="AZ9" i="5" s="1"/>
  <c r="AJ58" i="5"/>
  <c r="AX24" i="5" s="1"/>
  <c r="AM58" i="5"/>
  <c r="BA24" i="5" s="1"/>
  <c r="AE53" i="5"/>
  <c r="AS19" i="5" s="1"/>
  <c r="AJ44" i="5"/>
  <c r="AX10" i="5" s="1"/>
  <c r="AM44" i="5"/>
  <c r="BA10" i="5" s="1"/>
  <c r="AL41" i="5"/>
  <c r="AZ7" i="5" s="1"/>
  <c r="AG47" i="5"/>
  <c r="AU13" i="5" s="1"/>
  <c r="AI47" i="5"/>
  <c r="AW13" i="5" s="1"/>
  <c r="AE49" i="5"/>
  <c r="AS15" i="5" s="1"/>
  <c r="AJ60" i="5"/>
  <c r="AX26" i="5" s="1"/>
  <c r="AM60" i="5"/>
  <c r="BA26" i="5" s="1"/>
  <c r="AO38" i="5"/>
  <c r="BC4" i="5" s="1"/>
  <c r="AJ40" i="5"/>
  <c r="AX6" i="5" s="1"/>
  <c r="AM40" i="5"/>
  <c r="BA6" i="5" s="1"/>
  <c r="AE59" i="5"/>
  <c r="AS25" i="5" s="1"/>
  <c r="AF39" i="5"/>
  <c r="AT5" i="5" s="1"/>
  <c r="AI39" i="5"/>
  <c r="AW5" i="5" s="1"/>
  <c r="AN55" i="5"/>
  <c r="BB21" i="5" s="1"/>
  <c r="AP55" i="5"/>
  <c r="BD21" i="5" s="1"/>
  <c r="AL57" i="5"/>
  <c r="AZ23" i="5" s="1"/>
  <c r="AF45" i="5"/>
  <c r="AT11" i="5" s="1"/>
  <c r="AP45" i="5"/>
  <c r="BD11" i="5" s="1"/>
  <c r="AI46" i="5"/>
  <c r="AW12" i="5" s="1"/>
  <c r="AE46" i="5"/>
  <c r="AS12" i="5" s="1"/>
  <c r="AG48" i="5"/>
  <c r="AU14" i="5" s="1"/>
  <c r="AK42" i="5"/>
  <c r="AY8" i="5" s="1"/>
  <c r="AE42" i="5"/>
  <c r="AS8" i="5" s="1"/>
  <c r="AL51" i="5"/>
  <c r="AZ17" i="5" s="1"/>
  <c r="AO37" i="5"/>
  <c r="BC3" i="5" s="1"/>
  <c r="AE37" i="5"/>
  <c r="AG52" i="5"/>
  <c r="AU18" i="5" s="1"/>
  <c r="AI54" i="5"/>
  <c r="AW20" i="5" s="1"/>
  <c r="AE54" i="5"/>
  <c r="AS20" i="5" s="1"/>
  <c r="AG56" i="5"/>
  <c r="AU22" i="5" s="1"/>
  <c r="AI50" i="5"/>
  <c r="AW16" i="5" s="1"/>
  <c r="AE50" i="5"/>
  <c r="AS16" i="5" s="1"/>
  <c r="AO43" i="5"/>
  <c r="BC9" i="5" s="1"/>
  <c r="AI58" i="5"/>
  <c r="AW24" i="5" s="1"/>
  <c r="AE58" i="5"/>
  <c r="AS24" i="5" s="1"/>
  <c r="AL53" i="5"/>
  <c r="AZ19" i="5" s="1"/>
  <c r="AI44" i="5"/>
  <c r="AW10" i="5" s="1"/>
  <c r="AE44" i="5"/>
  <c r="AS10" i="5" s="1"/>
  <c r="AO41" i="5"/>
  <c r="BC7" i="5" s="1"/>
  <c r="AN47" i="5"/>
  <c r="BB13" i="5" s="1"/>
  <c r="AP47" i="5"/>
  <c r="BD13" i="5" s="1"/>
  <c r="AL49" i="5"/>
  <c r="AZ15" i="5" s="1"/>
  <c r="AI60" i="5"/>
  <c r="AW26" i="5" s="1"/>
  <c r="AE60" i="5"/>
  <c r="AS26" i="5" s="1"/>
  <c r="AG38" i="5"/>
  <c r="AU4" i="5" s="1"/>
  <c r="AI40" i="5"/>
  <c r="AW6" i="5" s="1"/>
  <c r="AE40" i="5"/>
  <c r="AS6" i="5" s="1"/>
  <c r="AL59" i="5"/>
  <c r="AZ25" i="5" s="1"/>
  <c r="AG39" i="5"/>
  <c r="AU5" i="5" s="1"/>
  <c r="AP39" i="5"/>
  <c r="BD5" i="5" s="1"/>
  <c r="AF55" i="5"/>
  <c r="AT21" i="5" s="1"/>
  <c r="AH55" i="5"/>
  <c r="AV21" i="5" s="1"/>
  <c r="AK57" i="5"/>
  <c r="AY23" i="5" s="1"/>
  <c r="AM45" i="5"/>
  <c r="BA11" i="5" s="1"/>
  <c r="AH45" i="5"/>
  <c r="AV11" i="5" s="1"/>
  <c r="AE52" i="5"/>
  <c r="AS18" i="5" s="1"/>
  <c r="AG43" i="5"/>
  <c r="AU9" i="5" s="1"/>
  <c r="AG44" i="5"/>
  <c r="AU10" i="5" s="1"/>
  <c r="AP38" i="5"/>
  <c r="BD4" i="5" s="1"/>
  <c r="AL39" i="5"/>
  <c r="AZ5" i="5" s="1"/>
  <c r="AP46" i="5"/>
  <c r="BD12" i="5" s="1"/>
  <c r="AL46" i="5"/>
  <c r="AZ12" i="5" s="1"/>
  <c r="AN48" i="5"/>
  <c r="BB14" i="5" s="1"/>
  <c r="AP42" i="5"/>
  <c r="BD8" i="5" s="1"/>
  <c r="AL42" i="5"/>
  <c r="AZ8" i="5" s="1"/>
  <c r="AK51" i="5"/>
  <c r="AY17" i="5" s="1"/>
  <c r="AG37" i="5"/>
  <c r="AU3" i="5" s="1"/>
  <c r="AI37" i="5"/>
  <c r="AW3" i="5" s="1"/>
  <c r="AN52" i="5"/>
  <c r="BB18" i="5" s="1"/>
  <c r="AP54" i="5"/>
  <c r="BD20" i="5" s="1"/>
  <c r="AL54" i="5"/>
  <c r="AZ20" i="5" s="1"/>
  <c r="AN56" i="5"/>
  <c r="BB22" i="5" s="1"/>
  <c r="AP50" i="5"/>
  <c r="BD16" i="5" s="1"/>
  <c r="AL50" i="5"/>
  <c r="AZ16" i="5" s="1"/>
  <c r="AK43" i="5"/>
  <c r="AY9" i="5" s="1"/>
  <c r="AP58" i="5"/>
  <c r="BD24" i="5" s="1"/>
  <c r="AL58" i="5"/>
  <c r="AZ24" i="5" s="1"/>
  <c r="AK53" i="5"/>
  <c r="AY19" i="5" s="1"/>
  <c r="AP44" i="5"/>
  <c r="BD10" i="5" s="1"/>
  <c r="AL44" i="5"/>
  <c r="AZ10" i="5" s="1"/>
  <c r="AK41" i="5"/>
  <c r="AY7" i="5" s="1"/>
  <c r="AF47" i="5"/>
  <c r="AT13" i="5" s="1"/>
  <c r="AH47" i="5"/>
  <c r="AV13" i="5" s="1"/>
  <c r="AK49" i="5"/>
  <c r="AY15" i="5" s="1"/>
  <c r="AP60" i="5"/>
  <c r="BD26" i="5" s="1"/>
  <c r="AL60" i="5"/>
  <c r="AZ26" i="5" s="1"/>
  <c r="AN38" i="5"/>
  <c r="BB4" i="5" s="1"/>
  <c r="AP40" i="5"/>
  <c r="BD6" i="5" s="1"/>
  <c r="AL40" i="5"/>
  <c r="AZ6" i="5" s="1"/>
  <c r="AK59" i="5"/>
  <c r="AY25" i="5" s="1"/>
  <c r="AM39" i="5"/>
  <c r="BA5" i="5" s="1"/>
  <c r="AH39" i="5"/>
  <c r="AV5" i="5" s="1"/>
  <c r="AM55" i="5"/>
  <c r="BA21" i="5" s="1"/>
  <c r="BC23" i="5"/>
  <c r="AE45" i="5"/>
  <c r="AS11" i="5" s="1"/>
  <c r="BB27" i="5" l="1"/>
  <c r="AW27" i="5"/>
  <c r="AX27" i="5"/>
  <c r="AT27" i="5"/>
  <c r="AU27" i="5"/>
  <c r="BD27" i="5"/>
  <c r="AZ27" i="5"/>
  <c r="AY27" i="5"/>
  <c r="BA27" i="5"/>
  <c r="BC27" i="5"/>
  <c r="AV27" i="5"/>
  <c r="AQ27" i="5"/>
  <c r="BE24" i="5"/>
  <c r="BF24" i="5" s="1"/>
  <c r="BL24" i="5" s="1"/>
  <c r="AQ58" i="5"/>
  <c r="AS3" i="5"/>
  <c r="AQ37" i="5"/>
  <c r="AQ59" i="5"/>
  <c r="BE17" i="5"/>
  <c r="BF17" i="5" s="1"/>
  <c r="BN17" i="5" s="1"/>
  <c r="AQ51" i="5"/>
  <c r="BE10" i="5"/>
  <c r="BF10" i="5" s="1"/>
  <c r="BO10" i="5" s="1"/>
  <c r="AQ44" i="5"/>
  <c r="AQ43" i="5"/>
  <c r="AQ47" i="5"/>
  <c r="BE22" i="5"/>
  <c r="BF22" i="5" s="1"/>
  <c r="BK22" i="5" s="1"/>
  <c r="AQ56" i="5"/>
  <c r="BE18" i="5"/>
  <c r="BF18" i="5" s="1"/>
  <c r="BK18" i="5" s="1"/>
  <c r="AQ52" i="5"/>
  <c r="BE16" i="5"/>
  <c r="BF16" i="5" s="1"/>
  <c r="BI16" i="5" s="1"/>
  <c r="AQ50" i="5"/>
  <c r="AQ38" i="5"/>
  <c r="BE11" i="5"/>
  <c r="BF11" i="5" s="1"/>
  <c r="BR11" i="5" s="1"/>
  <c r="AQ45" i="5"/>
  <c r="AQ40" i="5"/>
  <c r="BE8" i="5"/>
  <c r="BF8" i="5" s="1"/>
  <c r="BO8" i="5" s="1"/>
  <c r="AQ42" i="5"/>
  <c r="AQ41" i="5"/>
  <c r="BE19" i="5"/>
  <c r="BF19" i="5" s="1"/>
  <c r="BP19" i="5" s="1"/>
  <c r="AQ53" i="5"/>
  <c r="BE23" i="5"/>
  <c r="BF23" i="5" s="1"/>
  <c r="BI23" i="5" s="1"/>
  <c r="AQ57" i="5"/>
  <c r="BE21" i="5"/>
  <c r="BF21" i="5" s="1"/>
  <c r="BL21" i="5" s="1"/>
  <c r="AQ55" i="5"/>
  <c r="BE14" i="5"/>
  <c r="BF14" i="5" s="1"/>
  <c r="BK14" i="5" s="1"/>
  <c r="AQ48" i="5"/>
  <c r="BE20" i="5"/>
  <c r="BF20" i="5" s="1"/>
  <c r="BJ20" i="5" s="1"/>
  <c r="AQ54" i="5"/>
  <c r="BE26" i="5"/>
  <c r="BF26" i="5" s="1"/>
  <c r="BT26" i="5" s="1"/>
  <c r="AQ60" i="5"/>
  <c r="BE12" i="5"/>
  <c r="BF12" i="5" s="1"/>
  <c r="BJ12" i="5" s="1"/>
  <c r="AQ46" i="5"/>
  <c r="AQ49" i="5"/>
  <c r="BE5" i="5"/>
  <c r="BF5" i="5" s="1"/>
  <c r="BS5" i="5" s="1"/>
  <c r="AQ39" i="5"/>
  <c r="BE6" i="5"/>
  <c r="BF6" i="5" s="1"/>
  <c r="BO6" i="5" s="1"/>
  <c r="BE7" i="5"/>
  <c r="BF7" i="5" s="1"/>
  <c r="BS7" i="5" s="1"/>
  <c r="BE15" i="5"/>
  <c r="BF15" i="5" s="1"/>
  <c r="BS15" i="5" s="1"/>
  <c r="BE25" i="5"/>
  <c r="BF25" i="5" s="1"/>
  <c r="BM25" i="5" s="1"/>
  <c r="BE9" i="5"/>
  <c r="BF9" i="5" s="1"/>
  <c r="BL9" i="5" s="1"/>
  <c r="BE13" i="5"/>
  <c r="BF13" i="5" s="1"/>
  <c r="BP13" i="5" s="1"/>
  <c r="BE4" i="5"/>
  <c r="BF4" i="5" s="1"/>
  <c r="BS4" i="5" s="1"/>
  <c r="BP24" i="5" l="1"/>
  <c r="BT19" i="5"/>
  <c r="BQ17" i="5"/>
  <c r="BM8" i="5"/>
  <c r="BP17" i="5"/>
  <c r="BM9" i="5"/>
  <c r="BR9" i="5"/>
  <c r="BM26" i="5"/>
  <c r="BK6" i="5"/>
  <c r="BS19" i="5"/>
  <c r="BT24" i="5"/>
  <c r="BT18" i="5"/>
  <c r="BT9" i="5"/>
  <c r="BI26" i="5"/>
  <c r="BM6" i="5"/>
  <c r="BJ6" i="5"/>
  <c r="BQ6" i="5"/>
  <c r="BJ9" i="5"/>
  <c r="BP18" i="5"/>
  <c r="BI18" i="5"/>
  <c r="BR18" i="5"/>
  <c r="BI8" i="5"/>
  <c r="BS20" i="5"/>
  <c r="BO24" i="5"/>
  <c r="BI11" i="5"/>
  <c r="BS9" i="5"/>
  <c r="BK5" i="5"/>
  <c r="BN16" i="5"/>
  <c r="BT17" i="5"/>
  <c r="BI17" i="5"/>
  <c r="BK9" i="5"/>
  <c r="BL8" i="5"/>
  <c r="BK19" i="5"/>
  <c r="BO4" i="5"/>
  <c r="BJ19" i="5"/>
  <c r="BN5" i="5"/>
  <c r="BR17" i="5"/>
  <c r="BP7" i="5"/>
  <c r="BN19" i="5"/>
  <c r="BI24" i="5"/>
  <c r="BN23" i="5"/>
  <c r="BM17" i="5"/>
  <c r="BJ8" i="5"/>
  <c r="BI10" i="5"/>
  <c r="BN20" i="5"/>
  <c r="BM19" i="5"/>
  <c r="BQ14" i="5"/>
  <c r="BO17" i="5"/>
  <c r="BS6" i="5"/>
  <c r="BO9" i="5"/>
  <c r="BS17" i="5"/>
  <c r="BQ19" i="5"/>
  <c r="BQ20" i="5"/>
  <c r="BO19" i="5"/>
  <c r="BI6" i="5"/>
  <c r="BP5" i="5"/>
  <c r="BJ14" i="5"/>
  <c r="BR10" i="5"/>
  <c r="BR8" i="5"/>
  <c r="BP16" i="5"/>
  <c r="BJ17" i="5"/>
  <c r="BM7" i="5"/>
  <c r="BI4" i="5"/>
  <c r="BJ26" i="5"/>
  <c r="BK20" i="5"/>
  <c r="BN9" i="5"/>
  <c r="BQ18" i="5"/>
  <c r="BN4" i="5"/>
  <c r="BM18" i="5"/>
  <c r="BR6" i="5"/>
  <c r="BP9" i="5"/>
  <c r="BR16" i="5"/>
  <c r="BL17" i="5"/>
  <c r="BQ9" i="5"/>
  <c r="BI20" i="5"/>
  <c r="BK17" i="5"/>
  <c r="BK24" i="5"/>
  <c r="BP10" i="5"/>
  <c r="BT15" i="5"/>
  <c r="BM4" i="5"/>
  <c r="BN21" i="5"/>
  <c r="BJ13" i="5"/>
  <c r="BM23" i="5"/>
  <c r="BL7" i="5"/>
  <c r="BJ21" i="5"/>
  <c r="BL5" i="5"/>
  <c r="BM10" i="5"/>
  <c r="BP26" i="5"/>
  <c r="BL16" i="5"/>
  <c r="BS22" i="5"/>
  <c r="BN25" i="5"/>
  <c r="BR26" i="5"/>
  <c r="BS21" i="5"/>
  <c r="BT23" i="5"/>
  <c r="BS13" i="5"/>
  <c r="BL12" i="5"/>
  <c r="BQ4" i="5"/>
  <c r="BI9" i="5"/>
  <c r="BT11" i="5"/>
  <c r="BO25" i="5"/>
  <c r="BJ11" i="5"/>
  <c r="BS8" i="5"/>
  <c r="BJ25" i="5"/>
  <c r="BQ16" i="5"/>
  <c r="BT4" i="5"/>
  <c r="BO12" i="5"/>
  <c r="BT8" i="5"/>
  <c r="BL10" i="5"/>
  <c r="BL25" i="5"/>
  <c r="BR22" i="5"/>
  <c r="BL6" i="5"/>
  <c r="BJ23" i="5"/>
  <c r="BK4" i="5"/>
  <c r="BM14" i="5"/>
  <c r="BP23" i="5"/>
  <c r="BN7" i="5"/>
  <c r="BJ24" i="5"/>
  <c r="BS18" i="5"/>
  <c r="BQ11" i="5"/>
  <c r="BS26" i="5"/>
  <c r="BP8" i="5"/>
  <c r="BN18" i="5"/>
  <c r="BS11" i="5"/>
  <c r="BI19" i="5"/>
  <c r="BR14" i="5"/>
  <c r="BL19" i="5"/>
  <c r="BO7" i="5"/>
  <c r="BN22" i="5"/>
  <c r="BO15" i="5"/>
  <c r="BJ22" i="5"/>
  <c r="BQ13" i="5"/>
  <c r="BQ12" i="5"/>
  <c r="AS27" i="5"/>
  <c r="BI14" i="5"/>
  <c r="BJ16" i="5"/>
  <c r="BS10" i="5"/>
  <c r="BO13" i="5"/>
  <c r="BO22" i="5"/>
  <c r="BK7" i="5"/>
  <c r="BM21" i="5"/>
  <c r="BN12" i="5"/>
  <c r="BI5" i="5"/>
  <c r="BL11" i="5"/>
  <c r="BR23" i="5"/>
  <c r="BO18" i="5"/>
  <c r="BP14" i="5"/>
  <c r="BQ25" i="5"/>
  <c r="BJ18" i="5"/>
  <c r="BP11" i="5"/>
  <c r="BN13" i="5"/>
  <c r="BM24" i="5"/>
  <c r="BO26" i="5"/>
  <c r="BT16" i="5"/>
  <c r="BQ22" i="5"/>
  <c r="BT7" i="5"/>
  <c r="BK13" i="5"/>
  <c r="BR24" i="5"/>
  <c r="BN6" i="5"/>
  <c r="BJ4" i="5"/>
  <c r="BL18" i="5"/>
  <c r="BI22" i="5"/>
  <c r="BJ15" i="5"/>
  <c r="BO23" i="5"/>
  <c r="BR13" i="5"/>
  <c r="BR19" i="5"/>
  <c r="BL15" i="5"/>
  <c r="BQ24" i="5"/>
  <c r="BP12" i="5"/>
  <c r="BR20" i="5"/>
  <c r="BK12" i="5"/>
  <c r="BS24" i="5"/>
  <c r="BN8" i="5"/>
  <c r="BQ26" i="5"/>
  <c r="BP20" i="5"/>
  <c r="BN11" i="5"/>
  <c r="BT25" i="5"/>
  <c r="BN15" i="5"/>
  <c r="BT22" i="5"/>
  <c r="BK16" i="5"/>
  <c r="BR5" i="5"/>
  <c r="BP15" i="5"/>
  <c r="BR7" i="5"/>
  <c r="BI25" i="5"/>
  <c r="BK11" i="5"/>
  <c r="BK21" i="5"/>
  <c r="BP6" i="5"/>
  <c r="BO5" i="5"/>
  <c r="BN24" i="5"/>
  <c r="BT12" i="5"/>
  <c r="BS12" i="5"/>
  <c r="BT6" i="5"/>
  <c r="BQ23" i="5"/>
  <c r="BN26" i="5"/>
  <c r="BT20" i="5"/>
  <c r="BL4" i="5"/>
  <c r="BL23" i="5"/>
  <c r="BM15" i="5"/>
  <c r="BL22" i="5"/>
  <c r="BT21" i="5"/>
  <c r="BT10" i="5"/>
  <c r="BI7" i="5"/>
  <c r="BR25" i="5"/>
  <c r="BP25" i="5"/>
  <c r="BI21" i="5"/>
  <c r="BI12" i="5"/>
  <c r="BL13" i="5"/>
  <c r="BK26" i="5"/>
  <c r="BO16" i="5"/>
  <c r="BJ10" i="5"/>
  <c r="BM11" i="5"/>
  <c r="BO21" i="5"/>
  <c r="BL26" i="5"/>
  <c r="BP22" i="5"/>
  <c r="BT5" i="5"/>
  <c r="BO14" i="5"/>
  <c r="BM12" i="5"/>
  <c r="BM13" i="5"/>
  <c r="BJ7" i="5"/>
  <c r="BR12" i="5"/>
  <c r="BI15" i="5"/>
  <c r="BT13" i="5"/>
  <c r="BL14" i="5"/>
  <c r="BR21" i="5"/>
  <c r="BP21" i="5"/>
  <c r="BR4" i="5"/>
  <c r="BN14" i="5"/>
  <c r="BP4" i="5"/>
  <c r="BQ10" i="5"/>
  <c r="BK23" i="5"/>
  <c r="BQ7" i="5"/>
  <c r="BQ8" i="5"/>
  <c r="BK10" i="5"/>
  <c r="BL20" i="5"/>
  <c r="BM22" i="5"/>
  <c r="BQ15" i="5"/>
  <c r="BQ5" i="5"/>
  <c r="BM20" i="5"/>
  <c r="BS16" i="5"/>
  <c r="BJ5" i="5"/>
  <c r="BK8" i="5"/>
  <c r="BI13" i="5"/>
  <c r="BO20" i="5"/>
  <c r="BM5" i="5"/>
  <c r="BQ21" i="5"/>
  <c r="BT14" i="5"/>
  <c r="BK15" i="5"/>
  <c r="BK25" i="5"/>
  <c r="BS14" i="5"/>
  <c r="BM16" i="5"/>
  <c r="BR15" i="5"/>
  <c r="BN10" i="5"/>
  <c r="BS25" i="5"/>
  <c r="BS23" i="5"/>
  <c r="BO11" i="5"/>
  <c r="BE3" i="5"/>
  <c r="CG4" i="5" l="1"/>
  <c r="CG9" i="5"/>
  <c r="CG17" i="5"/>
  <c r="CG10" i="5"/>
  <c r="CG16" i="5"/>
  <c r="CG20" i="5"/>
  <c r="CG11" i="5"/>
  <c r="CG21" i="5"/>
  <c r="CG5" i="5"/>
  <c r="CG19" i="5"/>
  <c r="CG26" i="5"/>
  <c r="CG15" i="5"/>
  <c r="CG25" i="5"/>
  <c r="CG18" i="5"/>
  <c r="CG13" i="5"/>
  <c r="CG6" i="5"/>
  <c r="CG24" i="5"/>
  <c r="CG22" i="5"/>
  <c r="CG23" i="5"/>
  <c r="CG14" i="5"/>
  <c r="CG7" i="5"/>
  <c r="CG8" i="5"/>
  <c r="CG12" i="5"/>
  <c r="BF3" i="5"/>
  <c r="BE27" i="5"/>
  <c r="BQ3" i="5" l="1"/>
  <c r="BT3" i="5"/>
  <c r="BJ3" i="5"/>
  <c r="BO3" i="5"/>
  <c r="BR3" i="5"/>
  <c r="BN3" i="5"/>
  <c r="BS3" i="5"/>
  <c r="BK3" i="5"/>
  <c r="BL3" i="5"/>
  <c r="BP3" i="5"/>
  <c r="BM3" i="5"/>
  <c r="BN27" i="5" l="1"/>
  <c r="BR27" i="5"/>
  <c r="BO27" i="5"/>
  <c r="BJ27" i="5"/>
  <c r="BK27" i="5"/>
  <c r="BP27" i="5"/>
  <c r="BT27" i="5"/>
  <c r="BS27" i="5"/>
  <c r="BM27" i="5"/>
  <c r="BL27" i="5"/>
  <c r="BQ27" i="5"/>
  <c r="BI27" i="5"/>
  <c r="CG3" i="5"/>
  <c r="CG27" i="5" s="1"/>
  <c r="BI28" i="5" l="1"/>
  <c r="BU6" i="5" s="1"/>
  <c r="BU31" i="5" s="1"/>
  <c r="BS28" i="5"/>
  <c r="BJ28" i="5"/>
  <c r="BT28" i="5"/>
  <c r="BO28" i="5"/>
  <c r="BQ28" i="5"/>
  <c r="BL28" i="5"/>
  <c r="BR28" i="5"/>
  <c r="BU4" i="5"/>
  <c r="BU29" i="5" s="1"/>
  <c r="BU10" i="5"/>
  <c r="BU35" i="5" s="1"/>
  <c r="BU12" i="5"/>
  <c r="BU37" i="5" s="1"/>
  <c r="BU14" i="5"/>
  <c r="BU39" i="5" s="1"/>
  <c r="BU16" i="5"/>
  <c r="BU41" i="5" s="1"/>
  <c r="BU18" i="5"/>
  <c r="BU20" i="5"/>
  <c r="BU22" i="5"/>
  <c r="BU24" i="5"/>
  <c r="BU26" i="5"/>
  <c r="BU3" i="5"/>
  <c r="BU28" i="5" s="1"/>
  <c r="BU5" i="5"/>
  <c r="BU30" i="5" s="1"/>
  <c r="BU7" i="5"/>
  <c r="BU32" i="5" s="1"/>
  <c r="BU9" i="5"/>
  <c r="BU34" i="5" s="1"/>
  <c r="BU11" i="5"/>
  <c r="BU36" i="5" s="1"/>
  <c r="BU13" i="5"/>
  <c r="BU38" i="5" s="1"/>
  <c r="BU15" i="5"/>
  <c r="BU40" i="5" s="1"/>
  <c r="BU17" i="5"/>
  <c r="BU19" i="5"/>
  <c r="BU21" i="5"/>
  <c r="BU23" i="5"/>
  <c r="BU25" i="5"/>
  <c r="BP28" i="5"/>
  <c r="BK28" i="5"/>
  <c r="BN28" i="5"/>
  <c r="BM28" i="5"/>
  <c r="BU8" i="5" l="1"/>
  <c r="BU33" i="5" s="1"/>
  <c r="CD4" i="5"/>
  <c r="CD29" i="5" s="1"/>
  <c r="CD6" i="5"/>
  <c r="CD31" i="5" s="1"/>
  <c r="CD8" i="5"/>
  <c r="CD33" i="5" s="1"/>
  <c r="CD10" i="5"/>
  <c r="CD35" i="5" s="1"/>
  <c r="CD12" i="5"/>
  <c r="CD37" i="5" s="1"/>
  <c r="CD14" i="5"/>
  <c r="CD39" i="5" s="1"/>
  <c r="CD16" i="5"/>
  <c r="CD41" i="5" s="1"/>
  <c r="CD18" i="5"/>
  <c r="CD22" i="5"/>
  <c r="CD20" i="5"/>
  <c r="CD26" i="5"/>
  <c r="CD3" i="5"/>
  <c r="CD28" i="5" s="1"/>
  <c r="CD5" i="5"/>
  <c r="CD30" i="5" s="1"/>
  <c r="CD7" i="5"/>
  <c r="CD32" i="5" s="1"/>
  <c r="CD9" i="5"/>
  <c r="CD34" i="5" s="1"/>
  <c r="CD11" i="5"/>
  <c r="CD36" i="5" s="1"/>
  <c r="CD13" i="5"/>
  <c r="CD38" i="5" s="1"/>
  <c r="CD15" i="5"/>
  <c r="CD40" i="5" s="1"/>
  <c r="CD17" i="5"/>
  <c r="CD19" i="5"/>
  <c r="CD21" i="5"/>
  <c r="CD23" i="5"/>
  <c r="CD25" i="5"/>
  <c r="CD24" i="5"/>
  <c r="CB5" i="5"/>
  <c r="CB30" i="5" s="1"/>
  <c r="CB7" i="5"/>
  <c r="CB32" i="5" s="1"/>
  <c r="CB9" i="5"/>
  <c r="CB34" i="5" s="1"/>
  <c r="CB11" i="5"/>
  <c r="CB36" i="5" s="1"/>
  <c r="CB13" i="5"/>
  <c r="CB38" i="5" s="1"/>
  <c r="CB15" i="5"/>
  <c r="CB40" i="5" s="1"/>
  <c r="CB17" i="5"/>
  <c r="CB19" i="5"/>
  <c r="CB21" i="5"/>
  <c r="CB23" i="5"/>
  <c r="CB25" i="5"/>
  <c r="CB10" i="5"/>
  <c r="CB35" i="5" s="1"/>
  <c r="CB16" i="5"/>
  <c r="CB41" i="5" s="1"/>
  <c r="CB24" i="5"/>
  <c r="CB6" i="5"/>
  <c r="CB31" i="5" s="1"/>
  <c r="CB12" i="5"/>
  <c r="CB37" i="5" s="1"/>
  <c r="CB20" i="5"/>
  <c r="CB22" i="5"/>
  <c r="CB14" i="5"/>
  <c r="CB39" i="5" s="1"/>
  <c r="CB4" i="5"/>
  <c r="CB29" i="5" s="1"/>
  <c r="CB8" i="5"/>
  <c r="CB33" i="5" s="1"/>
  <c r="CB18" i="5"/>
  <c r="CB26" i="5"/>
  <c r="CB3" i="5"/>
  <c r="CB28" i="5" s="1"/>
  <c r="BX4" i="5"/>
  <c r="BX29" i="5" s="1"/>
  <c r="BX6" i="5"/>
  <c r="BX31" i="5" s="1"/>
  <c r="BX8" i="5"/>
  <c r="BX33" i="5" s="1"/>
  <c r="BX10" i="5"/>
  <c r="BX35" i="5" s="1"/>
  <c r="BX12" i="5"/>
  <c r="BX37" i="5" s="1"/>
  <c r="BX14" i="5"/>
  <c r="BX39" i="5" s="1"/>
  <c r="BX16" i="5"/>
  <c r="BX41" i="5" s="1"/>
  <c r="BX18" i="5"/>
  <c r="BX20" i="5"/>
  <c r="BX22" i="5"/>
  <c r="BX24" i="5"/>
  <c r="BX26" i="5"/>
  <c r="BX13" i="5"/>
  <c r="BX38" i="5" s="1"/>
  <c r="BX19" i="5"/>
  <c r="BX9" i="5"/>
  <c r="BX34" i="5" s="1"/>
  <c r="BX15" i="5"/>
  <c r="BX40" i="5" s="1"/>
  <c r="BX25" i="5"/>
  <c r="BX5" i="5"/>
  <c r="BX30" i="5" s="1"/>
  <c r="BX7" i="5"/>
  <c r="BX32" i="5" s="1"/>
  <c r="BX17" i="5"/>
  <c r="BX23" i="5"/>
  <c r="BX3" i="5"/>
  <c r="BX28" i="5" s="1"/>
  <c r="BX11" i="5"/>
  <c r="BX36" i="5" s="1"/>
  <c r="BX21" i="5"/>
  <c r="CC4" i="5"/>
  <c r="CC29" i="5" s="1"/>
  <c r="CC6" i="5"/>
  <c r="CC31" i="5" s="1"/>
  <c r="CC8" i="5"/>
  <c r="CC33" i="5" s="1"/>
  <c r="CC10" i="5"/>
  <c r="CC35" i="5" s="1"/>
  <c r="CC12" i="5"/>
  <c r="CC37" i="5" s="1"/>
  <c r="CC14" i="5"/>
  <c r="CC39" i="5" s="1"/>
  <c r="CC16" i="5"/>
  <c r="CC41" i="5" s="1"/>
  <c r="CC18" i="5"/>
  <c r="CC20" i="5"/>
  <c r="CC22" i="5"/>
  <c r="CC24" i="5"/>
  <c r="CC26" i="5"/>
  <c r="CC3" i="5"/>
  <c r="CC28" i="5" s="1"/>
  <c r="CC5" i="5"/>
  <c r="CC30" i="5" s="1"/>
  <c r="CC7" i="5"/>
  <c r="CC32" i="5" s="1"/>
  <c r="CC9" i="5"/>
  <c r="CC34" i="5" s="1"/>
  <c r="CC11" i="5"/>
  <c r="CC36" i="5" s="1"/>
  <c r="CC13" i="5"/>
  <c r="CC38" i="5" s="1"/>
  <c r="CC15" i="5"/>
  <c r="CC40" i="5" s="1"/>
  <c r="CC17" i="5"/>
  <c r="CC19" i="5"/>
  <c r="CC21" i="5"/>
  <c r="CC23" i="5"/>
  <c r="CC25" i="5"/>
  <c r="CA11" i="5"/>
  <c r="CA36" i="5" s="1"/>
  <c r="CA21" i="5"/>
  <c r="CA7" i="5"/>
  <c r="CA32" i="5" s="1"/>
  <c r="CA15" i="5"/>
  <c r="CA40" i="5" s="1"/>
  <c r="CA23" i="5"/>
  <c r="CA3" i="5"/>
  <c r="CA28" i="5" s="1"/>
  <c r="CA5" i="5"/>
  <c r="CA30" i="5" s="1"/>
  <c r="CA9" i="5"/>
  <c r="CA34" i="5" s="1"/>
  <c r="CA13" i="5"/>
  <c r="CA38" i="5" s="1"/>
  <c r="CA19" i="5"/>
  <c r="CA25" i="5"/>
  <c r="CA4" i="5"/>
  <c r="CA29" i="5" s="1"/>
  <c r="CA6" i="5"/>
  <c r="CA31" i="5" s="1"/>
  <c r="CA8" i="5"/>
  <c r="CA33" i="5" s="1"/>
  <c r="CA10" i="5"/>
  <c r="CA35" i="5" s="1"/>
  <c r="CA12" i="5"/>
  <c r="CA37" i="5" s="1"/>
  <c r="CA14" i="5"/>
  <c r="CA39" i="5" s="1"/>
  <c r="CA16" i="5"/>
  <c r="CA41" i="5" s="1"/>
  <c r="CA18" i="5"/>
  <c r="CA20" i="5"/>
  <c r="CA22" i="5"/>
  <c r="CA24" i="5"/>
  <c r="CA26" i="5"/>
  <c r="CA17" i="5"/>
  <c r="BW10" i="5"/>
  <c r="BW35" i="5" s="1"/>
  <c r="BW14" i="5"/>
  <c r="BW39" i="5" s="1"/>
  <c r="BW18" i="5"/>
  <c r="BW22" i="5"/>
  <c r="BW26" i="5"/>
  <c r="BW6" i="5"/>
  <c r="BW31" i="5" s="1"/>
  <c r="BW4" i="5"/>
  <c r="BW29" i="5" s="1"/>
  <c r="BW3" i="5"/>
  <c r="BW28" i="5" s="1"/>
  <c r="BW16" i="5"/>
  <c r="BW41" i="5" s="1"/>
  <c r="BW5" i="5"/>
  <c r="BW30" i="5" s="1"/>
  <c r="BW7" i="5"/>
  <c r="BW32" i="5" s="1"/>
  <c r="BW9" i="5"/>
  <c r="BW34" i="5" s="1"/>
  <c r="BW11" i="5"/>
  <c r="BW36" i="5" s="1"/>
  <c r="BW13" i="5"/>
  <c r="BW38" i="5" s="1"/>
  <c r="BW15" i="5"/>
  <c r="BW40" i="5" s="1"/>
  <c r="BW17" i="5"/>
  <c r="BW19" i="5"/>
  <c r="BW21" i="5"/>
  <c r="BW23" i="5"/>
  <c r="BW25" i="5"/>
  <c r="BW8" i="5"/>
  <c r="BW33" i="5" s="1"/>
  <c r="BW12" i="5"/>
  <c r="BW37" i="5" s="1"/>
  <c r="BW20" i="5"/>
  <c r="BW24" i="5"/>
  <c r="BY5" i="5"/>
  <c r="BY30" i="5" s="1"/>
  <c r="BY7" i="5"/>
  <c r="BY32" i="5" s="1"/>
  <c r="BY9" i="5"/>
  <c r="BY34" i="5" s="1"/>
  <c r="BY11" i="5"/>
  <c r="BY36" i="5" s="1"/>
  <c r="BY13" i="5"/>
  <c r="BY38" i="5" s="1"/>
  <c r="BY15" i="5"/>
  <c r="BY40" i="5" s="1"/>
  <c r="BY17" i="5"/>
  <c r="BY19" i="5"/>
  <c r="BY21" i="5"/>
  <c r="BY23" i="5"/>
  <c r="BY25" i="5"/>
  <c r="BY4" i="5"/>
  <c r="BY29" i="5" s="1"/>
  <c r="BY6" i="5"/>
  <c r="BY31" i="5" s="1"/>
  <c r="BY8" i="5"/>
  <c r="BY33" i="5" s="1"/>
  <c r="BY10" i="5"/>
  <c r="BY35" i="5" s="1"/>
  <c r="BY12" i="5"/>
  <c r="BY37" i="5" s="1"/>
  <c r="BY14" i="5"/>
  <c r="BY39" i="5" s="1"/>
  <c r="BY16" i="5"/>
  <c r="BY41" i="5" s="1"/>
  <c r="BY18" i="5"/>
  <c r="BY20" i="5"/>
  <c r="BY22" i="5"/>
  <c r="BY24" i="5"/>
  <c r="BY26" i="5"/>
  <c r="BY3" i="5"/>
  <c r="BY28" i="5" s="1"/>
  <c r="CF4" i="5"/>
  <c r="CF29" i="5" s="1"/>
  <c r="CF6" i="5"/>
  <c r="CF31" i="5" s="1"/>
  <c r="CF8" i="5"/>
  <c r="CF33" i="5" s="1"/>
  <c r="CF10" i="5"/>
  <c r="CF35" i="5" s="1"/>
  <c r="CF12" i="5"/>
  <c r="CF37" i="5" s="1"/>
  <c r="CF14" i="5"/>
  <c r="CF39" i="5" s="1"/>
  <c r="CF16" i="5"/>
  <c r="CF41" i="5" s="1"/>
  <c r="CF18" i="5"/>
  <c r="CF20" i="5"/>
  <c r="CF22" i="5"/>
  <c r="CF24" i="5"/>
  <c r="CF26" i="5"/>
  <c r="CF5" i="5"/>
  <c r="CF30" i="5" s="1"/>
  <c r="CF7" i="5"/>
  <c r="CF32" i="5" s="1"/>
  <c r="CF21" i="5"/>
  <c r="CF25" i="5"/>
  <c r="CF17" i="5"/>
  <c r="CF9" i="5"/>
  <c r="CF34" i="5" s="1"/>
  <c r="CF11" i="5"/>
  <c r="CF36" i="5" s="1"/>
  <c r="CF19" i="5"/>
  <c r="CF3" i="5"/>
  <c r="CF28" i="5" s="1"/>
  <c r="CF13" i="5"/>
  <c r="CF38" i="5" s="1"/>
  <c r="CF15" i="5"/>
  <c r="CF40" i="5" s="1"/>
  <c r="CF23" i="5"/>
  <c r="BZ3" i="5"/>
  <c r="BZ28" i="5" s="1"/>
  <c r="BZ5" i="5"/>
  <c r="BZ30" i="5" s="1"/>
  <c r="BZ7" i="5"/>
  <c r="BZ32" i="5" s="1"/>
  <c r="BZ9" i="5"/>
  <c r="BZ34" i="5" s="1"/>
  <c r="BZ11" i="5"/>
  <c r="BZ36" i="5" s="1"/>
  <c r="BZ13" i="5"/>
  <c r="BZ38" i="5" s="1"/>
  <c r="BZ25" i="5"/>
  <c r="BZ17" i="5"/>
  <c r="BZ23" i="5"/>
  <c r="BZ4" i="5"/>
  <c r="BZ29" i="5" s="1"/>
  <c r="BZ6" i="5"/>
  <c r="BZ31" i="5" s="1"/>
  <c r="BZ8" i="5"/>
  <c r="BZ33" i="5" s="1"/>
  <c r="BZ10" i="5"/>
  <c r="BZ35" i="5" s="1"/>
  <c r="BZ12" i="5"/>
  <c r="BZ37" i="5" s="1"/>
  <c r="BZ14" i="5"/>
  <c r="BZ39" i="5" s="1"/>
  <c r="BZ16" i="5"/>
  <c r="BZ41" i="5" s="1"/>
  <c r="BZ18" i="5"/>
  <c r="BZ20" i="5"/>
  <c r="BZ22" i="5"/>
  <c r="BZ24" i="5"/>
  <c r="BZ26" i="5"/>
  <c r="BZ19" i="5"/>
  <c r="BZ15" i="5"/>
  <c r="BZ40" i="5" s="1"/>
  <c r="BZ21" i="5"/>
  <c r="BV4" i="5"/>
  <c r="BV29" i="5" s="1"/>
  <c r="BV6" i="5"/>
  <c r="BV31" i="5" s="1"/>
  <c r="BV8" i="5"/>
  <c r="BV33" i="5" s="1"/>
  <c r="BV10" i="5"/>
  <c r="BV35" i="5" s="1"/>
  <c r="BV12" i="5"/>
  <c r="BV37" i="5" s="1"/>
  <c r="BV14" i="5"/>
  <c r="BV39" i="5" s="1"/>
  <c r="BV20" i="5"/>
  <c r="BV18" i="5"/>
  <c r="BV24" i="5"/>
  <c r="BV3" i="5"/>
  <c r="BV28" i="5" s="1"/>
  <c r="BV5" i="5"/>
  <c r="BV30" i="5" s="1"/>
  <c r="BV7" i="5"/>
  <c r="BV32" i="5" s="1"/>
  <c r="BV9" i="5"/>
  <c r="BV34" i="5" s="1"/>
  <c r="BV11" i="5"/>
  <c r="BV36" i="5" s="1"/>
  <c r="BV13" i="5"/>
  <c r="BV38" i="5" s="1"/>
  <c r="BV15" i="5"/>
  <c r="BV40" i="5" s="1"/>
  <c r="BV17" i="5"/>
  <c r="BV19" i="5"/>
  <c r="BV21" i="5"/>
  <c r="BV23" i="5"/>
  <c r="BV25" i="5"/>
  <c r="BV16" i="5"/>
  <c r="BV41" i="5" s="1"/>
  <c r="BV22" i="5"/>
  <c r="BV26" i="5"/>
  <c r="CE6" i="5"/>
  <c r="CE31" i="5" s="1"/>
  <c r="CE14" i="5"/>
  <c r="CE39" i="5" s="1"/>
  <c r="CE26" i="5"/>
  <c r="CE8" i="5"/>
  <c r="CE33" i="5" s="1"/>
  <c r="CE12" i="5"/>
  <c r="CE37" i="5" s="1"/>
  <c r="CE16" i="5"/>
  <c r="CE41" i="5" s="1"/>
  <c r="CE20" i="5"/>
  <c r="CE24" i="5"/>
  <c r="CE10" i="5"/>
  <c r="CE35" i="5" s="1"/>
  <c r="CE18" i="5"/>
  <c r="CE3" i="5"/>
  <c r="CE28" i="5" s="1"/>
  <c r="CE22" i="5"/>
  <c r="CE5" i="5"/>
  <c r="CE30" i="5" s="1"/>
  <c r="CE7" i="5"/>
  <c r="CE32" i="5" s="1"/>
  <c r="CE9" i="5"/>
  <c r="CE34" i="5" s="1"/>
  <c r="CE11" i="5"/>
  <c r="CE36" i="5" s="1"/>
  <c r="CE13" i="5"/>
  <c r="CE38" i="5" s="1"/>
  <c r="CE15" i="5"/>
  <c r="CE40" i="5" s="1"/>
  <c r="CE17" i="5"/>
  <c r="CE19" i="5"/>
  <c r="CE21" i="5"/>
  <c r="CE23" i="5"/>
  <c r="CE25" i="5"/>
  <c r="CE4" i="5"/>
  <c r="CE2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<sst xmlns="http://schemas.openxmlformats.org/spreadsheetml/2006/main" count="1051" uniqueCount="105">
  <si>
    <t>Province</t>
  </si>
  <si>
    <t>Activity</t>
  </si>
  <si>
    <t>2021*</t>
  </si>
  <si>
    <t>A-U Alle economische activiteiten</t>
  </si>
  <si>
    <t>Nederland</t>
  </si>
  <si>
    <t>A Landbouw, bosbouw en visserij</t>
  </si>
  <si>
    <t>Row Labels</t>
  </si>
  <si>
    <t>B Delfstoffenwinning</t>
  </si>
  <si>
    <t>Drenthe (PV)</t>
  </si>
  <si>
    <t>C Industrie</t>
  </si>
  <si>
    <t>Flevoland (PV)</t>
  </si>
  <si>
    <t>D Energievoorziening</t>
  </si>
  <si>
    <t>Fryslân (PV)</t>
  </si>
  <si>
    <t>E Waterbedrijven en afvalbeheer</t>
  </si>
  <si>
    <t>Gelderland (PV)</t>
  </si>
  <si>
    <t>F Bouwnijverheid</t>
  </si>
  <si>
    <t>Groningen (PV)</t>
  </si>
  <si>
    <t>G Handel</t>
  </si>
  <si>
    <t>Limburg (PV)</t>
  </si>
  <si>
    <t>H Vervoer en opslag</t>
  </si>
  <si>
    <t>Niet in te delen (PV)</t>
  </si>
  <si>
    <t>I Horeca</t>
  </si>
  <si>
    <t>Noord-Brabant (PV)</t>
  </si>
  <si>
    <t>J Informatie en communicatie</t>
  </si>
  <si>
    <t>Noord-Holland (PV)</t>
  </si>
  <si>
    <t>K Financiële dienstverlening</t>
  </si>
  <si>
    <t>Overijssel (PV)</t>
  </si>
  <si>
    <t>L Verhuur en handel van onroerend goed</t>
  </si>
  <si>
    <t>Utrecht (PV)</t>
  </si>
  <si>
    <t>M Specialistische zakelijke diensten</t>
  </si>
  <si>
    <t>Zeeland (PV)</t>
  </si>
  <si>
    <t>N Verhuur en overige zakelijke diensten</t>
  </si>
  <si>
    <t>Zuid-Holland (PV)</t>
  </si>
  <si>
    <t>O Openbaar bestuur en overheidsdiensten</t>
  </si>
  <si>
    <t>Grand Total</t>
  </si>
  <si>
    <t>P Onderwijs</t>
  </si>
  <si>
    <t>Q Gezondheids- en welzijnszorg</t>
  </si>
  <si>
    <t>R Cultuur, sport en recreatie</t>
  </si>
  <si>
    <t>S Overige dienstverlening</t>
  </si>
  <si>
    <t>U Extraterritoriale organisaties</t>
  </si>
  <si>
    <t>.</t>
  </si>
  <si>
    <t>Bron: CBS</t>
  </si>
  <si>
    <t>Levering_aardgas__elektriciteit_via_openbaar_net__bedrijven__SBI2008__regio_09052023_102406</t>
  </si>
  <si>
    <t>Regio's</t>
  </si>
  <si>
    <t>Perioden</t>
  </si>
  <si>
    <t>aantal</t>
  </si>
  <si>
    <t>MWh</t>
  </si>
  <si>
    <t>Bevolking|Bevolkingssamenstelling op 1 januari|Totale bevolking</t>
  </si>
  <si>
    <t>Sum of 2019</t>
  </si>
  <si>
    <t>Country</t>
  </si>
  <si>
    <t>Product</t>
  </si>
  <si>
    <t>Flow</t>
  </si>
  <si>
    <t>Netherlands</t>
  </si>
  <si>
    <t>Electricity</t>
  </si>
  <si>
    <t>Production (PJ)</t>
  </si>
  <si>
    <t>Imports (PJ)</t>
  </si>
  <si>
    <t>Exports (PJ)</t>
  </si>
  <si>
    <t>Total energy supply (PJ)</t>
  </si>
  <si>
    <t>Electricity, CHP and heat plants (PJ)</t>
  </si>
  <si>
    <t>Oil refineries, transformation (PJ)</t>
  </si>
  <si>
    <t>Total final consumption (PJ)</t>
  </si>
  <si>
    <t>Industry (PJ)</t>
  </si>
  <si>
    <t>Transport (PJ)</t>
  </si>
  <si>
    <t>Residential (PJ)</t>
  </si>
  <si>
    <t>Commercial and public services (PJ)</t>
  </si>
  <si>
    <t>Other final consumption (PJ)</t>
  </si>
  <si>
    <t>IEA Data:</t>
  </si>
  <si>
    <t>=</t>
  </si>
  <si>
    <t>industry in NL data</t>
  </si>
  <si>
    <t>+</t>
  </si>
  <si>
    <t>Total demand</t>
  </si>
  <si>
    <t>Residential Demand</t>
  </si>
  <si>
    <t>Population</t>
  </si>
  <si>
    <t>Industrial demand</t>
  </si>
  <si>
    <t>% of total</t>
  </si>
  <si>
    <t>total</t>
  </si>
  <si>
    <t>hour</t>
  </si>
  <si>
    <t>Industrial Demand</t>
  </si>
  <si>
    <t>Industrial demand scaled per year</t>
  </si>
  <si>
    <t>Residential demand scaled per year</t>
  </si>
  <si>
    <t>residential_total</t>
  </si>
  <si>
    <t>industrial_total</t>
  </si>
  <si>
    <t>Scale residential:</t>
  </si>
  <si>
    <t>Scale industrial:</t>
  </si>
  <si>
    <t>Residential Demand not scaled</t>
  </si>
  <si>
    <t>Residential Demand scaled</t>
  </si>
  <si>
    <t>Total demand scaled</t>
  </si>
  <si>
    <t>Total</t>
  </si>
  <si>
    <t>Delta</t>
  </si>
  <si>
    <t>Total demand corrected</t>
  </si>
  <si>
    <t>Hour</t>
  </si>
  <si>
    <t>Total demand just allocated</t>
  </si>
  <si>
    <t>taken from Pivot table in Sheet Industrial Demand</t>
  </si>
  <si>
    <t>taken fro population table</t>
  </si>
  <si>
    <t>Population_key</t>
  </si>
  <si>
    <t>Industrial_key</t>
  </si>
  <si>
    <t>Fryslan (PV)</t>
  </si>
  <si>
    <t>Node</t>
  </si>
  <si>
    <t>NL_on_Borssele</t>
  </si>
  <si>
    <t>NL_on_Brabant</t>
  </si>
  <si>
    <t>NL_on_North</t>
  </si>
  <si>
    <t>NL_on_East</t>
  </si>
  <si>
    <t>NL_on_South</t>
  </si>
  <si>
    <t>NL_on_Holland_S</t>
  </si>
  <si>
    <t>NL_on_Holland_N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</si>
</sst>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left"/>
      <protection locked="0"/>
    </xf>
    <xf numFmtId="1" fontId="3" fillId="0" borderId="0" xfId="0" applyNumberFormat="1" applyFont="1" applyAlignment="1">
      <alignment horizontal="right"/>
    </xf>
    <xf numFmtId="0" fontId="3" fillId="2" borderId="0" xfId="0" applyFont="1" applyFill="1" applyAlignment="1" applyProtection="1">
      <alignment horizontal="left"/>
      <protection locked="0"/>
    </xf>
    <xf numFmtId="1" fontId="3" fillId="2" borderId="0" xfId="0" applyNumberFormat="1" applyFont="1" applyFill="1" applyAlignment="1">
      <alignment horizontal="right"/>
    </xf>
    <xf numFmtId="9" fontId="3" fillId="2" borderId="0" xfId="1" applyFont="1" applyFill="1" applyAlignment="1">
      <alignment horizontal="right"/>
    </xf>
    <xf numFmtId="164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C98-44CA-8176-B327E05448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98-44CA-8176-B327E05448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C98-44CA-8176-B327E05448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C98-44CA-8176-B327E05448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C98-44CA-8176-B327E05448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C98-44CA-8176-B327E05448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C98-44CA-8176-B327E054488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C98-44CA-8176-B327E054488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C98-44CA-8176-B327E054488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C98-44CA-8176-B327E054488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C98-44CA-8176-B327E054488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C98-44CA-8176-B327E054488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C98-44CA-8176-B327E05448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3"/>
              <c:pt idx="0">
                <c:v>Drenthe (PV)</c:v>
              </c:pt>
              <c:pt idx="1">
                <c:v>Flevoland (PV)</c:v>
              </c:pt>
              <c:pt idx="2">
                <c:v>Fryslân (PV)</c:v>
              </c:pt>
              <c:pt idx="3">
                <c:v>Gelderland (PV)</c:v>
              </c:pt>
              <c:pt idx="4">
                <c:v>Groningen (PV)</c:v>
              </c:pt>
              <c:pt idx="5">
                <c:v>Limburg (PV)</c:v>
              </c:pt>
              <c:pt idx="6">
                <c:v>Niet in te delen (PV)</c:v>
              </c:pt>
              <c:pt idx="7">
                <c:v>Noord-Brabant (PV)</c:v>
              </c:pt>
              <c:pt idx="8">
                <c:v>Noord-Holland (PV)</c:v>
              </c:pt>
              <c:pt idx="9">
                <c:v>Overijssel (PV)</c:v>
              </c:pt>
              <c:pt idx="10">
                <c:v>Utrecht (PV)</c:v>
              </c:pt>
              <c:pt idx="11">
                <c:v>Zeeland (PV)</c:v>
              </c:pt>
              <c:pt idx="12">
                <c:v>Zuid-Holland (PV)</c:v>
              </c:pt>
            </c:strLit>
          </c:cat>
          <c:val>
            <c:numLit>
              <c:formatCode>General</c:formatCode>
              <c:ptCount val="13"/>
              <c:pt idx="0">
                <c:v>1835341</c:v>
              </c:pt>
              <c:pt idx="1">
                <c:v>1375534</c:v>
              </c:pt>
              <c:pt idx="2">
                <c:v>2140423</c:v>
              </c:pt>
              <c:pt idx="3">
                <c:v>7214419</c:v>
              </c:pt>
              <c:pt idx="4">
                <c:v>4833757</c:v>
              </c:pt>
              <c:pt idx="5">
                <c:v>6529594</c:v>
              </c:pt>
              <c:pt idx="6">
                <c:v>15315</c:v>
              </c:pt>
              <c:pt idx="7">
                <c:v>12437375</c:v>
              </c:pt>
              <c:pt idx="8">
                <c:v>14959876</c:v>
              </c:pt>
              <c:pt idx="9">
                <c:v>4390788</c:v>
              </c:pt>
              <c:pt idx="10">
                <c:v>3332365</c:v>
              </c:pt>
              <c:pt idx="11">
                <c:v>2467885</c:v>
              </c:pt>
              <c:pt idx="12">
                <c:v>15457026</c:v>
              </c:pt>
            </c:numLit>
          </c:val>
          <c:extLst>
            <c:ext xmlns:c16="http://schemas.microsoft.com/office/drawing/2014/chart" uri="{C3380CC4-5D6E-409C-BE32-E72D297353CC}">
              <c16:uniqueId val="{0000001A-4C98-44CA-8176-B327E0544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Visualization!$BI$2</c:f>
              <c:strCache>
                <c:ptCount val="1"/>
                <c:pt idx="0">
                  <c:v>Drenthe (PV)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Visualization!$BH$3:$BH$26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Visualization!$BI$3:$BI$26</c:f>
              <c:numCache>
                <c:formatCode>0.00</c:formatCode>
                <c:ptCount val="24"/>
                <c:pt idx="0">
                  <c:v>0.25741964582586041</c:v>
                </c:pt>
                <c:pt idx="1">
                  <c:v>0.23079653798118463</c:v>
                </c:pt>
                <c:pt idx="2">
                  <c:v>0.20422127472647622</c:v>
                </c:pt>
                <c:pt idx="3">
                  <c:v>0.20422127472647622</c:v>
                </c:pt>
                <c:pt idx="4">
                  <c:v>0.20422127472647622</c:v>
                </c:pt>
                <c:pt idx="5">
                  <c:v>0.25741964582586041</c:v>
                </c:pt>
                <c:pt idx="6">
                  <c:v>0.31077003539344211</c:v>
                </c:pt>
                <c:pt idx="7">
                  <c:v>0.36421745328565397</c:v>
                </c:pt>
                <c:pt idx="8">
                  <c:v>0.39096720327386686</c:v>
                </c:pt>
                <c:pt idx="9">
                  <c:v>0.39096720327386686</c:v>
                </c:pt>
                <c:pt idx="10">
                  <c:v>0.41773057782370981</c:v>
                </c:pt>
                <c:pt idx="11">
                  <c:v>0.39096720327386686</c:v>
                </c:pt>
                <c:pt idx="12">
                  <c:v>0.33748395018506366</c:v>
                </c:pt>
                <c:pt idx="13">
                  <c:v>0.31077003539344211</c:v>
                </c:pt>
                <c:pt idx="14">
                  <c:v>0.31077003539344211</c:v>
                </c:pt>
                <c:pt idx="15">
                  <c:v>0.31077003539344211</c:v>
                </c:pt>
                <c:pt idx="16">
                  <c:v>0.28408003405752236</c:v>
                </c:pt>
                <c:pt idx="17">
                  <c:v>0.33748395018506366</c:v>
                </c:pt>
                <c:pt idx="18">
                  <c:v>0.36421745328565397</c:v>
                </c:pt>
                <c:pt idx="19">
                  <c:v>0.39096720327386686</c:v>
                </c:pt>
                <c:pt idx="20">
                  <c:v>0.25741964582586041</c:v>
                </c:pt>
                <c:pt idx="21">
                  <c:v>0.23079653798118463</c:v>
                </c:pt>
                <c:pt idx="22">
                  <c:v>0.20422127472647622</c:v>
                </c:pt>
                <c:pt idx="23">
                  <c:v>0.17770882807422619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BF-491C-9C2D-3936D6D37EE3}"/>
            </c:ext>
          </c:extLst>
        </c:ser>
        <c:ser>
          <c:idx val="1"/>
          <c:order val="1"/>
          <c:tx>
            <c:strRef>
              <c:f>Visualization!$BJ$2</c:f>
              <c:strCache>
                <c:ptCount val="1"/>
                <c:pt idx="0">
                  <c:v>Flevoland (PV)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Visualization!$BH$3:$BH$26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Visualization!$BJ$3:$BJ$26</c:f>
              <c:numCache>
                <c:formatCode>0.00</c:formatCode>
                <c:ptCount val="24"/>
                <c:pt idx="0">
                  <c:v>0.18773220128071724</c:v>
                </c:pt>
                <c:pt idx="1">
                  <c:v>0.16724283280193242</c:v>
                </c:pt>
                <c:pt idx="2">
                  <c:v>0.14684664827823829</c:v>
                </c:pt>
                <c:pt idx="3">
                  <c:v>0.14684664827823829</c:v>
                </c:pt>
                <c:pt idx="4">
                  <c:v>0.14684664827823829</c:v>
                </c:pt>
                <c:pt idx="5">
                  <c:v>0.18773220128071724</c:v>
                </c:pt>
                <c:pt idx="6">
                  <c:v>0.22891383127169443</c:v>
                </c:pt>
                <c:pt idx="7">
                  <c:v>0.27028443734232938</c:v>
                </c:pt>
                <c:pt idx="8">
                  <c:v>0.29102045890820316</c:v>
                </c:pt>
                <c:pt idx="9">
                  <c:v>0.29102045890820316</c:v>
                </c:pt>
                <c:pt idx="10">
                  <c:v>0.31178301619190696</c:v>
                </c:pt>
                <c:pt idx="11">
                  <c:v>0.29102045890820316</c:v>
                </c:pt>
                <c:pt idx="12">
                  <c:v>0.24958005883678122</c:v>
                </c:pt>
                <c:pt idx="13">
                  <c:v>0.22891383127169443</c:v>
                </c:pt>
                <c:pt idx="14">
                  <c:v>0.22891383127169443</c:v>
                </c:pt>
                <c:pt idx="15">
                  <c:v>0.22891383127169443</c:v>
                </c:pt>
                <c:pt idx="16">
                  <c:v>0.2082941784684294</c:v>
                </c:pt>
                <c:pt idx="17">
                  <c:v>0.24958005883678122</c:v>
                </c:pt>
                <c:pt idx="18">
                  <c:v>0.27028443734232938</c:v>
                </c:pt>
                <c:pt idx="19">
                  <c:v>0.29102045890820316</c:v>
                </c:pt>
                <c:pt idx="20">
                  <c:v>0.18773220128071724</c:v>
                </c:pt>
                <c:pt idx="21">
                  <c:v>0.16724283280193242</c:v>
                </c:pt>
                <c:pt idx="22">
                  <c:v>0.14684664827823829</c:v>
                </c:pt>
                <c:pt idx="23">
                  <c:v>0.12657280777434704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BF-491C-9C2D-3936D6D37EE3}"/>
            </c:ext>
          </c:extLst>
        </c:ser>
        <c:ser>
          <c:idx val="12"/>
          <c:order val="12"/>
          <c:tx>
            <c:strRef>
              <c:f>Visualization!$BU$2</c:f>
              <c:strCache>
                <c:ptCount val="1"/>
                <c:pt idx="0">
                  <c:v>Drenthe (PV)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Visualization!$BH$3:$BH$26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Visualization!$BU$3:$BU$26</c:f>
              <c:numCache>
                <c:formatCode>0.00</c:formatCode>
                <c:ptCount val="24"/>
                <c:pt idx="0">
                  <c:v>0.258717692533043</c:v>
                </c:pt>
                <c:pt idx="1">
                  <c:v>0.23284592327973869</c:v>
                </c:pt>
                <c:pt idx="2">
                  <c:v>0.20697415402643438</c:v>
                </c:pt>
                <c:pt idx="3">
                  <c:v>0.20697415402643438</c:v>
                </c:pt>
                <c:pt idx="4">
                  <c:v>0.20697415402643438</c:v>
                </c:pt>
                <c:pt idx="5">
                  <c:v>0.258717692533043</c:v>
                </c:pt>
                <c:pt idx="6">
                  <c:v>0.31046123103965156</c:v>
                </c:pt>
                <c:pt idx="7">
                  <c:v>0.36220476954626013</c:v>
                </c:pt>
                <c:pt idx="8">
                  <c:v>0.38807653879956444</c:v>
                </c:pt>
                <c:pt idx="9">
                  <c:v>0.38807653879956444</c:v>
                </c:pt>
                <c:pt idx="10">
                  <c:v>0.41394830805286875</c:v>
                </c:pt>
                <c:pt idx="11">
                  <c:v>0.38807653879956444</c:v>
                </c:pt>
                <c:pt idx="12">
                  <c:v>0.33633300029295587</c:v>
                </c:pt>
                <c:pt idx="13">
                  <c:v>0.31046123103965156</c:v>
                </c:pt>
                <c:pt idx="14">
                  <c:v>0.31046123103965156</c:v>
                </c:pt>
                <c:pt idx="15">
                  <c:v>0.31046123103965156</c:v>
                </c:pt>
                <c:pt idx="16">
                  <c:v>0.28458946178634725</c:v>
                </c:pt>
                <c:pt idx="17">
                  <c:v>0.33633300029295587</c:v>
                </c:pt>
                <c:pt idx="18">
                  <c:v>0.36220476954626013</c:v>
                </c:pt>
                <c:pt idx="19">
                  <c:v>0.38807653879956444</c:v>
                </c:pt>
                <c:pt idx="20">
                  <c:v>0.258717692533043</c:v>
                </c:pt>
                <c:pt idx="21">
                  <c:v>0.23284592327973869</c:v>
                </c:pt>
                <c:pt idx="22">
                  <c:v>0.20697415402643438</c:v>
                </c:pt>
                <c:pt idx="23">
                  <c:v>0.18110238477313007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0BF-491C-9C2D-3936D6D37EE3}"/>
            </c:ext>
          </c:extLst>
        </c:ser>
        <c:ser>
          <c:idx val="13"/>
          <c:order val="13"/>
          <c:tx>
            <c:strRef>
              <c:f>Visualization!$BV$2</c:f>
              <c:strCache>
                <c:ptCount val="1"/>
                <c:pt idx="0">
                  <c:v>Flevoland (PV)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Visualization!$BH$3:$BH$26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Visualization!$BV$3:$BV$26</c:f>
              <c:numCache>
                <c:formatCode>0.00</c:formatCode>
                <c:ptCount val="24"/>
                <c:pt idx="0">
                  <c:v>0.19026032674171972</c:v>
                </c:pt>
                <c:pt idx="1">
                  <c:v>0.17123429406754775</c:v>
                </c:pt>
                <c:pt idx="2">
                  <c:v>0.15220826139337579</c:v>
                </c:pt>
                <c:pt idx="3">
                  <c:v>0.15220826139337579</c:v>
                </c:pt>
                <c:pt idx="4">
                  <c:v>0.15220826139337579</c:v>
                </c:pt>
                <c:pt idx="5">
                  <c:v>0.19026032674171972</c:v>
                </c:pt>
                <c:pt idx="6">
                  <c:v>0.22831239209006368</c:v>
                </c:pt>
                <c:pt idx="7">
                  <c:v>0.26636445743840764</c:v>
                </c:pt>
                <c:pt idx="8">
                  <c:v>0.28539049011257961</c:v>
                </c:pt>
                <c:pt idx="9">
                  <c:v>0.28539049011257961</c:v>
                </c:pt>
                <c:pt idx="10">
                  <c:v>0.30441652278675158</c:v>
                </c:pt>
                <c:pt idx="11">
                  <c:v>0.28539049011257961</c:v>
                </c:pt>
                <c:pt idx="12">
                  <c:v>0.24733842476423565</c:v>
                </c:pt>
                <c:pt idx="13">
                  <c:v>0.22831239209006368</c:v>
                </c:pt>
                <c:pt idx="14">
                  <c:v>0.22831239209006368</c:v>
                </c:pt>
                <c:pt idx="15">
                  <c:v>0.22831239209006368</c:v>
                </c:pt>
                <c:pt idx="16">
                  <c:v>0.20928635941589172</c:v>
                </c:pt>
                <c:pt idx="17">
                  <c:v>0.24733842476423565</c:v>
                </c:pt>
                <c:pt idx="18">
                  <c:v>0.26636445743840764</c:v>
                </c:pt>
                <c:pt idx="19">
                  <c:v>0.28539049011257961</c:v>
                </c:pt>
                <c:pt idx="20">
                  <c:v>0.19026032674171972</c:v>
                </c:pt>
                <c:pt idx="21">
                  <c:v>0.17123429406754775</c:v>
                </c:pt>
                <c:pt idx="22">
                  <c:v>0.15220826139337579</c:v>
                </c:pt>
                <c:pt idx="23">
                  <c:v>0.13318222871920382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0BF-491C-9C2D-3936D6D37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366224"/>
        <c:axId val="71436655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Visualization!$BK$2</c15:sqref>
                        </c15:formulaRef>
                      </c:ext>
                    </c:extLst>
                    <c:strCache>
                      <c:ptCount val="1"/>
                      <c:pt idx="0">
                        <c:v>Fryslân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Visualization!$BK$3:$BK$26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0.29539627279692604</c:v>
                      </c:pt>
                      <c:pt idx="1">
                        <c:v>0.26330092298543201</c:v>
                      </c:pt>
                      <c:pt idx="2">
                        <c:v>0.23134434458815092</c:v>
                      </c:pt>
                      <c:pt idx="3">
                        <c:v>0.23134434458815092</c:v>
                      </c:pt>
                      <c:pt idx="4">
                        <c:v>0.23134434458815092</c:v>
                      </c:pt>
                      <c:pt idx="5">
                        <c:v>0.29539627279692604</c:v>
                      </c:pt>
                      <c:pt idx="6">
                        <c:v>0.35988912479316887</c:v>
                      </c:pt>
                      <c:pt idx="7">
                        <c:v>0.42466340375611422</c:v>
                      </c:pt>
                      <c:pt idx="8">
                        <c:v>0.45712607429017271</c:v>
                      </c:pt>
                      <c:pt idx="9">
                        <c:v>0.45712607429017271</c:v>
                      </c:pt>
                      <c:pt idx="10">
                        <c:v>0.48962826234725154</c:v>
                      </c:pt>
                      <c:pt idx="11">
                        <c:v>0.45712607429017271</c:v>
                      </c:pt>
                      <c:pt idx="12">
                        <c:v>0.39224785670192042</c:v>
                      </c:pt>
                      <c:pt idx="13">
                        <c:v>0.35988912479316887</c:v>
                      </c:pt>
                      <c:pt idx="14">
                        <c:v>0.35988912479316887</c:v>
                      </c:pt>
                      <c:pt idx="15">
                        <c:v>0.35988912479316887</c:v>
                      </c:pt>
                      <c:pt idx="16">
                        <c:v>0.32759975295352317</c:v>
                      </c:pt>
                      <c:pt idx="17">
                        <c:v>0.39224785670192042</c:v>
                      </c:pt>
                      <c:pt idx="18">
                        <c:v>0.42466340375611422</c:v>
                      </c:pt>
                      <c:pt idx="19">
                        <c:v>0.45712607429017271</c:v>
                      </c:pt>
                      <c:pt idx="20">
                        <c:v>0.29539627279692604</c:v>
                      </c:pt>
                      <c:pt idx="21">
                        <c:v>0.26330092298543201</c:v>
                      </c:pt>
                      <c:pt idx="22">
                        <c:v>0.23134434458815092</c:v>
                      </c:pt>
                      <c:pt idx="23">
                        <c:v>0.1995699633580969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0BF-491C-9C2D-3936D6D37EE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Visualization!$BL$2</c15:sqref>
                        </c15:formulaRef>
                      </c:ext>
                    </c:extLst>
                    <c:strCache>
                      <c:ptCount val="1"/>
                      <c:pt idx="0">
                        <c:v>Gelderland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Visualization!$BL$3:$BL$26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1.0081981564878253</c:v>
                      </c:pt>
                      <c:pt idx="1">
                        <c:v>0.90123723788692889</c:v>
                      </c:pt>
                      <c:pt idx="2">
                        <c:v>0.79460977079764539</c:v>
                      </c:pt>
                      <c:pt idx="3">
                        <c:v>0.79460977079764539</c:v>
                      </c:pt>
                      <c:pt idx="4">
                        <c:v>0.79460977079764539</c:v>
                      </c:pt>
                      <c:pt idx="5">
                        <c:v>1.0081981564878253</c:v>
                      </c:pt>
                      <c:pt idx="6">
                        <c:v>1.2228460305767581</c:v>
                      </c:pt>
                      <c:pt idx="7">
                        <c:v>1.4381701408198571</c:v>
                      </c:pt>
                      <c:pt idx="8">
                        <c:v>1.5460136882451445</c:v>
                      </c:pt>
                      <c:pt idx="9">
                        <c:v>1.5460136882451445</c:v>
                      </c:pt>
                      <c:pt idx="10">
                        <c:v>1.6539521916659516</c:v>
                      </c:pt>
                      <c:pt idx="11">
                        <c:v>1.5460136882451445</c:v>
                      </c:pt>
                      <c:pt idx="12">
                        <c:v>1.3304398256166556</c:v>
                      </c:pt>
                      <c:pt idx="13">
                        <c:v>1.2228460305767581</c:v>
                      </c:pt>
                      <c:pt idx="14">
                        <c:v>1.2228460305767581</c:v>
                      </c:pt>
                      <c:pt idx="15">
                        <c:v>1.2228460305767581</c:v>
                      </c:pt>
                      <c:pt idx="16">
                        <c:v>1.1154188996875436</c:v>
                      </c:pt>
                      <c:pt idx="17">
                        <c:v>1.3304398256166556</c:v>
                      </c:pt>
                      <c:pt idx="18">
                        <c:v>1.4381701408198571</c:v>
                      </c:pt>
                      <c:pt idx="19">
                        <c:v>1.5460136882451445</c:v>
                      </c:pt>
                      <c:pt idx="20">
                        <c:v>1.0081981564878253</c:v>
                      </c:pt>
                      <c:pt idx="21">
                        <c:v>0.90123723788692889</c:v>
                      </c:pt>
                      <c:pt idx="22">
                        <c:v>0.79460977079764539</c:v>
                      </c:pt>
                      <c:pt idx="23">
                        <c:v>0.68842010223601979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F0BF-491C-9C2D-3936D6D37EE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Visualization!$BM$2</c15:sqref>
                        </c15:formulaRef>
                      </c:ext>
                    </c:extLst>
                    <c:strCache>
                      <c:ptCount val="1"/>
                      <c:pt idx="0">
                        <c:v>Groningen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Visualization!$BM$3:$BM$26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0.63060754779313455</c:v>
                      </c:pt>
                      <c:pt idx="1">
                        <c:v>0.57697188446594705</c:v>
                      </c:pt>
                      <c:pt idx="2">
                        <c:v>0.52282445460165572</c:v>
                      </c:pt>
                      <c:pt idx="3">
                        <c:v>0.52282445460165572</c:v>
                      </c:pt>
                      <c:pt idx="4">
                        <c:v>0.52282445460165572</c:v>
                      </c:pt>
                      <c:pt idx="5">
                        <c:v>0.63060754779313455</c:v>
                      </c:pt>
                      <c:pt idx="6">
                        <c:v>0.73676458535119094</c:v>
                      </c:pt>
                      <c:pt idx="7">
                        <c:v>0.84188376576111712</c:v>
                      </c:pt>
                      <c:pt idx="8">
                        <c:v>0.89416480965706691</c:v>
                      </c:pt>
                      <c:pt idx="9">
                        <c:v>0.89416480965706691</c:v>
                      </c:pt>
                      <c:pt idx="10">
                        <c:v>0.94630011931786628</c:v>
                      </c:pt>
                      <c:pt idx="11">
                        <c:v>0.89416480965706691</c:v>
                      </c:pt>
                      <c:pt idx="12">
                        <c:v>0.78942893809101389</c:v>
                      </c:pt>
                      <c:pt idx="13">
                        <c:v>0.73676458535119094</c:v>
                      </c:pt>
                      <c:pt idx="14">
                        <c:v>0.73676458535119094</c:v>
                      </c:pt>
                      <c:pt idx="15">
                        <c:v>0.73676458535119094</c:v>
                      </c:pt>
                      <c:pt idx="16">
                        <c:v>0.68384444389161647</c:v>
                      </c:pt>
                      <c:pt idx="17">
                        <c:v>0.78942893809101389</c:v>
                      </c:pt>
                      <c:pt idx="18">
                        <c:v>0.84188376576111712</c:v>
                      </c:pt>
                      <c:pt idx="19">
                        <c:v>0.89416480965706691</c:v>
                      </c:pt>
                      <c:pt idx="20">
                        <c:v>0.63060754779313455</c:v>
                      </c:pt>
                      <c:pt idx="21">
                        <c:v>0.57697188446594705</c:v>
                      </c:pt>
                      <c:pt idx="22">
                        <c:v>0.52282445460165572</c:v>
                      </c:pt>
                      <c:pt idx="23">
                        <c:v>0.46800511104483111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F0BF-491C-9C2D-3936D6D37EE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Visualization!$BN$2</c15:sqref>
                        </c15:formulaRef>
                      </c:ext>
                    </c:extLst>
                    <c:strCache>
                      <c:ptCount val="1"/>
                      <c:pt idx="0">
                        <c:v>Limburg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Visualization!$BN$3:$BN$26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0.84627126428692512</c:v>
                      </c:pt>
                      <c:pt idx="1">
                        <c:v>0.76809855477677647</c:v>
                      </c:pt>
                      <c:pt idx="2">
                        <c:v>0.68957538133614982</c:v>
                      </c:pt>
                      <c:pt idx="3">
                        <c:v>0.68957538133614982</c:v>
                      </c:pt>
                      <c:pt idx="4">
                        <c:v>0.68957538133614982</c:v>
                      </c:pt>
                      <c:pt idx="5">
                        <c:v>0.84627126428692512</c:v>
                      </c:pt>
                      <c:pt idx="6">
                        <c:v>1.0018536046217834</c:v>
                      </c:pt>
                      <c:pt idx="7">
                        <c:v>1.1567252077961643</c:v>
                      </c:pt>
                      <c:pt idx="8">
                        <c:v>1.2339702574931872</c:v>
                      </c:pt>
                      <c:pt idx="9">
                        <c:v>1.2339702574931872</c:v>
                      </c:pt>
                      <c:pt idx="10">
                        <c:v>1.3111155066187521</c:v>
                      </c:pt>
                      <c:pt idx="11">
                        <c:v>1.2339702574931872</c:v>
                      </c:pt>
                      <c:pt idx="12">
                        <c:v>1.0793611488632349</c:v>
                      </c:pt>
                      <c:pt idx="13">
                        <c:v>1.0018536046217834</c:v>
                      </c:pt>
                      <c:pt idx="14">
                        <c:v>1.0018536046217834</c:v>
                      </c:pt>
                      <c:pt idx="15">
                        <c:v>1.0018536046217834</c:v>
                      </c:pt>
                      <c:pt idx="16">
                        <c:v>0.92417089316325773</c:v>
                      </c:pt>
                      <c:pt idx="17">
                        <c:v>1.0793611488632349</c:v>
                      </c:pt>
                      <c:pt idx="18">
                        <c:v>1.1567252077961643</c:v>
                      </c:pt>
                      <c:pt idx="19">
                        <c:v>1.2339702574931872</c:v>
                      </c:pt>
                      <c:pt idx="20">
                        <c:v>0.84627126428692512</c:v>
                      </c:pt>
                      <c:pt idx="21">
                        <c:v>0.76809855477677647</c:v>
                      </c:pt>
                      <c:pt idx="22">
                        <c:v>0.68957538133614982</c:v>
                      </c:pt>
                      <c:pt idx="23">
                        <c:v>0.61059207325100373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F0BF-491C-9C2D-3936D6D37EE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Visualization!$BO$2</c15:sqref>
                        </c15:formulaRef>
                      </c:ext>
                    </c:extLst>
                    <c:strCache>
                      <c:ptCount val="1"/>
                      <c:pt idx="0">
                        <c:v>Noord-Brabant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Visualization!$BO$3:$BO$26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1.5913988436335935</c:v>
                      </c:pt>
                      <c:pt idx="1">
                        <c:v>1.4360875197270371</c:v>
                      </c:pt>
                      <c:pt idx="2">
                        <c:v>1.2805683114580828</c:v>
                      </c:pt>
                      <c:pt idx="3">
                        <c:v>1.2805683114580828</c:v>
                      </c:pt>
                      <c:pt idx="4">
                        <c:v>1.2805683114580828</c:v>
                      </c:pt>
                      <c:pt idx="5">
                        <c:v>1.5913988436335935</c:v>
                      </c:pt>
                      <c:pt idx="6">
                        <c:v>1.9015688567753837</c:v>
                      </c:pt>
                      <c:pt idx="7">
                        <c:v>2.2113172826193392</c:v>
                      </c:pt>
                      <c:pt idx="8">
                        <c:v>2.3660783474207401</c:v>
                      </c:pt>
                      <c:pt idx="9">
                        <c:v>2.3660783474207401</c:v>
                      </c:pt>
                      <c:pt idx="10">
                        <c:v>2.5207802136103576</c:v>
                      </c:pt>
                      <c:pt idx="11">
                        <c:v>2.3660783474207401</c:v>
                      </c:pt>
                      <c:pt idx="12">
                        <c:v>2.0564856252206005</c:v>
                      </c:pt>
                      <c:pt idx="13">
                        <c:v>1.9015688567753837</c:v>
                      </c:pt>
                      <c:pt idx="14">
                        <c:v>1.9015688567753837</c:v>
                      </c:pt>
                      <c:pt idx="15">
                        <c:v>1.9015688567753837</c:v>
                      </c:pt>
                      <c:pt idx="16">
                        <c:v>1.7465481845555759</c:v>
                      </c:pt>
                      <c:pt idx="17">
                        <c:v>2.0564856252206005</c:v>
                      </c:pt>
                      <c:pt idx="18">
                        <c:v>2.2113172826193392</c:v>
                      </c:pt>
                      <c:pt idx="19">
                        <c:v>2.3660783474207401</c:v>
                      </c:pt>
                      <c:pt idx="20">
                        <c:v>1.5913988436335935</c:v>
                      </c:pt>
                      <c:pt idx="21">
                        <c:v>1.4360875197270371</c:v>
                      </c:pt>
                      <c:pt idx="22">
                        <c:v>1.2805683114580828</c:v>
                      </c:pt>
                      <c:pt idx="23">
                        <c:v>1.1247761655516866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F0BF-491C-9C2D-3936D6D37EE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Visualization!$BP$2</c15:sqref>
                        </c15:formulaRef>
                      </c:ext>
                    </c:extLst>
                    <c:strCache>
                      <c:ptCount val="1"/>
                      <c:pt idx="0">
                        <c:v>Noord-Holland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Visualization!$BP$3:$BP$26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1.8468415646893319</c:v>
                      </c:pt>
                      <c:pt idx="1">
                        <c:v>1.6684623891230437</c:v>
                      </c:pt>
                      <c:pt idx="2">
                        <c:v>1.4897408637493883</c:v>
                      </c:pt>
                      <c:pt idx="3">
                        <c:v>1.4897408637493883</c:v>
                      </c:pt>
                      <c:pt idx="4">
                        <c:v>1.4897408637493883</c:v>
                      </c:pt>
                      <c:pt idx="5">
                        <c:v>1.8468415646893319</c:v>
                      </c:pt>
                      <c:pt idx="6">
                        <c:v>2.2028545043308898</c:v>
                      </c:pt>
                      <c:pt idx="7">
                        <c:v>2.558173162168194</c:v>
                      </c:pt>
                      <c:pt idx="8">
                        <c:v>2.7356461555836051</c:v>
                      </c:pt>
                      <c:pt idx="9">
                        <c:v>2.7356461555836051</c:v>
                      </c:pt>
                      <c:pt idx="10">
                        <c:v>2.9130216590622706</c:v>
                      </c:pt>
                      <c:pt idx="11">
                        <c:v>2.7356461555836051</c:v>
                      </c:pt>
                      <c:pt idx="12">
                        <c:v>2.380583914880575</c:v>
                      </c:pt>
                      <c:pt idx="13">
                        <c:v>2.2028545043308898</c:v>
                      </c:pt>
                      <c:pt idx="14">
                        <c:v>2.2028545043308898</c:v>
                      </c:pt>
                      <c:pt idx="15">
                        <c:v>2.2028545043308898</c:v>
                      </c:pt>
                      <c:pt idx="16">
                        <c:v>2.0249539821266018</c:v>
                      </c:pt>
                      <c:pt idx="17">
                        <c:v>2.380583914880575</c:v>
                      </c:pt>
                      <c:pt idx="18">
                        <c:v>2.558173162168194</c:v>
                      </c:pt>
                      <c:pt idx="19">
                        <c:v>2.7356461555836051</c:v>
                      </c:pt>
                      <c:pt idx="20">
                        <c:v>1.8468415646893319</c:v>
                      </c:pt>
                      <c:pt idx="21">
                        <c:v>1.6684623891230437</c:v>
                      </c:pt>
                      <c:pt idx="22">
                        <c:v>1.4897408637493883</c:v>
                      </c:pt>
                      <c:pt idx="23">
                        <c:v>1.3105698570077093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F0BF-491C-9C2D-3936D6D37EE3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Visualization!$BQ$2</c15:sqref>
                        </c15:formulaRef>
                      </c:ext>
                    </c:extLst>
                    <c:strCache>
                      <c:ptCount val="1"/>
                      <c:pt idx="0">
                        <c:v>Overijssel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Visualization!$BQ$3:$BQ$26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0.58635383583717748</c:v>
                      </c:pt>
                      <c:pt idx="1">
                        <c:v>0.52505239814991223</c:v>
                      </c:pt>
                      <c:pt idx="2">
                        <c:v>0.46389572269474127</c:v>
                      </c:pt>
                      <c:pt idx="3">
                        <c:v>0.46389572269474127</c:v>
                      </c:pt>
                      <c:pt idx="4">
                        <c:v>0.46389572269474127</c:v>
                      </c:pt>
                      <c:pt idx="5">
                        <c:v>0.58635383583717748</c:v>
                      </c:pt>
                      <c:pt idx="6">
                        <c:v>0.70927190762469461</c:v>
                      </c:pt>
                      <c:pt idx="7">
                        <c:v>0.83248355569449184</c:v>
                      </c:pt>
                      <c:pt idx="8">
                        <c:v>0.89416817148795824</c:v>
                      </c:pt>
                      <c:pt idx="9">
                        <c:v>0.89416817148795824</c:v>
                      </c:pt>
                      <c:pt idx="10">
                        <c:v>0.95589401079184066</c:v>
                      </c:pt>
                      <c:pt idx="11">
                        <c:v>0.89416817148795824</c:v>
                      </c:pt>
                      <c:pt idx="12">
                        <c:v>0.77084809772050833</c:v>
                      </c:pt>
                      <c:pt idx="13">
                        <c:v>0.70927190762469461</c:v>
                      </c:pt>
                      <c:pt idx="14">
                        <c:v>0.70927190762469461</c:v>
                      </c:pt>
                      <c:pt idx="15">
                        <c:v>0.70927190762469461</c:v>
                      </c:pt>
                      <c:pt idx="16">
                        <c:v>0.64776807190012431</c:v>
                      </c:pt>
                      <c:pt idx="17">
                        <c:v>0.77084809772050833</c:v>
                      </c:pt>
                      <c:pt idx="18">
                        <c:v>0.83248355569449184</c:v>
                      </c:pt>
                      <c:pt idx="19">
                        <c:v>0.89416817148795824</c:v>
                      </c:pt>
                      <c:pt idx="20">
                        <c:v>0.58635383583717748</c:v>
                      </c:pt>
                      <c:pt idx="21">
                        <c:v>0.52505239814991223</c:v>
                      </c:pt>
                      <c:pt idx="22">
                        <c:v>0.46389572269474127</c:v>
                      </c:pt>
                      <c:pt idx="23">
                        <c:v>0.4029291099319387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F0BF-491C-9C2D-3936D6D37EE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Visualization!$BR$2</c15:sqref>
                        </c15:formulaRef>
                      </c:ext>
                    </c:extLst>
                    <c:strCache>
                      <c:ptCount val="1"/>
                      <c:pt idx="0">
                        <c:v>Utrecht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Visualization!$BR$3:$BR$26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0.48183050750872658</c:v>
                      </c:pt>
                      <c:pt idx="1">
                        <c:v>0.42415501892567309</c:v>
                      </c:pt>
                      <c:pt idx="2">
                        <c:v>0.36699495367434243</c:v>
                      </c:pt>
                      <c:pt idx="3">
                        <c:v>0.36699495367434243</c:v>
                      </c:pt>
                      <c:pt idx="4">
                        <c:v>0.36699495367434243</c:v>
                      </c:pt>
                      <c:pt idx="5">
                        <c:v>0.48183050750872658</c:v>
                      </c:pt>
                      <c:pt idx="6">
                        <c:v>0.59830373585166419</c:v>
                      </c:pt>
                      <c:pt idx="7">
                        <c:v>0.71582223728371153</c:v>
                      </c:pt>
                      <c:pt idx="8">
                        <c:v>0.77486202464334508</c:v>
                      </c:pt>
                      <c:pt idx="9">
                        <c:v>0.77486202464334508</c:v>
                      </c:pt>
                      <c:pt idx="10">
                        <c:v>0.83404858757265998</c:v>
                      </c:pt>
                      <c:pt idx="11">
                        <c:v>0.77486202464334508</c:v>
                      </c:pt>
                      <c:pt idx="12">
                        <c:v>0.65695747545892558</c:v>
                      </c:pt>
                      <c:pt idx="13">
                        <c:v>0.59830373585166419</c:v>
                      </c:pt>
                      <c:pt idx="14">
                        <c:v>0.59830373585166419</c:v>
                      </c:pt>
                      <c:pt idx="15">
                        <c:v>0.59830373585166419</c:v>
                      </c:pt>
                      <c:pt idx="16">
                        <c:v>0.53990761268587106</c:v>
                      </c:pt>
                      <c:pt idx="17">
                        <c:v>0.65695747545892558</c:v>
                      </c:pt>
                      <c:pt idx="18">
                        <c:v>0.71582223728371153</c:v>
                      </c:pt>
                      <c:pt idx="19">
                        <c:v>0.77486202464334508</c:v>
                      </c:pt>
                      <c:pt idx="20">
                        <c:v>0.48183050750872658</c:v>
                      </c:pt>
                      <c:pt idx="21">
                        <c:v>0.42415501892567309</c:v>
                      </c:pt>
                      <c:pt idx="22">
                        <c:v>0.36699495367434243</c:v>
                      </c:pt>
                      <c:pt idx="23">
                        <c:v>0.31051160323128302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F0BF-491C-9C2D-3936D6D37EE3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Visualization!$BS$2</c15:sqref>
                        </c15:formulaRef>
                      </c:ext>
                    </c:extLst>
                    <c:strCache>
                      <c:ptCount val="1"/>
                      <c:pt idx="0">
                        <c:v>Zeeland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Visualization!$BS$3:$BS$26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0.29490442284050639</c:v>
                      </c:pt>
                      <c:pt idx="1">
                        <c:v>0.26777337569511628</c:v>
                      </c:pt>
                      <c:pt idx="2">
                        <c:v>0.24051421738116036</c:v>
                      </c:pt>
                      <c:pt idx="3">
                        <c:v>0.24051421738116036</c:v>
                      </c:pt>
                      <c:pt idx="4">
                        <c:v>0.24051421738116036</c:v>
                      </c:pt>
                      <c:pt idx="5">
                        <c:v>0.29490442284050639</c:v>
                      </c:pt>
                      <c:pt idx="6">
                        <c:v>0.34888757572363327</c:v>
                      </c:pt>
                      <c:pt idx="7">
                        <c:v>0.40261092050597297</c:v>
                      </c:pt>
                      <c:pt idx="8">
                        <c:v>0.42940286404509764</c:v>
                      </c:pt>
                      <c:pt idx="9">
                        <c:v>0.42940286404509764</c:v>
                      </c:pt>
                      <c:pt idx="10">
                        <c:v>0.45615832574765897</c:v>
                      </c:pt>
                      <c:pt idx="11">
                        <c:v>0.42940286404509764</c:v>
                      </c:pt>
                      <c:pt idx="12">
                        <c:v>0.37577547345348739</c:v>
                      </c:pt>
                      <c:pt idx="13">
                        <c:v>0.34888757572363327</c:v>
                      </c:pt>
                      <c:pt idx="14">
                        <c:v>0.34888757572363327</c:v>
                      </c:pt>
                      <c:pt idx="15">
                        <c:v>0.34888757572363327</c:v>
                      </c:pt>
                      <c:pt idx="16">
                        <c:v>0.32193564607801772</c:v>
                      </c:pt>
                      <c:pt idx="17">
                        <c:v>0.37577547345348739</c:v>
                      </c:pt>
                      <c:pt idx="18">
                        <c:v>0.40261092050597297</c:v>
                      </c:pt>
                      <c:pt idx="19">
                        <c:v>0.42940286404509764</c:v>
                      </c:pt>
                      <c:pt idx="20">
                        <c:v>0.29490442284050639</c:v>
                      </c:pt>
                      <c:pt idx="21">
                        <c:v>0.26777337569511628</c:v>
                      </c:pt>
                      <c:pt idx="22">
                        <c:v>0.24051421738116036</c:v>
                      </c:pt>
                      <c:pt idx="23">
                        <c:v>0.21308685805739833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F0BF-491C-9C2D-3936D6D37EE3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Visualization!$BT$2</c15:sqref>
                        </c15:formulaRef>
                      </c:ext>
                    </c:extLst>
                    <c:strCache>
                      <c:ptCount val="1"/>
                      <c:pt idx="0">
                        <c:v>Zuid-Holland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Visualization!$BT$3:$BT$26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1.9730457370192764</c:v>
                      </c:pt>
                      <c:pt idx="1">
                        <c:v>1.7708213274810165</c:v>
                      </c:pt>
                      <c:pt idx="2">
                        <c:v>1.5688640567139682</c:v>
                      </c:pt>
                      <c:pt idx="3">
                        <c:v>1.5688640567139682</c:v>
                      </c:pt>
                      <c:pt idx="4">
                        <c:v>1.5688640567139682</c:v>
                      </c:pt>
                      <c:pt idx="5">
                        <c:v>1.9730457370192764</c:v>
                      </c:pt>
                      <c:pt idx="6">
                        <c:v>2.3780762076856981</c:v>
                      </c:pt>
                      <c:pt idx="7">
                        <c:v>2.7836484329670532</c:v>
                      </c:pt>
                      <c:pt idx="8">
                        <c:v>2.9865799449516128</c:v>
                      </c:pt>
                      <c:pt idx="9">
                        <c:v>2.9865799449516128</c:v>
                      </c:pt>
                      <c:pt idx="10">
                        <c:v>3.1895875292497737</c:v>
                      </c:pt>
                      <c:pt idx="11">
                        <c:v>2.9865799449516128</c:v>
                      </c:pt>
                      <c:pt idx="12">
                        <c:v>2.5808076349712334</c:v>
                      </c:pt>
                      <c:pt idx="13">
                        <c:v>2.3780762076856981</c:v>
                      </c:pt>
                      <c:pt idx="14">
                        <c:v>2.3780762076856981</c:v>
                      </c:pt>
                      <c:pt idx="15">
                        <c:v>2.3780762076856981</c:v>
                      </c:pt>
                      <c:pt idx="16">
                        <c:v>2.1754783004319154</c:v>
                      </c:pt>
                      <c:pt idx="17">
                        <c:v>2.5808076349712334</c:v>
                      </c:pt>
                      <c:pt idx="18">
                        <c:v>2.7836484329670532</c:v>
                      </c:pt>
                      <c:pt idx="19">
                        <c:v>2.9865799449516128</c:v>
                      </c:pt>
                      <c:pt idx="20">
                        <c:v>1.9730457370192764</c:v>
                      </c:pt>
                      <c:pt idx="21">
                        <c:v>1.7708213274810165</c:v>
                      </c:pt>
                      <c:pt idx="22">
                        <c:v>1.5688640567139682</c:v>
                      </c:pt>
                      <c:pt idx="23">
                        <c:v>1.367257520481459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F0BF-491C-9C2D-3936D6D37EE3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Visualization!$BW$2</c15:sqref>
                        </c15:formulaRef>
                      </c:ext>
                    </c:extLst>
                    <c:strCache>
                      <c:ptCount val="1"/>
                      <c:pt idx="0">
                        <c:v>Fryslân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Visualization!$BW$3:$BW$26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0.29916120792110701</c:v>
                      </c:pt>
                      <c:pt idx="1">
                        <c:v>0.26924508712899631</c:v>
                      </c:pt>
                      <c:pt idx="2">
                        <c:v>0.23932896633688561</c:v>
                      </c:pt>
                      <c:pt idx="3">
                        <c:v>0.23932896633688561</c:v>
                      </c:pt>
                      <c:pt idx="4">
                        <c:v>0.23932896633688561</c:v>
                      </c:pt>
                      <c:pt idx="5">
                        <c:v>0.29916120792110701</c:v>
                      </c:pt>
                      <c:pt idx="6">
                        <c:v>0.35899344950532841</c:v>
                      </c:pt>
                      <c:pt idx="7">
                        <c:v>0.41882569108954981</c:v>
                      </c:pt>
                      <c:pt idx="8">
                        <c:v>0.44874181188166051</c:v>
                      </c:pt>
                      <c:pt idx="9">
                        <c:v>0.44874181188166051</c:v>
                      </c:pt>
                      <c:pt idx="10">
                        <c:v>0.47865793267377121</c:v>
                      </c:pt>
                      <c:pt idx="11">
                        <c:v>0.44874181188166051</c:v>
                      </c:pt>
                      <c:pt idx="12">
                        <c:v>0.38890957029743911</c:v>
                      </c:pt>
                      <c:pt idx="13">
                        <c:v>0.35899344950532841</c:v>
                      </c:pt>
                      <c:pt idx="14">
                        <c:v>0.35899344950532841</c:v>
                      </c:pt>
                      <c:pt idx="15">
                        <c:v>0.35899344950532841</c:v>
                      </c:pt>
                      <c:pt idx="16">
                        <c:v>0.32907732871321771</c:v>
                      </c:pt>
                      <c:pt idx="17">
                        <c:v>0.38890957029743911</c:v>
                      </c:pt>
                      <c:pt idx="18">
                        <c:v>0.41882569108954981</c:v>
                      </c:pt>
                      <c:pt idx="19">
                        <c:v>0.44874181188166051</c:v>
                      </c:pt>
                      <c:pt idx="20">
                        <c:v>0.29916120792110701</c:v>
                      </c:pt>
                      <c:pt idx="21">
                        <c:v>0.26924508712899631</c:v>
                      </c:pt>
                      <c:pt idx="22">
                        <c:v>0.23932896633688561</c:v>
                      </c:pt>
                      <c:pt idx="23">
                        <c:v>0.20941284554477491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F0BF-491C-9C2D-3936D6D37EE3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Visualization!$BX$2</c15:sqref>
                        </c15:formulaRef>
                      </c:ext>
                    </c:extLst>
                    <c:strCache>
                      <c:ptCount val="1"/>
                      <c:pt idx="0">
                        <c:v>Gelderland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Visualization!$BX$3:$BX$26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1.0172448561658718</c:v>
                      </c:pt>
                      <c:pt idx="1">
                        <c:v>0.91552037054928459</c:v>
                      </c:pt>
                      <c:pt idx="2">
                        <c:v>0.81379588493269739</c:v>
                      </c:pt>
                      <c:pt idx="3">
                        <c:v>0.81379588493269739</c:v>
                      </c:pt>
                      <c:pt idx="4">
                        <c:v>0.81379588493269739</c:v>
                      </c:pt>
                      <c:pt idx="5">
                        <c:v>1.0172448561658718</c:v>
                      </c:pt>
                      <c:pt idx="6">
                        <c:v>1.220693827399046</c:v>
                      </c:pt>
                      <c:pt idx="7">
                        <c:v>1.4241427986322204</c:v>
                      </c:pt>
                      <c:pt idx="8">
                        <c:v>1.5258672842488077</c:v>
                      </c:pt>
                      <c:pt idx="9">
                        <c:v>1.5258672842488077</c:v>
                      </c:pt>
                      <c:pt idx="10">
                        <c:v>1.6275917698653948</c:v>
                      </c:pt>
                      <c:pt idx="11">
                        <c:v>1.5258672842488077</c:v>
                      </c:pt>
                      <c:pt idx="12">
                        <c:v>1.3224183130156333</c:v>
                      </c:pt>
                      <c:pt idx="13">
                        <c:v>1.220693827399046</c:v>
                      </c:pt>
                      <c:pt idx="14">
                        <c:v>1.220693827399046</c:v>
                      </c:pt>
                      <c:pt idx="15">
                        <c:v>1.220693827399046</c:v>
                      </c:pt>
                      <c:pt idx="16">
                        <c:v>1.1189693417824589</c:v>
                      </c:pt>
                      <c:pt idx="17">
                        <c:v>1.3224183130156333</c:v>
                      </c:pt>
                      <c:pt idx="18">
                        <c:v>1.4241427986322204</c:v>
                      </c:pt>
                      <c:pt idx="19">
                        <c:v>1.5258672842488077</c:v>
                      </c:pt>
                      <c:pt idx="20">
                        <c:v>1.0172448561658718</c:v>
                      </c:pt>
                      <c:pt idx="21">
                        <c:v>0.91552037054928459</c:v>
                      </c:pt>
                      <c:pt idx="22">
                        <c:v>0.81379588493269739</c:v>
                      </c:pt>
                      <c:pt idx="23">
                        <c:v>0.71207139931611019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F0BF-491C-9C2D-3936D6D37EE3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Visualization!$BY$2</c15:sqref>
                        </c15:formulaRef>
                      </c:ext>
                    </c:extLst>
                    <c:strCache>
                      <c:ptCount val="1"/>
                      <c:pt idx="0">
                        <c:v>Groningen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Visualization!$BY$3:$BY$26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0.61672307582280894</c:v>
                      </c:pt>
                      <c:pt idx="1">
                        <c:v>0.55505076824052801</c:v>
                      </c:pt>
                      <c:pt idx="2">
                        <c:v>0.49337846065824714</c:v>
                      </c:pt>
                      <c:pt idx="3">
                        <c:v>0.49337846065824714</c:v>
                      </c:pt>
                      <c:pt idx="4">
                        <c:v>0.49337846065824714</c:v>
                      </c:pt>
                      <c:pt idx="5">
                        <c:v>0.61672307582280894</c:v>
                      </c:pt>
                      <c:pt idx="6">
                        <c:v>0.74006769098737069</c:v>
                      </c:pt>
                      <c:pt idx="7">
                        <c:v>0.86341230615193254</c:v>
                      </c:pt>
                      <c:pt idx="8">
                        <c:v>0.92508461373421336</c:v>
                      </c:pt>
                      <c:pt idx="9">
                        <c:v>0.92508461373421336</c:v>
                      </c:pt>
                      <c:pt idx="10">
                        <c:v>0.98675692131649428</c:v>
                      </c:pt>
                      <c:pt idx="11">
                        <c:v>0.92508461373421336</c:v>
                      </c:pt>
                      <c:pt idx="12">
                        <c:v>0.80173999856965161</c:v>
                      </c:pt>
                      <c:pt idx="13">
                        <c:v>0.74006769098737069</c:v>
                      </c:pt>
                      <c:pt idx="14">
                        <c:v>0.74006769098737069</c:v>
                      </c:pt>
                      <c:pt idx="15">
                        <c:v>0.74006769098737069</c:v>
                      </c:pt>
                      <c:pt idx="16">
                        <c:v>0.67839538340508987</c:v>
                      </c:pt>
                      <c:pt idx="17">
                        <c:v>0.80173999856965161</c:v>
                      </c:pt>
                      <c:pt idx="18">
                        <c:v>0.86341230615193254</c:v>
                      </c:pt>
                      <c:pt idx="19">
                        <c:v>0.92508461373421336</c:v>
                      </c:pt>
                      <c:pt idx="20">
                        <c:v>0.61672307582280894</c:v>
                      </c:pt>
                      <c:pt idx="21">
                        <c:v>0.55505076824052801</c:v>
                      </c:pt>
                      <c:pt idx="22">
                        <c:v>0.49337846065824714</c:v>
                      </c:pt>
                      <c:pt idx="23">
                        <c:v>0.43170615307596627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F0BF-491C-9C2D-3936D6D37EE3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Visualization!$BZ$2</c15:sqref>
                        </c15:formulaRef>
                      </c:ext>
                    </c:extLst>
                    <c:strCache>
                      <c:ptCount val="1"/>
                      <c:pt idx="0">
                        <c:v>Limburg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Visualization!$BZ$3:$BZ$26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0.83676300951342819</c:v>
                      </c:pt>
                      <c:pt idx="1">
                        <c:v>0.75308670856208537</c:v>
                      </c:pt>
                      <c:pt idx="2">
                        <c:v>0.66941040761074255</c:v>
                      </c:pt>
                      <c:pt idx="3">
                        <c:v>0.66941040761074255</c:v>
                      </c:pt>
                      <c:pt idx="4">
                        <c:v>0.66941040761074255</c:v>
                      </c:pt>
                      <c:pt idx="5">
                        <c:v>0.83676300951342819</c:v>
                      </c:pt>
                      <c:pt idx="6">
                        <c:v>1.0041156114161138</c:v>
                      </c:pt>
                      <c:pt idx="7">
                        <c:v>1.1714682133187995</c:v>
                      </c:pt>
                      <c:pt idx="8">
                        <c:v>1.2551445142701423</c:v>
                      </c:pt>
                      <c:pt idx="9">
                        <c:v>1.2551445142701423</c:v>
                      </c:pt>
                      <c:pt idx="10">
                        <c:v>1.3388208152214851</c:v>
                      </c:pt>
                      <c:pt idx="11">
                        <c:v>1.2551445142701423</c:v>
                      </c:pt>
                      <c:pt idx="12">
                        <c:v>1.0877919123674566</c:v>
                      </c:pt>
                      <c:pt idx="13">
                        <c:v>1.0041156114161138</c:v>
                      </c:pt>
                      <c:pt idx="14">
                        <c:v>1.0041156114161138</c:v>
                      </c:pt>
                      <c:pt idx="15">
                        <c:v>1.0041156114161138</c:v>
                      </c:pt>
                      <c:pt idx="16">
                        <c:v>0.92043931046477101</c:v>
                      </c:pt>
                      <c:pt idx="17">
                        <c:v>1.0877919123674566</c:v>
                      </c:pt>
                      <c:pt idx="18">
                        <c:v>1.1714682133187995</c:v>
                      </c:pt>
                      <c:pt idx="19">
                        <c:v>1.2551445142701423</c:v>
                      </c:pt>
                      <c:pt idx="20">
                        <c:v>0.83676300951342819</c:v>
                      </c:pt>
                      <c:pt idx="21">
                        <c:v>0.75308670856208537</c:v>
                      </c:pt>
                      <c:pt idx="22">
                        <c:v>0.66941040761074255</c:v>
                      </c:pt>
                      <c:pt idx="23">
                        <c:v>0.58573410665939973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F0BF-491C-9C2D-3936D6D37EE3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Visualization!$CA$2</c15:sqref>
                        </c15:formulaRef>
                      </c:ext>
                    </c:extLst>
                    <c:strCache>
                      <c:ptCount val="1"/>
                      <c:pt idx="0">
                        <c:v>Noord-Brabant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Visualization!$CA$3:$CA$26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1.5857588410278689</c:v>
                      </c:pt>
                      <c:pt idx="1">
                        <c:v>1.427182956925082</c:v>
                      </c:pt>
                      <c:pt idx="2">
                        <c:v>1.2686070728222951</c:v>
                      </c:pt>
                      <c:pt idx="3">
                        <c:v>1.2686070728222951</c:v>
                      </c:pt>
                      <c:pt idx="4">
                        <c:v>1.2686070728222951</c:v>
                      </c:pt>
                      <c:pt idx="5">
                        <c:v>1.5857588410278689</c:v>
                      </c:pt>
                      <c:pt idx="6">
                        <c:v>1.9029106092334427</c:v>
                      </c:pt>
                      <c:pt idx="7">
                        <c:v>2.2200623774390165</c:v>
                      </c:pt>
                      <c:pt idx="8">
                        <c:v>2.3786382615418034</c:v>
                      </c:pt>
                      <c:pt idx="9">
                        <c:v>2.3786382615418034</c:v>
                      </c:pt>
                      <c:pt idx="10">
                        <c:v>2.5372141456445902</c:v>
                      </c:pt>
                      <c:pt idx="11">
                        <c:v>2.3786382615418034</c:v>
                      </c:pt>
                      <c:pt idx="12">
                        <c:v>2.0614864933362296</c:v>
                      </c:pt>
                      <c:pt idx="13">
                        <c:v>1.9029106092334427</c:v>
                      </c:pt>
                      <c:pt idx="14">
                        <c:v>1.9029106092334427</c:v>
                      </c:pt>
                      <c:pt idx="15">
                        <c:v>1.9029106092334427</c:v>
                      </c:pt>
                      <c:pt idx="16">
                        <c:v>1.7443347251306558</c:v>
                      </c:pt>
                      <c:pt idx="17">
                        <c:v>2.0614864933362296</c:v>
                      </c:pt>
                      <c:pt idx="18">
                        <c:v>2.2200623774390165</c:v>
                      </c:pt>
                      <c:pt idx="19">
                        <c:v>2.3786382615418034</c:v>
                      </c:pt>
                      <c:pt idx="20">
                        <c:v>1.5857588410278689</c:v>
                      </c:pt>
                      <c:pt idx="21">
                        <c:v>1.427182956925082</c:v>
                      </c:pt>
                      <c:pt idx="22">
                        <c:v>1.2686070728222951</c:v>
                      </c:pt>
                      <c:pt idx="23">
                        <c:v>1.1100311887195082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F0BF-491C-9C2D-3936D6D37EE3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Visualization!$CB$2</c15:sqref>
                        </c15:formulaRef>
                      </c:ext>
                    </c:extLst>
                    <c:strCache>
                      <c:ptCount val="1"/>
                      <c:pt idx="0">
                        <c:v>Noord-Holland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Visualization!$CB$3:$CB$26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1.8375534499733235</c:v>
                      </c:pt>
                      <c:pt idx="1">
                        <c:v>1.6537981049759911</c:v>
                      </c:pt>
                      <c:pt idx="2">
                        <c:v>1.4700427599786587</c:v>
                      </c:pt>
                      <c:pt idx="3">
                        <c:v>1.4700427599786587</c:v>
                      </c:pt>
                      <c:pt idx="4">
                        <c:v>1.4700427599786587</c:v>
                      </c:pt>
                      <c:pt idx="5">
                        <c:v>1.8375534499733235</c:v>
                      </c:pt>
                      <c:pt idx="6">
                        <c:v>2.205064139967988</c:v>
                      </c:pt>
                      <c:pt idx="7">
                        <c:v>2.5725748299626527</c:v>
                      </c:pt>
                      <c:pt idx="8">
                        <c:v>2.7563301749599853</c:v>
                      </c:pt>
                      <c:pt idx="9">
                        <c:v>2.7563301749599853</c:v>
                      </c:pt>
                      <c:pt idx="10">
                        <c:v>2.9400855199573175</c:v>
                      </c:pt>
                      <c:pt idx="11">
                        <c:v>2.7563301749599853</c:v>
                      </c:pt>
                      <c:pt idx="12">
                        <c:v>2.3888194849653206</c:v>
                      </c:pt>
                      <c:pt idx="13">
                        <c:v>2.205064139967988</c:v>
                      </c:pt>
                      <c:pt idx="14">
                        <c:v>2.205064139967988</c:v>
                      </c:pt>
                      <c:pt idx="15">
                        <c:v>2.205064139967988</c:v>
                      </c:pt>
                      <c:pt idx="16">
                        <c:v>2.0213087949706559</c:v>
                      </c:pt>
                      <c:pt idx="17">
                        <c:v>2.3888194849653206</c:v>
                      </c:pt>
                      <c:pt idx="18">
                        <c:v>2.5725748299626527</c:v>
                      </c:pt>
                      <c:pt idx="19">
                        <c:v>2.7563301749599853</c:v>
                      </c:pt>
                      <c:pt idx="20">
                        <c:v>1.8375534499733235</c:v>
                      </c:pt>
                      <c:pt idx="21">
                        <c:v>1.6537981049759911</c:v>
                      </c:pt>
                      <c:pt idx="22">
                        <c:v>1.4700427599786587</c:v>
                      </c:pt>
                      <c:pt idx="23">
                        <c:v>1.2862874149813264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F0BF-491C-9C2D-3936D6D37EE3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Visualization!$CC$2</c15:sqref>
                        </c15:formulaRef>
                      </c:ext>
                    </c:extLst>
                    <c:strCache>
                      <c:ptCount val="1"/>
                      <c:pt idx="0">
                        <c:v>Overijssel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Visualization!$CC$3:$CC$26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0.59028130472807383</c:v>
                      </c:pt>
                      <c:pt idx="1">
                        <c:v>0.53125317425526641</c:v>
                      </c:pt>
                      <c:pt idx="2">
                        <c:v>0.47222504378245905</c:v>
                      </c:pt>
                      <c:pt idx="3">
                        <c:v>0.47222504378245905</c:v>
                      </c:pt>
                      <c:pt idx="4">
                        <c:v>0.47222504378245905</c:v>
                      </c:pt>
                      <c:pt idx="5">
                        <c:v>0.59028130472807383</c:v>
                      </c:pt>
                      <c:pt idx="6">
                        <c:v>0.70833756567368855</c:v>
                      </c:pt>
                      <c:pt idx="7">
                        <c:v>0.82639382661930338</c:v>
                      </c:pt>
                      <c:pt idx="8">
                        <c:v>0.88542195709211069</c:v>
                      </c:pt>
                      <c:pt idx="9">
                        <c:v>0.88542195709211069</c:v>
                      </c:pt>
                      <c:pt idx="10">
                        <c:v>0.94445008756491811</c:v>
                      </c:pt>
                      <c:pt idx="11">
                        <c:v>0.88542195709211069</c:v>
                      </c:pt>
                      <c:pt idx="12">
                        <c:v>0.76736569614649597</c:v>
                      </c:pt>
                      <c:pt idx="13">
                        <c:v>0.70833756567368855</c:v>
                      </c:pt>
                      <c:pt idx="14">
                        <c:v>0.70833756567368855</c:v>
                      </c:pt>
                      <c:pt idx="15">
                        <c:v>0.70833756567368855</c:v>
                      </c:pt>
                      <c:pt idx="16">
                        <c:v>0.64930943520088125</c:v>
                      </c:pt>
                      <c:pt idx="17">
                        <c:v>0.76736569614649597</c:v>
                      </c:pt>
                      <c:pt idx="18">
                        <c:v>0.82639382661930338</c:v>
                      </c:pt>
                      <c:pt idx="19">
                        <c:v>0.88542195709211069</c:v>
                      </c:pt>
                      <c:pt idx="20">
                        <c:v>0.59028130472807383</c:v>
                      </c:pt>
                      <c:pt idx="21">
                        <c:v>0.53125317425526641</c:v>
                      </c:pt>
                      <c:pt idx="22">
                        <c:v>0.47222504378245905</c:v>
                      </c:pt>
                      <c:pt idx="23">
                        <c:v>0.41319691330965169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F0BF-491C-9C2D-3936D6D37EE3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Visualization!$CD$2</c15:sqref>
                        </c15:formulaRef>
                      </c:ext>
                    </c:extLst>
                    <c:strCache>
                      <c:ptCount val="1"/>
                      <c:pt idx="0">
                        <c:v>Utrecht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Visualization!$CD$3:$CD$26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0.49581419007355154</c:v>
                      </c:pt>
                      <c:pt idx="1">
                        <c:v>0.44623277106619635</c:v>
                      </c:pt>
                      <c:pt idx="2">
                        <c:v>0.39665135205884122</c:v>
                      </c:pt>
                      <c:pt idx="3">
                        <c:v>0.39665135205884122</c:v>
                      </c:pt>
                      <c:pt idx="4">
                        <c:v>0.39665135205884122</c:v>
                      </c:pt>
                      <c:pt idx="5">
                        <c:v>0.49581419007355154</c:v>
                      </c:pt>
                      <c:pt idx="6">
                        <c:v>0.59497702808826181</c:v>
                      </c:pt>
                      <c:pt idx="7">
                        <c:v>0.69413986610297218</c:v>
                      </c:pt>
                      <c:pt idx="8">
                        <c:v>0.74372128511032731</c:v>
                      </c:pt>
                      <c:pt idx="9">
                        <c:v>0.74372128511032731</c:v>
                      </c:pt>
                      <c:pt idx="10">
                        <c:v>0.79330270411768244</c:v>
                      </c:pt>
                      <c:pt idx="11">
                        <c:v>0.74372128511032731</c:v>
                      </c:pt>
                      <c:pt idx="12">
                        <c:v>0.64455844709561694</c:v>
                      </c:pt>
                      <c:pt idx="13">
                        <c:v>0.59497702808826181</c:v>
                      </c:pt>
                      <c:pt idx="14">
                        <c:v>0.59497702808826181</c:v>
                      </c:pt>
                      <c:pt idx="15">
                        <c:v>0.59497702808826181</c:v>
                      </c:pt>
                      <c:pt idx="16">
                        <c:v>0.54539560908090667</c:v>
                      </c:pt>
                      <c:pt idx="17">
                        <c:v>0.64455844709561694</c:v>
                      </c:pt>
                      <c:pt idx="18">
                        <c:v>0.69413986610297218</c:v>
                      </c:pt>
                      <c:pt idx="19">
                        <c:v>0.74372128511032731</c:v>
                      </c:pt>
                      <c:pt idx="20">
                        <c:v>0.49581419007355154</c:v>
                      </c:pt>
                      <c:pt idx="21">
                        <c:v>0.44623277106619635</c:v>
                      </c:pt>
                      <c:pt idx="22">
                        <c:v>0.39665135205884122</c:v>
                      </c:pt>
                      <c:pt idx="23">
                        <c:v>0.34706993305148609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F0BF-491C-9C2D-3936D6D37EE3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Visualization!$CE$2</c15:sqref>
                        </c15:formulaRef>
                      </c:ext>
                    </c:extLst>
                    <c:strCache>
                      <c:ptCount val="1"/>
                      <c:pt idx="0">
                        <c:v>Zeeland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Visualization!$CE$3:$CE$26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0.29142870530120696</c:v>
                      </c:pt>
                      <c:pt idx="1">
                        <c:v>0.26228583477108625</c:v>
                      </c:pt>
                      <c:pt idx="2">
                        <c:v>0.23314296424096556</c:v>
                      </c:pt>
                      <c:pt idx="3">
                        <c:v>0.23314296424096556</c:v>
                      </c:pt>
                      <c:pt idx="4">
                        <c:v>0.23314296424096556</c:v>
                      </c:pt>
                      <c:pt idx="5">
                        <c:v>0.29142870530120696</c:v>
                      </c:pt>
                      <c:pt idx="6">
                        <c:v>0.34971444636144833</c:v>
                      </c:pt>
                      <c:pt idx="7">
                        <c:v>0.40800018742168975</c:v>
                      </c:pt>
                      <c:pt idx="8">
                        <c:v>0.43714305795181041</c:v>
                      </c:pt>
                      <c:pt idx="9">
                        <c:v>0.43714305795181041</c:v>
                      </c:pt>
                      <c:pt idx="10">
                        <c:v>0.46628592848193112</c:v>
                      </c:pt>
                      <c:pt idx="11">
                        <c:v>0.43714305795181041</c:v>
                      </c:pt>
                      <c:pt idx="12">
                        <c:v>0.37885731689156904</c:v>
                      </c:pt>
                      <c:pt idx="13">
                        <c:v>0.34971444636144833</c:v>
                      </c:pt>
                      <c:pt idx="14">
                        <c:v>0.34971444636144833</c:v>
                      </c:pt>
                      <c:pt idx="15">
                        <c:v>0.34971444636144833</c:v>
                      </c:pt>
                      <c:pt idx="16">
                        <c:v>0.32057157583132767</c:v>
                      </c:pt>
                      <c:pt idx="17">
                        <c:v>0.37885731689156904</c:v>
                      </c:pt>
                      <c:pt idx="18">
                        <c:v>0.40800018742168975</c:v>
                      </c:pt>
                      <c:pt idx="19">
                        <c:v>0.43714305795181041</c:v>
                      </c:pt>
                      <c:pt idx="20">
                        <c:v>0.29142870530120696</c:v>
                      </c:pt>
                      <c:pt idx="21">
                        <c:v>0.26228583477108625</c:v>
                      </c:pt>
                      <c:pt idx="22">
                        <c:v>0.23314296424096556</c:v>
                      </c:pt>
                      <c:pt idx="23">
                        <c:v>0.20400009371084488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F0BF-491C-9C2D-3936D6D37EE3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Visualization!$CF$2</c15:sqref>
                        </c15:formulaRef>
                      </c:ext>
                    </c:extLst>
                    <c:strCache>
                      <c:ptCount val="1"/>
                      <c:pt idx="0">
                        <c:v>Zuid-Holland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Visualization!$CF$3:$CF$26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1.9802933401979965</c:v>
                      </c:pt>
                      <c:pt idx="1">
                        <c:v>1.7822640061781969</c:v>
                      </c:pt>
                      <c:pt idx="2">
                        <c:v>1.5842346721583973</c:v>
                      </c:pt>
                      <c:pt idx="3">
                        <c:v>1.5842346721583973</c:v>
                      </c:pt>
                      <c:pt idx="4">
                        <c:v>1.5842346721583973</c:v>
                      </c:pt>
                      <c:pt idx="5">
                        <c:v>1.9802933401979965</c:v>
                      </c:pt>
                      <c:pt idx="6">
                        <c:v>2.3763520082375962</c:v>
                      </c:pt>
                      <c:pt idx="7">
                        <c:v>2.7724106762771954</c:v>
                      </c:pt>
                      <c:pt idx="8">
                        <c:v>2.9704400102969948</c:v>
                      </c:pt>
                      <c:pt idx="9">
                        <c:v>2.9704400102969948</c:v>
                      </c:pt>
                      <c:pt idx="10">
                        <c:v>3.1684693443167946</c:v>
                      </c:pt>
                      <c:pt idx="11">
                        <c:v>2.9704400102969948</c:v>
                      </c:pt>
                      <c:pt idx="12">
                        <c:v>2.5743813422573956</c:v>
                      </c:pt>
                      <c:pt idx="13">
                        <c:v>2.3763520082375962</c:v>
                      </c:pt>
                      <c:pt idx="14">
                        <c:v>2.3763520082375962</c:v>
                      </c:pt>
                      <c:pt idx="15">
                        <c:v>2.3763520082375962</c:v>
                      </c:pt>
                      <c:pt idx="16">
                        <c:v>2.1783226742177964</c:v>
                      </c:pt>
                      <c:pt idx="17">
                        <c:v>2.5743813422573956</c:v>
                      </c:pt>
                      <c:pt idx="18">
                        <c:v>2.7724106762771954</c:v>
                      </c:pt>
                      <c:pt idx="19">
                        <c:v>2.9704400102969948</c:v>
                      </c:pt>
                      <c:pt idx="20">
                        <c:v>1.9802933401979965</c:v>
                      </c:pt>
                      <c:pt idx="21">
                        <c:v>1.7822640061781969</c:v>
                      </c:pt>
                      <c:pt idx="22">
                        <c:v>1.5842346721583973</c:v>
                      </c:pt>
                      <c:pt idx="23">
                        <c:v>1.3862053381385977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F0BF-491C-9C2D-3936D6D37EE3}"/>
                  </c:ext>
                </c:extLst>
              </c15:ser>
            </c15:filteredScatterSeries>
          </c:ext>
        </c:extLst>
      </c:scatterChart>
      <c:valAx>
        <c:axId val="71436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66552"/>
        <c:crosses val="autoZero"/>
        <c:crossBetween val="midCat"/>
      </c:valAx>
      <c:valAx>
        <c:axId val="71436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6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20</xdr:row>
      <xdr:rowOff>57150</xdr:rowOff>
    </xdr:from>
    <xdr:to>
      <xdr:col>16</xdr:col>
      <xdr:colOff>571500</xdr:colOff>
      <xdr:row>46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EE9AD0-D695-4617-A583-7F6AB258B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35859</xdr:colOff>
      <xdr:row>69</xdr:row>
      <xdr:rowOff>60512</xdr:rowOff>
    </xdr:from>
    <xdr:to>
      <xdr:col>36</xdr:col>
      <xdr:colOff>533400</xdr:colOff>
      <xdr:row>99</xdr:row>
      <xdr:rowOff>177053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23942B-E0D2-4546-A915-2B7076E3B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0_Data\00_ElectricityDemandEurope\ENTSOE_ERAA\2022\Demand%20data\CBS\Levering_aardgas__elektriciteit_via_openbaar_net__bedrijven__SBI2008__regio_09052023_102406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egner, J.F. (Jan)" refreshedDate="45055.439164814816" createdVersion="8" refreshedVersion="8" minRefreshableVersion="3" recordCount="295" xr:uid="{B70C479D-71DB-4C8F-BEA5-34EF2D7CDE97}">
  <cacheSource type="worksheet">
    <worksheetSource ref="A1:G296" sheet="Electricity" r:id="rId2"/>
  </cacheSource>
  <cacheFields count="7">
    <cacheField name="Province" numFmtId="0">
      <sharedItems count="15">
        <s v="Nederland"/>
        <s v="Groningen (PV)"/>
        <s v="Fryslân (PV)"/>
        <s v="Drenthe (PV)"/>
        <s v="Overijssel (PV)"/>
        <s v="Flevoland (PV)"/>
        <s v="Gelderland (PV)"/>
        <s v="Utrecht (PV)"/>
        <s v="Noord-Holland (PV)"/>
        <s v="Zuid-Holland (PV)"/>
        <s v="Zeeland (PV)"/>
        <s v="Noord-Brabant (PV)"/>
        <s v="Limburg (PV)"/>
        <s v="Niet in te delen (PV)"/>
        <s v="Bron: CBS"/>
      </sharedItems>
    </cacheField>
    <cacheField name="Activity" numFmtId="0">
      <sharedItems containsBlank="1" count="22">
        <s v="A-U Alle economische activiteiten"/>
        <s v="A Landbouw, bosbouw en visserij"/>
        <s v="B Delfstoffenwinning"/>
        <s v="C Industrie"/>
        <s v="D Energievoorziening"/>
        <s v="E Waterbedrijven en afvalbeheer"/>
        <s v="F Bouwnijverheid"/>
        <s v="G Handel"/>
        <s v="H Vervoer en opslag"/>
        <s v="I Horeca"/>
        <s v="J Informatie en communicatie"/>
        <s v="K Financiële dienstverlening"/>
        <s v="L Verhuur en handel van onroerend goed"/>
        <s v="M Specialistische zakelijke diensten"/>
        <s v="N Verhuur en overige zakelijke diensten"/>
        <s v="O Openbaar bestuur en overheidsdiensten"/>
        <s v="P Onderwijs"/>
        <s v="Q Gezondheids- en welzijnszorg"/>
        <s v="R Cultuur, sport en recreatie"/>
        <s v="S Overige dienstverlening"/>
        <s v="U Extraterritoriale organisaties"/>
        <m/>
      </sharedItems>
    </cacheField>
    <cacheField name="2010" numFmtId="0">
      <sharedItems containsString="0" containsBlank="1" containsNumber="1" containsInteger="1" minValue="28" maxValue="76180349"/>
    </cacheField>
    <cacheField name="2018" numFmtId="0">
      <sharedItems containsBlank="1" containsMixedTypes="1" containsNumber="1" containsInteger="1" minValue="5" maxValue="79782623"/>
    </cacheField>
    <cacheField name="2019" numFmtId="0">
      <sharedItems containsBlank="1" containsMixedTypes="1" containsNumber="1" containsInteger="1" minValue="2" maxValue="79029480"/>
    </cacheField>
    <cacheField name="2020" numFmtId="0">
      <sharedItems containsBlank="1" containsMixedTypes="1" containsNumber="1" containsInteger="1" minValue="0" maxValue="76811724"/>
    </cacheField>
    <cacheField name="2021*" numFmtId="0">
      <sharedItems containsBlank="1" containsMixedTypes="1" containsNumber="1" containsInteger="1" minValue="0" maxValue="769896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x v="0"/>
    <x v="0"/>
    <n v="76180349"/>
    <n v="79782623"/>
    <n v="79029480"/>
    <n v="76811724"/>
    <n v="76989698"/>
  </r>
  <r>
    <x v="0"/>
    <x v="1"/>
    <n v="4376945"/>
    <n v="7015698"/>
    <n v="7097584"/>
    <n v="6899786"/>
    <n v="6233748"/>
  </r>
  <r>
    <x v="0"/>
    <x v="2"/>
    <n v="1741629"/>
    <n v="2818073"/>
    <n v="2387769"/>
    <n v="2062221"/>
    <n v="2039369"/>
  </r>
  <r>
    <x v="0"/>
    <x v="3"/>
    <n v="29837673"/>
    <n v="29770105"/>
    <n v="30004964"/>
    <n v="29324213"/>
    <n v="29445105"/>
  </r>
  <r>
    <x v="0"/>
    <x v="4"/>
    <n v="1295102"/>
    <n v="1452126"/>
    <n v="1496904"/>
    <n v="1498748"/>
    <n v="1756846"/>
  </r>
  <r>
    <x v="0"/>
    <x v="5"/>
    <n v="1730509"/>
    <n v="1806825"/>
    <n v="1842305"/>
    <n v="1870629"/>
    <n v="1839494"/>
  </r>
  <r>
    <x v="0"/>
    <x v="6"/>
    <n v="1009025"/>
    <n v="943348"/>
    <n v="897034"/>
    <n v="955115"/>
    <n v="1014365"/>
  </r>
  <r>
    <x v="0"/>
    <x v="7"/>
    <n v="9246766"/>
    <n v="8543366"/>
    <n v="8167002"/>
    <n v="7894240"/>
    <n v="7782153"/>
  </r>
  <r>
    <x v="0"/>
    <x v="8"/>
    <n v="4922642"/>
    <n v="5645146"/>
    <n v="5608681"/>
    <n v="5470602"/>
    <n v="5645316"/>
  </r>
  <r>
    <x v="0"/>
    <x v="9"/>
    <n v="2883543"/>
    <n v="3280800"/>
    <n v="3304485"/>
    <n v="3000541"/>
    <n v="2969386"/>
  </r>
  <r>
    <x v="0"/>
    <x v="10"/>
    <n v="2709024"/>
    <n v="3629873"/>
    <n v="4041516"/>
    <n v="4408474"/>
    <n v="4876294"/>
  </r>
  <r>
    <x v="0"/>
    <x v="11"/>
    <n v="1857657"/>
    <n v="1381665"/>
    <n v="1278969"/>
    <n v="1181275"/>
    <n v="1122940"/>
  </r>
  <r>
    <x v="0"/>
    <x v="12"/>
    <n v="1564294"/>
    <n v="1074926"/>
    <n v="1002379"/>
    <n v="967449"/>
    <n v="979140"/>
  </r>
  <r>
    <x v="0"/>
    <x v="13"/>
    <n v="1272156"/>
    <n v="1437544"/>
    <n v="1426445"/>
    <n v="1420685"/>
    <n v="1486726"/>
  </r>
  <r>
    <x v="0"/>
    <x v="14"/>
    <n v="794301"/>
    <n v="685918"/>
    <n v="636102"/>
    <n v="588522"/>
    <n v="580611"/>
  </r>
  <r>
    <x v="0"/>
    <x v="15"/>
    <n v="4036913"/>
    <n v="3189311"/>
    <n v="3018014"/>
    <n v="2814116"/>
    <n v="2786934"/>
  </r>
  <r>
    <x v="0"/>
    <x v="16"/>
    <n v="1619944"/>
    <n v="1491240"/>
    <n v="1449775"/>
    <n v="1420078"/>
    <n v="1456774"/>
  </r>
  <r>
    <x v="0"/>
    <x v="17"/>
    <n v="3072049"/>
    <n v="3485816"/>
    <n v="3338102"/>
    <n v="3218193"/>
    <n v="3222620"/>
  </r>
  <r>
    <x v="0"/>
    <x v="18"/>
    <n v="1520428"/>
    <n v="1490712"/>
    <n v="1439091"/>
    <n v="1291634"/>
    <n v="1251296"/>
  </r>
  <r>
    <x v="0"/>
    <x v="19"/>
    <n v="663514"/>
    <n v="583798"/>
    <n v="541323"/>
    <n v="477183"/>
    <n v="454382"/>
  </r>
  <r>
    <x v="0"/>
    <x v="20"/>
    <n v="26233"/>
    <n v="56332"/>
    <n v="51036"/>
    <n v="48020"/>
    <n v="46197"/>
  </r>
  <r>
    <x v="1"/>
    <x v="0"/>
    <n v="5099875"/>
    <n v="4928768"/>
    <n v="5472360"/>
    <n v="5054247"/>
    <n v="4833757"/>
  </r>
  <r>
    <x v="1"/>
    <x v="1"/>
    <n v="80855"/>
    <n v="116649"/>
    <n v="111511"/>
    <n v="106740"/>
    <n v="107526"/>
  </r>
  <r>
    <x v="1"/>
    <x v="2"/>
    <n v="1011420"/>
    <n v="1277948"/>
    <n v="1020647"/>
    <n v="710875"/>
    <n v="791569"/>
  </r>
  <r>
    <x v="1"/>
    <x v="3"/>
    <n v="2518143"/>
    <n v="1909735"/>
    <n v="2507418"/>
    <n v="2293780"/>
    <n v="1877680"/>
  </r>
  <r>
    <x v="1"/>
    <x v="4"/>
    <n v="70487"/>
    <n v="190613"/>
    <n v="274325"/>
    <n v="326319"/>
    <n v="303883"/>
  </r>
  <r>
    <x v="1"/>
    <x v="5"/>
    <n v="45567"/>
    <n v="55489"/>
    <n v="49038"/>
    <n v="47719"/>
    <n v="56931"/>
  </r>
  <r>
    <x v="1"/>
    <x v="6"/>
    <n v="20216"/>
    <n v="26993"/>
    <n v="23221"/>
    <n v="24367"/>
    <n v="28934"/>
  </r>
  <r>
    <x v="1"/>
    <x v="7"/>
    <n v="247583"/>
    <n v="243904"/>
    <n v="239521"/>
    <n v="229035"/>
    <n v="224958"/>
  </r>
  <r>
    <x v="1"/>
    <x v="8"/>
    <n v="353119"/>
    <n v="61462"/>
    <n v="58609"/>
    <n v="69157"/>
    <n v="72956"/>
  </r>
  <r>
    <x v="1"/>
    <x v="9"/>
    <n v="59512"/>
    <n v="71369"/>
    <n v="73901"/>
    <n v="66795"/>
    <n v="66217"/>
  </r>
  <r>
    <x v="1"/>
    <x v="10"/>
    <n v="202319"/>
    <n v="481135"/>
    <n v="627246"/>
    <n v="727910"/>
    <n v="846937"/>
  </r>
  <r>
    <x v="1"/>
    <x v="11"/>
    <n v="27477"/>
    <n v="25391"/>
    <n v="24033"/>
    <n v="21932"/>
    <n v="21026"/>
  </r>
  <r>
    <x v="1"/>
    <x v="12"/>
    <n v="51271"/>
    <n v="20459"/>
    <n v="18592"/>
    <n v="18774"/>
    <n v="18362"/>
  </r>
  <r>
    <x v="1"/>
    <x v="13"/>
    <n v="17616"/>
    <n v="29699"/>
    <n v="33258"/>
    <n v="33602"/>
    <n v="36284"/>
  </r>
  <r>
    <x v="1"/>
    <x v="14"/>
    <n v="10317"/>
    <n v="11297"/>
    <n v="9970"/>
    <n v="8825"/>
    <n v="9750"/>
  </r>
  <r>
    <x v="1"/>
    <x v="15"/>
    <n v="105841"/>
    <n v="107382"/>
    <n v="103220"/>
    <n v="93238"/>
    <n v="93408"/>
  </r>
  <r>
    <x v="1"/>
    <x v="16"/>
    <n v="89149"/>
    <n v="90716"/>
    <n v="87658"/>
    <n v="80983"/>
    <n v="84199"/>
  </r>
  <r>
    <x v="1"/>
    <x v="17"/>
    <n v="133813"/>
    <n v="163562"/>
    <n v="165320"/>
    <n v="150046"/>
    <n v="150355"/>
  </r>
  <r>
    <x v="1"/>
    <x v="18"/>
    <n v="37155"/>
    <n v="28340"/>
    <n v="29850"/>
    <n v="30334"/>
    <n v="29549"/>
  </r>
  <r>
    <x v="1"/>
    <x v="19"/>
    <n v="18016"/>
    <n v="16624"/>
    <n v="15023"/>
    <n v="13817"/>
    <n v="13233"/>
  </r>
  <r>
    <x v="1"/>
    <x v="20"/>
    <m/>
    <s v="."/>
    <s v="."/>
    <s v="."/>
    <s v="."/>
  </r>
  <r>
    <x v="2"/>
    <x v="0"/>
    <n v="2083910"/>
    <n v="2232300"/>
    <n v="2201877"/>
    <n v="2131938"/>
    <n v="2140423"/>
  </r>
  <r>
    <x v="2"/>
    <x v="1"/>
    <n v="153671"/>
    <n v="199689"/>
    <n v="197037"/>
    <n v="185367"/>
    <n v="184685"/>
  </r>
  <r>
    <x v="2"/>
    <x v="2"/>
    <n v="164371"/>
    <n v="161420"/>
    <n v="144683"/>
    <n v="147572"/>
    <n v="141397"/>
  </r>
  <r>
    <x v="2"/>
    <x v="3"/>
    <n v="598457"/>
    <n v="778072"/>
    <n v="782390"/>
    <n v="801196"/>
    <n v="824355"/>
  </r>
  <r>
    <x v="2"/>
    <x v="4"/>
    <n v="43463"/>
    <n v="15881"/>
    <n v="16213"/>
    <n v="22232"/>
    <n v="23904"/>
  </r>
  <r>
    <x v="2"/>
    <x v="5"/>
    <n v="77703"/>
    <n v="82946"/>
    <n v="91269"/>
    <n v="91453"/>
    <n v="90207"/>
  </r>
  <r>
    <x v="2"/>
    <x v="6"/>
    <n v="28198"/>
    <n v="27003"/>
    <n v="26155"/>
    <n v="27500"/>
    <n v="28309"/>
  </r>
  <r>
    <x v="2"/>
    <x v="7"/>
    <n v="320462"/>
    <n v="309652"/>
    <n v="301975"/>
    <n v="259797"/>
    <n v="253984"/>
  </r>
  <r>
    <x v="2"/>
    <x v="8"/>
    <n v="66914"/>
    <n v="63765"/>
    <n v="65921"/>
    <n v="62868"/>
    <n v="63059"/>
  </r>
  <r>
    <x v="2"/>
    <x v="9"/>
    <n v="103339"/>
    <n v="116875"/>
    <n v="118267"/>
    <n v="108835"/>
    <n v="109196"/>
  </r>
  <r>
    <x v="2"/>
    <x v="10"/>
    <n v="57518"/>
    <n v="55564"/>
    <n v="61607"/>
    <n v="56472"/>
    <n v="53544"/>
  </r>
  <r>
    <x v="2"/>
    <x v="11"/>
    <n v="47539"/>
    <n v="31543"/>
    <n v="28747"/>
    <n v="26193"/>
    <n v="24080"/>
  </r>
  <r>
    <x v="2"/>
    <x v="12"/>
    <n v="24879"/>
    <n v="18789"/>
    <n v="18725"/>
    <n v="17125"/>
    <n v="18574"/>
  </r>
  <r>
    <x v="2"/>
    <x v="13"/>
    <n v="24265"/>
    <n v="25126"/>
    <n v="26184"/>
    <n v="24215"/>
    <n v="26929"/>
  </r>
  <r>
    <x v="2"/>
    <x v="14"/>
    <n v="19450"/>
    <n v="14719"/>
    <n v="13243"/>
    <n v="11734"/>
    <n v="12120"/>
  </r>
  <r>
    <x v="2"/>
    <x v="15"/>
    <n v="129853"/>
    <n v="108478"/>
    <n v="98344"/>
    <n v="92882"/>
    <n v="92551"/>
  </r>
  <r>
    <x v="2"/>
    <x v="16"/>
    <n v="48959"/>
    <n v="40806"/>
    <n v="38467"/>
    <n v="37795"/>
    <n v="39133"/>
  </r>
  <r>
    <x v="2"/>
    <x v="17"/>
    <n v="87469"/>
    <n v="110397"/>
    <n v="101879"/>
    <n v="96118"/>
    <n v="93919"/>
  </r>
  <r>
    <x v="2"/>
    <x v="18"/>
    <n v="60501"/>
    <n v="52170"/>
    <n v="52001"/>
    <n v="46344"/>
    <n v="44917"/>
  </r>
  <r>
    <x v="2"/>
    <x v="19"/>
    <n v="26898"/>
    <n v="19405"/>
    <n v="18768"/>
    <n v="16238"/>
    <n v="15559"/>
  </r>
  <r>
    <x v="2"/>
    <x v="20"/>
    <m/>
    <s v="."/>
    <s v="."/>
    <s v="."/>
    <s v="."/>
  </r>
  <r>
    <x v="3"/>
    <x v="0"/>
    <n v="1504255"/>
    <n v="2037454"/>
    <n v="1988613"/>
    <n v="1901068"/>
    <n v="1835341"/>
  </r>
  <r>
    <x v="3"/>
    <x v="1"/>
    <n v="106329"/>
    <n v="151421"/>
    <n v="146268"/>
    <n v="141749"/>
    <n v="139477"/>
  </r>
  <r>
    <x v="3"/>
    <x v="2"/>
    <n v="140591"/>
    <n v="566879"/>
    <n v="508769"/>
    <n v="490654"/>
    <n v="392904"/>
  </r>
  <r>
    <x v="3"/>
    <x v="3"/>
    <n v="362172"/>
    <n v="443640"/>
    <n v="442501"/>
    <n v="426674"/>
    <n v="444530"/>
  </r>
  <r>
    <x v="3"/>
    <x v="4"/>
    <n v="24959"/>
    <n v="47400"/>
    <n v="80439"/>
    <n v="63534"/>
    <n v="74954"/>
  </r>
  <r>
    <x v="3"/>
    <x v="5"/>
    <n v="48398"/>
    <n v="54030"/>
    <n v="56238"/>
    <n v="55032"/>
    <n v="56942"/>
  </r>
  <r>
    <x v="3"/>
    <x v="6"/>
    <n v="20864"/>
    <n v="17754"/>
    <n v="17249"/>
    <n v="18551"/>
    <n v="19946"/>
  </r>
  <r>
    <x v="3"/>
    <x v="7"/>
    <n v="246672"/>
    <n v="223144"/>
    <n v="214006"/>
    <n v="203768"/>
    <n v="200997"/>
  </r>
  <r>
    <x v="3"/>
    <x v="8"/>
    <n v="64360"/>
    <n v="71249"/>
    <n v="67791"/>
    <n v="68052"/>
    <n v="72621"/>
  </r>
  <r>
    <x v="3"/>
    <x v="9"/>
    <n v="88377"/>
    <n v="93522"/>
    <n v="93346"/>
    <n v="87004"/>
    <n v="88747"/>
  </r>
  <r>
    <x v="3"/>
    <x v="10"/>
    <n v="40148"/>
    <n v="44591"/>
    <n v="45842"/>
    <n v="44167"/>
    <n v="40961"/>
  </r>
  <r>
    <x v="3"/>
    <x v="11"/>
    <n v="30990"/>
    <n v="19732"/>
    <n v="19080"/>
    <n v="20119"/>
    <n v="18966"/>
  </r>
  <r>
    <x v="3"/>
    <x v="12"/>
    <n v="22518"/>
    <n v="8865"/>
    <n v="8820"/>
    <n v="9006"/>
    <n v="8472"/>
  </r>
  <r>
    <x v="3"/>
    <x v="13"/>
    <n v="20906"/>
    <n v="23010"/>
    <n v="22606"/>
    <n v="21933"/>
    <n v="23394"/>
  </r>
  <r>
    <x v="3"/>
    <x v="14"/>
    <n v="8199"/>
    <n v="8067"/>
    <n v="7698"/>
    <n v="6764"/>
    <n v="6828"/>
  </r>
  <r>
    <x v="3"/>
    <x v="15"/>
    <n v="106042"/>
    <n v="94318"/>
    <n v="95164"/>
    <n v="82167"/>
    <n v="80586"/>
  </r>
  <r>
    <x v="3"/>
    <x v="16"/>
    <n v="27254"/>
    <n v="23583"/>
    <n v="22096"/>
    <n v="32087"/>
    <n v="33977"/>
  </r>
  <r>
    <x v="3"/>
    <x v="17"/>
    <n v="82554"/>
    <n v="95002"/>
    <n v="91509"/>
    <n v="86614"/>
    <n v="88467"/>
  </r>
  <r>
    <x v="3"/>
    <x v="18"/>
    <n v="43614"/>
    <n v="35873"/>
    <n v="34355"/>
    <n v="30037"/>
    <n v="30073"/>
  </r>
  <r>
    <x v="3"/>
    <x v="19"/>
    <n v="19310"/>
    <n v="15374"/>
    <n v="14837"/>
    <n v="13156"/>
    <n v="12499"/>
  </r>
  <r>
    <x v="3"/>
    <x v="20"/>
    <m/>
    <s v="."/>
    <s v="."/>
    <s v="."/>
    <s v="."/>
  </r>
  <r>
    <x v="4"/>
    <x v="0"/>
    <n v="4126746"/>
    <n v="4350922"/>
    <n v="4495510"/>
    <n v="4315638"/>
    <n v="4390788"/>
  </r>
  <r>
    <x v="4"/>
    <x v="1"/>
    <n v="204561"/>
    <n v="292610"/>
    <n v="292677"/>
    <n v="283282"/>
    <n v="283865"/>
  </r>
  <r>
    <x v="4"/>
    <x v="2"/>
    <n v="60582"/>
    <s v="."/>
    <s v="."/>
    <n v="334626"/>
    <s v="."/>
  </r>
  <r>
    <x v="4"/>
    <x v="3"/>
    <n v="1537687"/>
    <n v="1567676"/>
    <n v="1689300"/>
    <n v="1644941"/>
    <n v="1692928"/>
  </r>
  <r>
    <x v="4"/>
    <x v="4"/>
    <n v="44129"/>
    <n v="41304"/>
    <n v="24957"/>
    <s v="."/>
    <n v="35057"/>
  </r>
  <r>
    <x v="4"/>
    <x v="5"/>
    <n v="100813"/>
    <n v="117293"/>
    <n v="120428"/>
    <n v="122224"/>
    <n v="119206"/>
  </r>
  <r>
    <x v="4"/>
    <x v="6"/>
    <n v="81688"/>
    <n v="67196"/>
    <n v="63379"/>
    <n v="66998"/>
    <n v="78035"/>
  </r>
  <r>
    <x v="4"/>
    <x v="7"/>
    <n v="641783"/>
    <n v="554662"/>
    <n v="558711"/>
    <n v="531139"/>
    <n v="526564"/>
  </r>
  <r>
    <x v="4"/>
    <x v="8"/>
    <n v="171107"/>
    <n v="213752"/>
    <n v="229957"/>
    <n v="212212"/>
    <n v="217738"/>
  </r>
  <r>
    <x v="4"/>
    <x v="9"/>
    <n v="170233"/>
    <n v="181430"/>
    <n v="194682"/>
    <n v="174731"/>
    <n v="173289"/>
  </r>
  <r>
    <x v="4"/>
    <x v="10"/>
    <n v="123281"/>
    <n v="103619"/>
    <n v="113590"/>
    <n v="102844"/>
    <n v="94428"/>
  </r>
  <r>
    <x v="4"/>
    <x v="11"/>
    <n v="78589"/>
    <n v="58568"/>
    <n v="56211"/>
    <n v="54625"/>
    <n v="55192"/>
  </r>
  <r>
    <x v="4"/>
    <x v="12"/>
    <n v="68402"/>
    <s v="."/>
    <s v="."/>
    <n v="48784"/>
    <n v="52011"/>
  </r>
  <r>
    <x v="4"/>
    <x v="13"/>
    <n v="146314"/>
    <n v="142106"/>
    <n v="139648"/>
    <n v="136912"/>
    <n v="140085"/>
  </r>
  <r>
    <x v="4"/>
    <x v="14"/>
    <n v="29171"/>
    <n v="23505"/>
    <n v="21401"/>
    <n v="19629"/>
    <n v="18701"/>
  </r>
  <r>
    <x v="4"/>
    <x v="15"/>
    <n v="230698"/>
    <n v="150675"/>
    <n v="159700"/>
    <n v="139215"/>
    <n v="137421"/>
  </r>
  <r>
    <x v="4"/>
    <x v="16"/>
    <n v="136928"/>
    <n v="113382"/>
    <n v="117526"/>
    <n v="109995"/>
    <n v="115103"/>
  </r>
  <r>
    <x v="4"/>
    <x v="17"/>
    <n v="174640"/>
    <n v="216849"/>
    <n v="218304"/>
    <n v="207556"/>
    <n v="209538"/>
  </r>
  <r>
    <x v="4"/>
    <x v="18"/>
    <n v="85013"/>
    <n v="87454"/>
    <n v="88153"/>
    <n v="79302"/>
    <n v="77426"/>
  </r>
  <r>
    <x v="4"/>
    <x v="19"/>
    <n v="40989"/>
    <n v="35935"/>
    <n v="33615"/>
    <s v="."/>
    <s v="."/>
  </r>
  <r>
    <x v="4"/>
    <x v="20"/>
    <n v="137"/>
    <s v="."/>
    <s v="."/>
    <s v="."/>
    <s v="."/>
  </r>
  <r>
    <x v="5"/>
    <x v="0"/>
    <n v="1386391"/>
    <n v="1400563"/>
    <n v="1394584"/>
    <n v="1367751"/>
    <n v="1375534"/>
  </r>
  <r>
    <x v="5"/>
    <x v="1"/>
    <n v="204888"/>
    <n v="220994"/>
    <n v="212240"/>
    <n v="211139"/>
    <n v="192826"/>
  </r>
  <r>
    <x v="5"/>
    <x v="2"/>
    <n v="28"/>
    <n v="128"/>
    <n v="103"/>
    <n v="77"/>
    <n v="29"/>
  </r>
  <r>
    <x v="5"/>
    <x v="3"/>
    <n v="228293"/>
    <n v="240660"/>
    <n v="239831"/>
    <n v="232121"/>
    <n v="243441"/>
  </r>
  <r>
    <x v="5"/>
    <x v="4"/>
    <n v="46393"/>
    <n v="24076"/>
    <n v="20174"/>
    <n v="24641"/>
    <n v="30692"/>
  </r>
  <r>
    <x v="5"/>
    <x v="5"/>
    <n v="50443"/>
    <n v="65888"/>
    <n v="78506"/>
    <n v="81440"/>
    <n v="85202"/>
  </r>
  <r>
    <x v="5"/>
    <x v="6"/>
    <n v="17885"/>
    <n v="30737"/>
    <n v="30344"/>
    <n v="33136"/>
    <n v="34245"/>
  </r>
  <r>
    <x v="5"/>
    <x v="7"/>
    <n v="261557"/>
    <n v="240152"/>
    <n v="236054"/>
    <n v="232085"/>
    <n v="229783"/>
  </r>
  <r>
    <x v="5"/>
    <x v="8"/>
    <n v="86528"/>
    <n v="118405"/>
    <n v="128913"/>
    <n v="123365"/>
    <n v="125927"/>
  </r>
  <r>
    <x v="5"/>
    <x v="9"/>
    <n v="48090"/>
    <n v="57236"/>
    <n v="57415"/>
    <n v="52872"/>
    <n v="55300"/>
  </r>
  <r>
    <x v="5"/>
    <x v="10"/>
    <n v="86546"/>
    <n v="87183"/>
    <n v="89723"/>
    <n v="91686"/>
    <n v="93663"/>
  </r>
  <r>
    <x v="5"/>
    <x v="11"/>
    <n v="26480"/>
    <n v="18744"/>
    <n v="16475"/>
    <n v="16176"/>
    <n v="15736"/>
  </r>
  <r>
    <x v="5"/>
    <x v="12"/>
    <n v="34378"/>
    <n v="28566"/>
    <n v="29284"/>
    <n v="28259"/>
    <n v="27771"/>
  </r>
  <r>
    <x v="5"/>
    <x v="13"/>
    <n v="38919"/>
    <n v="37156"/>
    <n v="37619"/>
    <n v="35575"/>
    <n v="38404"/>
  </r>
  <r>
    <x v="5"/>
    <x v="14"/>
    <n v="17705"/>
    <n v="14198"/>
    <n v="12623"/>
    <n v="12509"/>
    <n v="11697"/>
  </r>
  <r>
    <x v="5"/>
    <x v="15"/>
    <n v="105411"/>
    <n v="89527"/>
    <n v="83016"/>
    <n v="76374"/>
    <n v="76559"/>
  </r>
  <r>
    <x v="5"/>
    <x v="16"/>
    <n v="30613"/>
    <n v="28914"/>
    <n v="28112"/>
    <n v="28310"/>
    <n v="29244"/>
  </r>
  <r>
    <x v="5"/>
    <x v="17"/>
    <n v="51131"/>
    <n v="54480"/>
    <n v="52865"/>
    <n v="50965"/>
    <n v="50559"/>
  </r>
  <r>
    <x v="5"/>
    <x v="18"/>
    <n v="39224"/>
    <n v="34120"/>
    <n v="31664"/>
    <n v="28465"/>
    <n v="26657"/>
  </r>
  <r>
    <x v="5"/>
    <x v="19"/>
    <n v="11881"/>
    <n v="9398"/>
    <n v="9622"/>
    <n v="8556"/>
    <n v="7800"/>
  </r>
  <r>
    <x v="5"/>
    <x v="20"/>
    <m/>
    <s v="."/>
    <s v="."/>
    <s v="."/>
    <s v="."/>
  </r>
  <r>
    <x v="6"/>
    <x v="0"/>
    <n v="7236366"/>
    <n v="7590656"/>
    <n v="7648988"/>
    <n v="7284420"/>
    <n v="7214419"/>
  </r>
  <r>
    <x v="6"/>
    <x v="1"/>
    <n v="487086"/>
    <n v="679986"/>
    <n v="750794"/>
    <n v="708041"/>
    <n v="661266"/>
  </r>
  <r>
    <x v="6"/>
    <x v="2"/>
    <n v="10883"/>
    <s v="."/>
    <s v="."/>
    <n v="20649"/>
    <s v="."/>
  </r>
  <r>
    <x v="6"/>
    <x v="3"/>
    <n v="2331841"/>
    <n v="2768099"/>
    <n v="2759186"/>
    <n v="2661452"/>
    <n v="2658453"/>
  </r>
  <r>
    <x v="6"/>
    <x v="4"/>
    <n v="80489"/>
    <n v="86236"/>
    <n v="137065"/>
    <s v="."/>
    <n v="159092"/>
  </r>
  <r>
    <x v="6"/>
    <x v="5"/>
    <n v="197365"/>
    <n v="206200"/>
    <n v="230017"/>
    <n v="232590"/>
    <n v="223302"/>
  </r>
  <r>
    <x v="6"/>
    <x v="6"/>
    <n v="120632"/>
    <n v="121759"/>
    <n v="112193"/>
    <n v="116197"/>
    <n v="116472"/>
  </r>
  <r>
    <x v="6"/>
    <x v="7"/>
    <n v="1089971"/>
    <n v="1009858"/>
    <n v="967016"/>
    <n v="919024"/>
    <n v="902380"/>
  </r>
  <r>
    <x v="6"/>
    <x v="8"/>
    <n v="471245"/>
    <n v="513987"/>
    <n v="519618"/>
    <n v="467158"/>
    <n v="475453"/>
  </r>
  <r>
    <x v="6"/>
    <x v="9"/>
    <n v="344464"/>
    <n v="355784"/>
    <n v="358249"/>
    <n v="333422"/>
    <n v="332696"/>
  </r>
  <r>
    <x v="6"/>
    <x v="10"/>
    <n v="183874"/>
    <n v="171180"/>
    <n v="187871"/>
    <n v="177889"/>
    <n v="167218"/>
  </r>
  <r>
    <x v="6"/>
    <x v="11"/>
    <n v="177973"/>
    <n v="115917"/>
    <n v="110952"/>
    <n v="103653"/>
    <n v="99838"/>
  </r>
  <r>
    <x v="6"/>
    <x v="12"/>
    <n v="177565"/>
    <s v="."/>
    <s v="."/>
    <n v="100502"/>
    <n v="106707"/>
  </r>
  <r>
    <x v="6"/>
    <x v="13"/>
    <n v="131741"/>
    <n v="150758"/>
    <n v="144794"/>
    <n v="140563"/>
    <n v="144422"/>
  </r>
  <r>
    <x v="6"/>
    <x v="14"/>
    <n v="72078"/>
    <n v="69179"/>
    <n v="65694"/>
    <s v="."/>
    <s v="."/>
  </r>
  <r>
    <x v="6"/>
    <x v="15"/>
    <n v="520317"/>
    <n v="348163"/>
    <n v="329169"/>
    <n v="303151"/>
    <n v="293470"/>
  </r>
  <r>
    <x v="6"/>
    <x v="16"/>
    <n v="190478"/>
    <n v="165076"/>
    <n v="169255"/>
    <n v="163736"/>
    <n v="168962"/>
  </r>
  <r>
    <x v="6"/>
    <x v="17"/>
    <n v="399888"/>
    <n v="446779"/>
    <n v="440869"/>
    <n v="418146"/>
    <n v="414188"/>
  </r>
  <r>
    <x v="6"/>
    <x v="18"/>
    <n v="159310"/>
    <n v="164125"/>
    <n v="161245"/>
    <n v="146383"/>
    <n v="143234"/>
  </r>
  <r>
    <x v="6"/>
    <x v="19"/>
    <n v="89118"/>
    <n v="76951"/>
    <n v="72704"/>
    <n v="62398"/>
    <n v="59346"/>
  </r>
  <r>
    <x v="6"/>
    <x v="20"/>
    <n v="49"/>
    <s v="."/>
    <s v="."/>
    <s v="."/>
    <s v="."/>
  </r>
  <r>
    <x v="7"/>
    <x v="0"/>
    <n v="3692881"/>
    <n v="3388188"/>
    <n v="3315431"/>
    <n v="3338731"/>
    <n v="3332365"/>
  </r>
  <r>
    <x v="7"/>
    <x v="1"/>
    <n v="84317"/>
    <n v="107845"/>
    <n v="109803"/>
    <n v="108845"/>
    <n v="105076"/>
  </r>
  <r>
    <x v="7"/>
    <x v="2"/>
    <n v="242"/>
    <n v="266"/>
    <n v="234"/>
    <n v="196"/>
    <n v="162"/>
  </r>
  <r>
    <x v="7"/>
    <x v="3"/>
    <n v="526101"/>
    <n v="522971"/>
    <n v="619286"/>
    <n v="622741"/>
    <n v="641969"/>
  </r>
  <r>
    <x v="7"/>
    <x v="4"/>
    <n v="47746"/>
    <n v="42518"/>
    <n v="44469"/>
    <n v="48605"/>
    <n v="54965"/>
  </r>
  <r>
    <x v="7"/>
    <x v="5"/>
    <n v="105083"/>
    <n v="114398"/>
    <n v="117526"/>
    <n v="124811"/>
    <n v="112157"/>
  </r>
  <r>
    <x v="7"/>
    <x v="6"/>
    <n v="132497"/>
    <n v="79592"/>
    <n v="77240"/>
    <n v="84092"/>
    <n v="84676"/>
  </r>
  <r>
    <x v="7"/>
    <x v="7"/>
    <n v="720267"/>
    <n v="639931"/>
    <n v="603101"/>
    <n v="616195"/>
    <n v="607563"/>
  </r>
  <r>
    <x v="7"/>
    <x v="8"/>
    <n v="321734"/>
    <n v="285189"/>
    <n v="267451"/>
    <n v="274541"/>
    <n v="283101"/>
  </r>
  <r>
    <x v="7"/>
    <x v="9"/>
    <n v="183896"/>
    <n v="203569"/>
    <n v="201217"/>
    <n v="195975"/>
    <n v="192384"/>
  </r>
  <r>
    <x v="7"/>
    <x v="10"/>
    <n v="177307"/>
    <n v="149206"/>
    <n v="143383"/>
    <n v="144469"/>
    <n v="136771"/>
  </r>
  <r>
    <x v="7"/>
    <x v="11"/>
    <n v="238121"/>
    <n v="157263"/>
    <n v="145971"/>
    <n v="130460"/>
    <n v="118385"/>
  </r>
  <r>
    <x v="7"/>
    <x v="12"/>
    <n v="149044"/>
    <s v="."/>
    <s v="."/>
    <n v="98711"/>
    <n v="93609"/>
  </r>
  <r>
    <x v="7"/>
    <x v="13"/>
    <n v="129289"/>
    <n v="145128"/>
    <n v="132013"/>
    <n v="141262"/>
    <n v="151307"/>
  </r>
  <r>
    <x v="7"/>
    <x v="14"/>
    <n v="56838"/>
    <n v="52820"/>
    <n v="47497"/>
    <s v="."/>
    <s v="."/>
  </r>
  <r>
    <x v="7"/>
    <x v="15"/>
    <n v="326984"/>
    <n v="263658"/>
    <n v="239875"/>
    <n v="240784"/>
    <n v="247847"/>
  </r>
  <r>
    <x v="7"/>
    <x v="16"/>
    <n v="123676"/>
    <n v="110757"/>
    <n v="93985"/>
    <n v="96959"/>
    <n v="100299"/>
  </r>
  <r>
    <x v="7"/>
    <x v="17"/>
    <n v="212186"/>
    <n v="250367"/>
    <n v="232645"/>
    <n v="238104"/>
    <n v="235370"/>
  </r>
  <r>
    <x v="7"/>
    <x v="18"/>
    <n v="101842"/>
    <n v="98862"/>
    <n v="90726"/>
    <n v="84177"/>
    <n v="82669"/>
  </r>
  <r>
    <x v="7"/>
    <x v="19"/>
    <n v="55652"/>
    <s v="."/>
    <s v="."/>
    <s v="."/>
    <s v="."/>
  </r>
  <r>
    <x v="7"/>
    <x v="20"/>
    <n v="58"/>
    <s v="."/>
    <s v="."/>
    <s v="."/>
    <s v="."/>
  </r>
  <r>
    <x v="8"/>
    <x v="0"/>
    <n v="12975488"/>
    <n v="14809285"/>
    <n v="14922085"/>
    <n v="14706246"/>
    <n v="14959876"/>
  </r>
  <r>
    <x v="8"/>
    <x v="1"/>
    <n v="521233"/>
    <n v="1467816"/>
    <n v="1553434"/>
    <n v="1499264"/>
    <n v="1293067"/>
  </r>
  <r>
    <x v="8"/>
    <x v="2"/>
    <n v="116300"/>
    <s v="."/>
    <n v="186383"/>
    <n v="192762"/>
    <n v="151955"/>
  </r>
  <r>
    <x v="8"/>
    <x v="3"/>
    <n v="4344722"/>
    <n v="4410123"/>
    <n v="4408565"/>
    <n v="4426020"/>
    <n v="4572335"/>
  </r>
  <r>
    <x v="8"/>
    <x v="4"/>
    <n v="135470"/>
    <n v="116640"/>
    <n v="109534"/>
    <n v="105368"/>
    <n v="103912"/>
  </r>
  <r>
    <x v="8"/>
    <x v="5"/>
    <n v="235488"/>
    <n v="217160"/>
    <n v="247150"/>
    <n v="233220"/>
    <n v="214297"/>
  </r>
  <r>
    <x v="8"/>
    <x v="6"/>
    <n v="147318"/>
    <n v="135291"/>
    <n v="126997"/>
    <n v="134487"/>
    <n v="139987"/>
  </r>
  <r>
    <x v="8"/>
    <x v="7"/>
    <n v="1456291"/>
    <n v="1398349"/>
    <n v="1340552"/>
    <n v="1276039"/>
    <n v="1247929"/>
  </r>
  <r>
    <x v="8"/>
    <x v="8"/>
    <n v="1221000"/>
    <n v="1502405"/>
    <n v="1473724"/>
    <n v="1396701"/>
    <n v="1418239"/>
  </r>
  <r>
    <x v="8"/>
    <x v="9"/>
    <n v="638089"/>
    <n v="803608"/>
    <n v="814386"/>
    <n v="702707"/>
    <n v="692627"/>
  </r>
  <r>
    <x v="8"/>
    <x v="10"/>
    <n v="1049100"/>
    <n v="1806059"/>
    <n v="2049460"/>
    <n v="2331842"/>
    <n v="2729407"/>
  </r>
  <r>
    <x v="8"/>
    <x v="11"/>
    <n v="478320"/>
    <n v="340516"/>
    <n v="321441"/>
    <n v="282670"/>
    <n v="255054"/>
  </r>
  <r>
    <x v="8"/>
    <x v="12"/>
    <n v="371534"/>
    <n v="257057"/>
    <n v="240428"/>
    <n v="214756"/>
    <n v="210744"/>
  </r>
  <r>
    <x v="8"/>
    <x v="13"/>
    <n v="247572"/>
    <n v="282030"/>
    <n v="292691"/>
    <n v="282283"/>
    <n v="286276"/>
  </r>
  <r>
    <x v="8"/>
    <x v="14"/>
    <n v="216796"/>
    <n v="163217"/>
    <n v="151982"/>
    <n v="130446"/>
    <n v="131167"/>
  </r>
  <r>
    <x v="8"/>
    <x v="15"/>
    <n v="691626"/>
    <n v="544297"/>
    <n v="531292"/>
    <n v="493611"/>
    <n v="488355"/>
  </r>
  <r>
    <x v="8"/>
    <x v="16"/>
    <n v="215272"/>
    <n v="218414"/>
    <n v="215489"/>
    <n v="206267"/>
    <n v="208613"/>
  </r>
  <r>
    <x v="8"/>
    <x v="17"/>
    <n v="511250"/>
    <n v="520216"/>
    <n v="494020"/>
    <n v="484668"/>
    <n v="512712"/>
  </r>
  <r>
    <x v="8"/>
    <x v="18"/>
    <n v="273485"/>
    <n v="293744"/>
    <n v="284095"/>
    <n v="243262"/>
    <n v="237397"/>
  </r>
  <r>
    <x v="8"/>
    <x v="19"/>
    <n v="103575"/>
    <s v="."/>
    <n v="79888"/>
    <n v="69296"/>
    <n v="65210"/>
  </r>
  <r>
    <x v="8"/>
    <x v="20"/>
    <n v="1048"/>
    <n v="609"/>
    <n v="574"/>
    <n v="579"/>
    <n v="592"/>
  </r>
  <r>
    <x v="9"/>
    <x v="0"/>
    <n v="15584519"/>
    <n v="16303842"/>
    <n v="15337249"/>
    <n v="15470322"/>
    <n v="15457026"/>
  </r>
  <r>
    <x v="9"/>
    <x v="1"/>
    <n v="1488556"/>
    <n v="2109314"/>
    <n v="2074430"/>
    <n v="2092249"/>
    <n v="1821858"/>
  </r>
  <r>
    <x v="9"/>
    <x v="2"/>
    <n v="184480"/>
    <n v="146694"/>
    <s v="."/>
    <n v="107351"/>
    <n v="142951"/>
  </r>
  <r>
    <x v="9"/>
    <x v="3"/>
    <n v="5072518"/>
    <n v="5283853"/>
    <n v="4988889"/>
    <n v="4941721"/>
    <n v="4948224"/>
  </r>
  <r>
    <x v="9"/>
    <x v="4"/>
    <n v="434980"/>
    <n v="543536"/>
    <n v="453718"/>
    <n v="542609"/>
    <n v="727483"/>
  </r>
  <r>
    <x v="9"/>
    <x v="5"/>
    <n v="290942"/>
    <n v="281900"/>
    <n v="283022"/>
    <n v="321953"/>
    <n v="319452"/>
  </r>
  <r>
    <x v="9"/>
    <x v="6"/>
    <n v="183386"/>
    <n v="184935"/>
    <n v="172365"/>
    <n v="188257"/>
    <n v="195349"/>
  </r>
  <r>
    <x v="9"/>
    <x v="7"/>
    <n v="1797960"/>
    <n v="1665254"/>
    <n v="1536574"/>
    <n v="1542790"/>
    <n v="1535644"/>
  </r>
  <r>
    <x v="9"/>
    <x v="8"/>
    <n v="1391836"/>
    <n v="1657228"/>
    <n v="1608038"/>
    <n v="1689415"/>
    <n v="1776511"/>
  </r>
  <r>
    <x v="9"/>
    <x v="9"/>
    <n v="494630"/>
    <n v="560105"/>
    <n v="548520"/>
    <n v="521670"/>
    <n v="513630"/>
  </r>
  <r>
    <x v="9"/>
    <x v="10"/>
    <n v="392568"/>
    <n v="351670"/>
    <n v="329284"/>
    <n v="339705"/>
    <n v="333690"/>
  </r>
  <r>
    <x v="9"/>
    <x v="11"/>
    <n v="404698"/>
    <n v="313146"/>
    <n v="281539"/>
    <n v="269889"/>
    <n v="262485"/>
  </r>
  <r>
    <x v="9"/>
    <x v="12"/>
    <n v="419211"/>
    <s v="."/>
    <s v="."/>
    <n v="256174"/>
    <n v="257116"/>
  </r>
  <r>
    <x v="9"/>
    <x v="13"/>
    <n v="292643"/>
    <n v="338093"/>
    <n v="320912"/>
    <n v="332146"/>
    <n v="352679"/>
  </r>
  <r>
    <x v="9"/>
    <x v="14"/>
    <n v="208137"/>
    <n v="193881"/>
    <n v="179246"/>
    <n v="175271"/>
    <n v="169441"/>
  </r>
  <r>
    <x v="9"/>
    <x v="15"/>
    <n v="929643"/>
    <n v="761993"/>
    <n v="685823"/>
    <n v="683192"/>
    <n v="670847"/>
  </r>
  <r>
    <x v="9"/>
    <x v="16"/>
    <n v="405581"/>
    <n v="374933"/>
    <n v="355120"/>
    <n v="354507"/>
    <n v="357956"/>
  </r>
  <r>
    <x v="9"/>
    <x v="17"/>
    <n v="704772"/>
    <n v="764047"/>
    <n v="688345"/>
    <n v="688336"/>
    <n v="674290"/>
  </r>
  <r>
    <x v="9"/>
    <x v="18"/>
    <n v="350111"/>
    <n v="327107"/>
    <n v="305080"/>
    <n v="284768"/>
    <n v="265226"/>
  </r>
  <r>
    <x v="9"/>
    <x v="19"/>
    <n v="127644"/>
    <n v="124522"/>
    <s v="."/>
    <s v="."/>
    <s v="."/>
  </r>
  <r>
    <x v="9"/>
    <x v="20"/>
    <n v="10223"/>
    <s v="."/>
    <s v="."/>
    <s v="."/>
    <s v="."/>
  </r>
  <r>
    <x v="10"/>
    <x v="0"/>
    <n v="5011459"/>
    <n v="2542222"/>
    <n v="2452920"/>
    <n v="2297101"/>
    <n v="2467885"/>
  </r>
  <r>
    <x v="10"/>
    <x v="1"/>
    <n v="126924"/>
    <n v="231319"/>
    <n v="233364"/>
    <n v="220890"/>
    <n v="196070"/>
  </r>
  <r>
    <x v="10"/>
    <x v="2"/>
    <n v="226"/>
    <n v="268"/>
    <n v="233"/>
    <n v="252"/>
    <n v="252"/>
  </r>
  <r>
    <x v="10"/>
    <x v="3"/>
    <n v="3991207"/>
    <n v="1328610"/>
    <n v="1273146"/>
    <n v="1170729"/>
    <n v="1339961"/>
  </r>
  <r>
    <x v="10"/>
    <x v="4"/>
    <n v="47471"/>
    <n v="93304"/>
    <n v="55320"/>
    <n v="40799"/>
    <n v="49461"/>
  </r>
  <r>
    <x v="10"/>
    <x v="5"/>
    <n v="71208"/>
    <n v="67977"/>
    <n v="62555"/>
    <n v="64106"/>
    <n v="63752"/>
  </r>
  <r>
    <x v="10"/>
    <x v="6"/>
    <n v="18708"/>
    <n v="30870"/>
    <n v="32551"/>
    <n v="38074"/>
    <n v="44512"/>
  </r>
  <r>
    <x v="10"/>
    <x v="7"/>
    <n v="238941"/>
    <n v="232376"/>
    <n v="220066"/>
    <n v="212712"/>
    <n v="209762"/>
  </r>
  <r>
    <x v="10"/>
    <x v="8"/>
    <n v="109700"/>
    <n v="131655"/>
    <n v="142518"/>
    <n v="147280"/>
    <n v="152129"/>
  </r>
  <r>
    <x v="10"/>
    <x v="9"/>
    <n v="109364"/>
    <n v="137788"/>
    <n v="142732"/>
    <n v="129392"/>
    <n v="132186"/>
  </r>
  <r>
    <x v="10"/>
    <x v="10"/>
    <n v="15973"/>
    <n v="23726"/>
    <n v="35117"/>
    <n v="37831"/>
    <n v="40360"/>
  </r>
  <r>
    <x v="10"/>
    <x v="11"/>
    <n v="22676"/>
    <n v="13805"/>
    <n v="13161"/>
    <n v="12871"/>
    <n v="12932"/>
  </r>
  <r>
    <x v="10"/>
    <x v="12"/>
    <n v="7867"/>
    <n v="13382"/>
    <n v="12588"/>
    <n v="13019"/>
    <n v="13752"/>
  </r>
  <r>
    <x v="10"/>
    <x v="13"/>
    <n v="15848"/>
    <n v="17470"/>
    <n v="18606"/>
    <n v="17738"/>
    <n v="18945"/>
  </r>
  <r>
    <x v="10"/>
    <x v="14"/>
    <n v="12444"/>
    <n v="6608"/>
    <n v="6446"/>
    <n v="5897"/>
    <n v="6163"/>
  </r>
  <r>
    <x v="10"/>
    <x v="15"/>
    <n v="96640"/>
    <n v="86473"/>
    <n v="83429"/>
    <n v="72816"/>
    <n v="75236"/>
  </r>
  <r>
    <x v="10"/>
    <x v="16"/>
    <n v="21608"/>
    <n v="18975"/>
    <n v="17541"/>
    <n v="16955"/>
    <n v="17504"/>
  </r>
  <r>
    <x v="10"/>
    <x v="17"/>
    <n v="64769"/>
    <n v="66865"/>
    <n v="64215"/>
    <n v="60120"/>
    <n v="61009"/>
  </r>
  <r>
    <x v="10"/>
    <x v="18"/>
    <n v="28615"/>
    <n v="30465"/>
    <n v="29889"/>
    <n v="26995"/>
    <n v="25332"/>
  </r>
  <r>
    <x v="10"/>
    <x v="19"/>
    <n v="11269"/>
    <n v="10287"/>
    <n v="9441"/>
    <n v="8627"/>
    <n v="8569"/>
  </r>
  <r>
    <x v="10"/>
    <x v="20"/>
    <m/>
    <s v="."/>
    <s v="."/>
    <s v="."/>
    <s v="."/>
  </r>
  <r>
    <x v="11"/>
    <x v="0"/>
    <n v="11771545"/>
    <n v="13106233"/>
    <n v="12774950"/>
    <n v="12380694"/>
    <n v="12437375"/>
  </r>
  <r>
    <x v="11"/>
    <x v="1"/>
    <n v="580837"/>
    <n v="992410"/>
    <n v="986161"/>
    <n v="925203"/>
    <n v="844246"/>
  </r>
  <r>
    <x v="11"/>
    <x v="2"/>
    <n v="23031"/>
    <n v="27645"/>
    <n v="24591"/>
    <n v="22949"/>
    <n v="24420"/>
  </r>
  <r>
    <x v="11"/>
    <x v="3"/>
    <n v="5534640"/>
    <n v="6341507"/>
    <n v="6095295"/>
    <n v="6222454"/>
    <n v="6332939"/>
  </r>
  <r>
    <x v="11"/>
    <x v="4"/>
    <n v="184295"/>
    <n v="214776"/>
    <n v="237551"/>
    <n v="103623"/>
    <n v="120903"/>
  </r>
  <r>
    <x v="11"/>
    <x v="5"/>
    <n v="362474"/>
    <n v="377412"/>
    <n v="355946"/>
    <n v="354334"/>
    <n v="359262"/>
  </r>
  <r>
    <x v="11"/>
    <x v="6"/>
    <n v="161868"/>
    <n v="164236"/>
    <n v="158855"/>
    <n v="166674"/>
    <n v="182776"/>
  </r>
  <r>
    <x v="11"/>
    <x v="7"/>
    <n v="1562133"/>
    <n v="1421954"/>
    <n v="1371418"/>
    <n v="1315776"/>
    <n v="1295489"/>
  </r>
  <r>
    <x v="11"/>
    <x v="8"/>
    <n v="428540"/>
    <n v="743719"/>
    <n v="755063"/>
    <n v="684992"/>
    <n v="713120"/>
  </r>
  <r>
    <x v="11"/>
    <x v="9"/>
    <n v="400420"/>
    <n v="436325"/>
    <n v="440362"/>
    <n v="393016"/>
    <n v="381177"/>
  </r>
  <r>
    <x v="11"/>
    <x v="10"/>
    <n v="276178"/>
    <n v="247098"/>
    <n v="257013"/>
    <n v="258785"/>
    <n v="247196"/>
  </r>
  <r>
    <x v="11"/>
    <x v="11"/>
    <n v="240548"/>
    <n v="217706"/>
    <n v="199841"/>
    <n v="187060"/>
    <n v="181840"/>
  </r>
  <r>
    <x v="11"/>
    <x v="12"/>
    <n v="171903"/>
    <n v="119770"/>
    <n v="111867"/>
    <n v="110841"/>
    <n v="119162"/>
  </r>
  <r>
    <x v="11"/>
    <x v="13"/>
    <n v="153451"/>
    <n v="194923"/>
    <n v="209687"/>
    <n v="202584"/>
    <n v="212430"/>
  </r>
  <r>
    <x v="11"/>
    <x v="14"/>
    <n v="91310"/>
    <n v="84727"/>
    <n v="78781"/>
    <n v="72217"/>
    <n v="70815"/>
  </r>
  <r>
    <x v="11"/>
    <x v="15"/>
    <n v="572625"/>
    <n v="448261"/>
    <n v="433204"/>
    <n v="382659"/>
    <n v="378912"/>
  </r>
  <r>
    <x v="11"/>
    <x v="16"/>
    <n v="248748"/>
    <n v="231465"/>
    <n v="231488"/>
    <n v="222840"/>
    <n v="231556"/>
  </r>
  <r>
    <x v="11"/>
    <x v="17"/>
    <n v="435100"/>
    <n v="528410"/>
    <n v="523586"/>
    <n v="486839"/>
    <n v="481803"/>
  </r>
  <r>
    <x v="11"/>
    <x v="18"/>
    <n v="233716"/>
    <n v="225126"/>
    <n v="220576"/>
    <n v="194303"/>
    <n v="188733"/>
  </r>
  <r>
    <x v="11"/>
    <x v="19"/>
    <n v="109729"/>
    <n v="88680"/>
    <n v="83605"/>
    <n v="73464"/>
    <n v="70520"/>
  </r>
  <r>
    <x v="11"/>
    <x v="20"/>
    <m/>
    <n v="83"/>
    <n v="59"/>
    <n v="80"/>
    <n v="75"/>
  </r>
  <r>
    <x v="12"/>
    <x v="0"/>
    <n v="5628534"/>
    <n v="7086371"/>
    <n v="7022611"/>
    <n v="6558235"/>
    <n v="6529594"/>
  </r>
  <r>
    <x v="12"/>
    <x v="1"/>
    <n v="337411"/>
    <n v="444214"/>
    <n v="429858"/>
    <n v="417018"/>
    <n v="403786"/>
  </r>
  <r>
    <x v="12"/>
    <x v="2"/>
    <n v="29333"/>
    <n v="39151"/>
    <n v="34501"/>
    <n v="34239"/>
    <n v="30593"/>
  </r>
  <r>
    <x v="12"/>
    <x v="3"/>
    <n v="2791394"/>
    <n v="4175064"/>
    <n v="4199157"/>
    <n v="3880386"/>
    <n v="3868175"/>
  </r>
  <r>
    <x v="12"/>
    <x v="4"/>
    <n v="133574"/>
    <n v="34353"/>
    <n v="42980"/>
    <n v="54137"/>
    <n v="59242"/>
  </r>
  <r>
    <x v="12"/>
    <x v="5"/>
    <n v="140886"/>
    <n v="165810"/>
    <n v="150582"/>
    <n v="141714"/>
    <n v="138754"/>
  </r>
  <r>
    <x v="12"/>
    <x v="6"/>
    <n v="75485"/>
    <n v="56973"/>
    <n v="56485"/>
    <n v="56781"/>
    <n v="61123"/>
  </r>
  <r>
    <x v="12"/>
    <x v="7"/>
    <n v="660883"/>
    <n v="604117"/>
    <n v="577994"/>
    <n v="555865"/>
    <n v="547087"/>
  </r>
  <r>
    <x v="12"/>
    <x v="8"/>
    <n v="233956"/>
    <n v="282287"/>
    <n v="291025"/>
    <n v="274808"/>
    <n v="274415"/>
  </r>
  <r>
    <x v="12"/>
    <x v="9"/>
    <n v="242431"/>
    <n v="263188"/>
    <n v="261403"/>
    <n v="234118"/>
    <n v="231932"/>
  </r>
  <r>
    <x v="12"/>
    <x v="10"/>
    <n v="98231"/>
    <n v="108248"/>
    <n v="100892"/>
    <n v="94457"/>
    <n v="91807"/>
  </r>
  <r>
    <x v="12"/>
    <x v="11"/>
    <n v="83367"/>
    <n v="69310"/>
    <n v="61495"/>
    <n v="55601"/>
    <n v="57408"/>
  </r>
  <r>
    <x v="12"/>
    <x v="12"/>
    <n v="62250"/>
    <s v="."/>
    <s v="."/>
    <n v="51491"/>
    <n v="52853"/>
  </r>
  <r>
    <x v="12"/>
    <x v="13"/>
    <n v="53446"/>
    <n v="52038"/>
    <n v="48419"/>
    <n v="51861"/>
    <n v="55564"/>
  </r>
  <r>
    <x v="12"/>
    <x v="14"/>
    <n v="51767"/>
    <n v="43696"/>
    <n v="41517"/>
    <n v="40133"/>
    <n v="41352"/>
  </r>
  <r>
    <x v="12"/>
    <x v="15"/>
    <n v="167947"/>
    <n v="184608"/>
    <n v="174648"/>
    <n v="152735"/>
    <n v="150554"/>
  </r>
  <r>
    <x v="12"/>
    <x v="16"/>
    <n v="81416"/>
    <n v="74024"/>
    <n v="72859"/>
    <n v="69518"/>
    <n v="70101"/>
  </r>
  <r>
    <x v="12"/>
    <x v="17"/>
    <n v="213792"/>
    <n v="268837"/>
    <n v="264541"/>
    <n v="250678"/>
    <n v="250407"/>
  </r>
  <r>
    <x v="12"/>
    <x v="18"/>
    <n v="106992"/>
    <n v="113252"/>
    <n v="111284"/>
    <n v="97126"/>
    <n v="99948"/>
  </r>
  <r>
    <x v="12"/>
    <x v="19"/>
    <n v="49254"/>
    <n v="45390"/>
    <n v="41447"/>
    <s v="."/>
    <s v="."/>
  </r>
  <r>
    <x v="12"/>
    <x v="20"/>
    <n v="14718"/>
    <s v="."/>
    <s v="."/>
    <s v="."/>
    <s v="."/>
  </r>
  <r>
    <x v="13"/>
    <x v="0"/>
    <n v="78380"/>
    <n v="5818"/>
    <n v="2302"/>
    <n v="5333"/>
    <n v="15315"/>
  </r>
  <r>
    <x v="13"/>
    <x v="1"/>
    <n v="279"/>
    <n v="1430"/>
    <n v="6"/>
    <n v="0"/>
    <n v="0"/>
  </r>
  <r>
    <x v="13"/>
    <x v="2"/>
    <n v="140"/>
    <n v="17"/>
    <n v="19"/>
    <n v="20"/>
    <n v="21"/>
  </r>
  <r>
    <x v="13"/>
    <x v="3"/>
    <n v="499"/>
    <n v="94"/>
    <s v="."/>
    <s v="."/>
    <n v="115"/>
  </r>
  <r>
    <x v="13"/>
    <x v="4"/>
    <n v="1646"/>
    <n v="1489"/>
    <n v="158"/>
    <n v="3176"/>
    <n v="13297"/>
  </r>
  <r>
    <x v="13"/>
    <x v="5"/>
    <n v="4140"/>
    <n v="323"/>
    <n v="28"/>
    <n v="32"/>
    <n v="29"/>
  </r>
  <r>
    <x v="13"/>
    <x v="6"/>
    <n v="280"/>
    <n v="12"/>
    <s v="."/>
    <s v="."/>
    <s v="."/>
  </r>
  <r>
    <x v="13"/>
    <x v="7"/>
    <n v="2261"/>
    <n v="15"/>
    <n v="13"/>
    <n v="13"/>
    <n v="13"/>
  </r>
  <r>
    <x v="13"/>
    <x v="8"/>
    <n v="2604"/>
    <n v="43"/>
    <n v="53"/>
    <n v="54"/>
    <n v="46"/>
  </r>
  <r>
    <x v="13"/>
    <x v="9"/>
    <n v="700"/>
    <s v="."/>
    <n v="5"/>
    <n v="5"/>
    <n v="5"/>
  </r>
  <r>
    <x v="13"/>
    <x v="10"/>
    <n v="5982"/>
    <n v="594"/>
    <n v="488"/>
    <n v="417"/>
    <n v="313"/>
  </r>
  <r>
    <x v="13"/>
    <x v="11"/>
    <n v="879"/>
    <n v="23"/>
    <n v="22"/>
    <n v="28"/>
    <n v="0"/>
  </r>
  <r>
    <x v="13"/>
    <x v="12"/>
    <n v="3470"/>
    <n v="9"/>
    <n v="8"/>
    <n v="8"/>
    <n v="7"/>
  </r>
  <r>
    <x v="13"/>
    <x v="13"/>
    <n v="147"/>
    <n v="9"/>
    <n v="7"/>
    <n v="12"/>
    <n v="7"/>
  </r>
  <r>
    <x v="13"/>
    <x v="14"/>
    <n v="90"/>
    <n v="5"/>
    <n v="4"/>
    <n v="6"/>
    <n v="4"/>
  </r>
  <r>
    <x v="13"/>
    <x v="15"/>
    <n v="53285"/>
    <n v="1478"/>
    <n v="1131"/>
    <n v="1292"/>
    <n v="1188"/>
  </r>
  <r>
    <x v="13"/>
    <x v="16"/>
    <n v="261"/>
    <n v="195"/>
    <n v="180"/>
    <n v="127"/>
    <n v="127"/>
  </r>
  <r>
    <x v="13"/>
    <x v="17"/>
    <n v="687"/>
    <n v="6"/>
    <n v="2"/>
    <n v="2"/>
    <n v="2"/>
  </r>
  <r>
    <x v="13"/>
    <x v="18"/>
    <n v="848"/>
    <n v="73"/>
    <n v="173"/>
    <n v="139"/>
    <n v="135"/>
  </r>
  <r>
    <x v="13"/>
    <x v="19"/>
    <n v="180"/>
    <n v="5"/>
    <n v="3"/>
    <n v="3"/>
    <n v="4"/>
  </r>
  <r>
    <x v="13"/>
    <x v="20"/>
    <m/>
    <s v="."/>
    <s v="."/>
    <s v="."/>
    <s v="."/>
  </r>
  <r>
    <x v="14"/>
    <x v="2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83853-03F7-415A-838C-00CB887B0EA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I5:J19" firstHeaderRow="1" firstDataRow="1" firstDataCol="1" rowPageCount="1" colPageCount="1"/>
  <pivotFields count="7">
    <pivotField axis="axisRow" showAll="0">
      <items count="16">
        <item h="1" x="14"/>
        <item x="3"/>
        <item x="5"/>
        <item x="2"/>
        <item x="6"/>
        <item x="1"/>
        <item x="12"/>
        <item h="1" x="0"/>
        <item x="13"/>
        <item x="11"/>
        <item x="8"/>
        <item x="4"/>
        <item x="7"/>
        <item x="10"/>
        <item x="9"/>
        <item t="default"/>
      </items>
    </pivotField>
    <pivotField axis="axisPage" multipleItemSelectionAllowed="1" showAll="0">
      <items count="23">
        <item h="1" x="1"/>
        <item x="0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1" hier="-1"/>
  </pageFields>
  <dataFields count="1">
    <dataField name="Sum of 2019" fld="4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53F1-BEAB-446D-9B6F-DCA80C86CB4C}">
  <dimension ref="A1:K297"/>
  <sheetViews>
    <sheetView workbookViewId="0">
      <selection activeCell="J6" sqref="J6"/>
    </sheetView>
  </sheetViews>
  <sheetFormatPr defaultRowHeight="15" x14ac:dyDescent="0.25"/>
  <cols>
    <col min="1" max="1" width="19.42578125" bestFit="1" customWidth="1"/>
    <col min="9" max="9" width="19.42578125" bestFit="1" customWidth="1"/>
    <col min="10" max="10" width="34" bestFit="1" customWidth="1"/>
    <col min="11" max="11" width="11.5703125" bestFit="1" customWidth="1"/>
  </cols>
  <sheetData>
    <row r="1" spans="1:10" x14ac:dyDescent="0.25">
      <c r="A1" t="s">
        <v>42</v>
      </c>
    </row>
    <row r="2" spans="1:10" x14ac:dyDescent="0.25">
      <c r="A2" t="s">
        <v>46</v>
      </c>
    </row>
    <row r="3" spans="1:10" x14ac:dyDescent="0.25">
      <c r="A3" t="s">
        <v>0</v>
      </c>
      <c r="B3" t="s">
        <v>1</v>
      </c>
      <c r="C3">
        <v>2010</v>
      </c>
      <c r="D3">
        <v>2018</v>
      </c>
      <c r="E3">
        <v>2019</v>
      </c>
      <c r="F3">
        <v>2020</v>
      </c>
      <c r="G3" t="s">
        <v>2</v>
      </c>
      <c r="I3" s="2" t="s">
        <v>1</v>
      </c>
      <c r="J3" t="s">
        <v>3</v>
      </c>
    </row>
    <row r="4" spans="1:10" x14ac:dyDescent="0.25">
      <c r="A4" t="s">
        <v>4</v>
      </c>
      <c r="B4" t="s">
        <v>3</v>
      </c>
      <c r="C4">
        <v>76180349</v>
      </c>
      <c r="D4">
        <v>79782623</v>
      </c>
      <c r="E4">
        <v>79029480</v>
      </c>
      <c r="F4">
        <v>76811724</v>
      </c>
      <c r="G4">
        <v>76989698</v>
      </c>
    </row>
    <row r="5" spans="1:10" x14ac:dyDescent="0.25">
      <c r="A5" t="s">
        <v>4</v>
      </c>
      <c r="B5" t="s">
        <v>5</v>
      </c>
      <c r="C5">
        <v>4376945</v>
      </c>
      <c r="D5">
        <v>7015698</v>
      </c>
      <c r="E5">
        <v>7097584</v>
      </c>
      <c r="F5">
        <v>6899786</v>
      </c>
      <c r="G5">
        <v>6233748</v>
      </c>
      <c r="I5" s="2" t="s">
        <v>6</v>
      </c>
      <c r="J5" t="s">
        <v>48</v>
      </c>
    </row>
    <row r="6" spans="1:10" x14ac:dyDescent="0.25">
      <c r="A6" t="s">
        <v>4</v>
      </c>
      <c r="B6" t="s">
        <v>7</v>
      </c>
      <c r="C6">
        <v>1741629</v>
      </c>
      <c r="D6">
        <v>2818073</v>
      </c>
      <c r="E6">
        <v>2387769</v>
      </c>
      <c r="F6">
        <v>2062221</v>
      </c>
      <c r="G6">
        <v>2039369</v>
      </c>
      <c r="I6" s="1" t="s">
        <v>8</v>
      </c>
      <c r="J6" s="3">
        <v>1988613</v>
      </c>
    </row>
    <row r="7" spans="1:10" x14ac:dyDescent="0.25">
      <c r="A7" t="s">
        <v>4</v>
      </c>
      <c r="B7" t="s">
        <v>9</v>
      </c>
      <c r="C7">
        <v>29837673</v>
      </c>
      <c r="D7">
        <v>29770105</v>
      </c>
      <c r="E7">
        <v>30004964</v>
      </c>
      <c r="F7">
        <v>29324213</v>
      </c>
      <c r="G7">
        <v>29445105</v>
      </c>
      <c r="I7" s="1" t="s">
        <v>10</v>
      </c>
      <c r="J7" s="3">
        <v>1394584</v>
      </c>
    </row>
    <row r="8" spans="1:10" x14ac:dyDescent="0.25">
      <c r="A8" t="s">
        <v>4</v>
      </c>
      <c r="B8" t="s">
        <v>11</v>
      </c>
      <c r="C8">
        <v>1295102</v>
      </c>
      <c r="D8">
        <v>1452126</v>
      </c>
      <c r="E8">
        <v>1496904</v>
      </c>
      <c r="F8">
        <v>1498748</v>
      </c>
      <c r="G8">
        <v>1756846</v>
      </c>
      <c r="I8" s="1" t="s">
        <v>12</v>
      </c>
      <c r="J8" s="3">
        <v>2201877</v>
      </c>
    </row>
    <row r="9" spans="1:10" x14ac:dyDescent="0.25">
      <c r="A9" t="s">
        <v>4</v>
      </c>
      <c r="B9" t="s">
        <v>13</v>
      </c>
      <c r="C9">
        <v>1730509</v>
      </c>
      <c r="D9">
        <v>1806825</v>
      </c>
      <c r="E9">
        <v>1842305</v>
      </c>
      <c r="F9">
        <v>1870629</v>
      </c>
      <c r="G9">
        <v>1839494</v>
      </c>
      <c r="I9" s="1" t="s">
        <v>14</v>
      </c>
      <c r="J9" s="3">
        <v>7648988</v>
      </c>
    </row>
    <row r="10" spans="1:10" x14ac:dyDescent="0.25">
      <c r="A10" t="s">
        <v>4</v>
      </c>
      <c r="B10" t="s">
        <v>15</v>
      </c>
      <c r="C10">
        <v>1009025</v>
      </c>
      <c r="D10">
        <v>943348</v>
      </c>
      <c r="E10">
        <v>897034</v>
      </c>
      <c r="F10">
        <v>955115</v>
      </c>
      <c r="G10">
        <v>1014365</v>
      </c>
      <c r="I10" s="1" t="s">
        <v>16</v>
      </c>
      <c r="J10" s="3">
        <v>5472360</v>
      </c>
    </row>
    <row r="11" spans="1:10" x14ac:dyDescent="0.25">
      <c r="A11" t="s">
        <v>4</v>
      </c>
      <c r="B11" t="s">
        <v>17</v>
      </c>
      <c r="C11">
        <v>9246766</v>
      </c>
      <c r="D11">
        <v>8543366</v>
      </c>
      <c r="E11">
        <v>8167002</v>
      </c>
      <c r="F11">
        <v>7894240</v>
      </c>
      <c r="G11">
        <v>7782153</v>
      </c>
      <c r="I11" s="1" t="s">
        <v>18</v>
      </c>
      <c r="J11" s="3">
        <v>7022611</v>
      </c>
    </row>
    <row r="12" spans="1:10" x14ac:dyDescent="0.25">
      <c r="A12" t="s">
        <v>4</v>
      </c>
      <c r="B12" t="s">
        <v>19</v>
      </c>
      <c r="C12">
        <v>4922642</v>
      </c>
      <c r="D12">
        <v>5645146</v>
      </c>
      <c r="E12">
        <v>5608681</v>
      </c>
      <c r="F12">
        <v>5470602</v>
      </c>
      <c r="G12">
        <v>5645316</v>
      </c>
      <c r="I12" s="1" t="s">
        <v>20</v>
      </c>
      <c r="J12" s="3">
        <v>2302</v>
      </c>
    </row>
    <row r="13" spans="1:10" x14ac:dyDescent="0.25">
      <c r="A13" t="s">
        <v>4</v>
      </c>
      <c r="B13" t="s">
        <v>21</v>
      </c>
      <c r="C13">
        <v>2883543</v>
      </c>
      <c r="D13">
        <v>3280800</v>
      </c>
      <c r="E13">
        <v>3304485</v>
      </c>
      <c r="F13">
        <v>3000541</v>
      </c>
      <c r="G13">
        <v>2969386</v>
      </c>
      <c r="I13" s="1" t="s">
        <v>22</v>
      </c>
      <c r="J13" s="3">
        <v>12774950</v>
      </c>
    </row>
    <row r="14" spans="1:10" x14ac:dyDescent="0.25">
      <c r="A14" t="s">
        <v>4</v>
      </c>
      <c r="B14" t="s">
        <v>23</v>
      </c>
      <c r="C14">
        <v>2709024</v>
      </c>
      <c r="D14">
        <v>3629873</v>
      </c>
      <c r="E14">
        <v>4041516</v>
      </c>
      <c r="F14">
        <v>4408474</v>
      </c>
      <c r="G14">
        <v>4876294</v>
      </c>
      <c r="I14" s="1" t="s">
        <v>24</v>
      </c>
      <c r="J14" s="3">
        <v>14922085</v>
      </c>
    </row>
    <row r="15" spans="1:10" x14ac:dyDescent="0.25">
      <c r="A15" t="s">
        <v>4</v>
      </c>
      <c r="B15" t="s">
        <v>25</v>
      </c>
      <c r="C15">
        <v>1857657</v>
      </c>
      <c r="D15">
        <v>1381665</v>
      </c>
      <c r="E15">
        <v>1278969</v>
      </c>
      <c r="F15">
        <v>1181275</v>
      </c>
      <c r="G15">
        <v>1122940</v>
      </c>
      <c r="I15" s="1" t="s">
        <v>26</v>
      </c>
      <c r="J15" s="3">
        <v>4495510</v>
      </c>
    </row>
    <row r="16" spans="1:10" x14ac:dyDescent="0.25">
      <c r="A16" t="s">
        <v>4</v>
      </c>
      <c r="B16" t="s">
        <v>27</v>
      </c>
      <c r="C16">
        <v>1564294</v>
      </c>
      <c r="D16">
        <v>1074926</v>
      </c>
      <c r="E16">
        <v>1002379</v>
      </c>
      <c r="F16">
        <v>967449</v>
      </c>
      <c r="G16">
        <v>979140</v>
      </c>
      <c r="I16" s="1" t="s">
        <v>28</v>
      </c>
      <c r="J16" s="3">
        <v>3315431</v>
      </c>
    </row>
    <row r="17" spans="1:11" x14ac:dyDescent="0.25">
      <c r="A17" t="s">
        <v>4</v>
      </c>
      <c r="B17" t="s">
        <v>29</v>
      </c>
      <c r="C17">
        <v>1272156</v>
      </c>
      <c r="D17">
        <v>1437544</v>
      </c>
      <c r="E17">
        <v>1426445</v>
      </c>
      <c r="F17">
        <v>1420685</v>
      </c>
      <c r="G17">
        <v>1486726</v>
      </c>
      <c r="I17" s="1" t="s">
        <v>30</v>
      </c>
      <c r="J17" s="3">
        <v>2452920</v>
      </c>
    </row>
    <row r="18" spans="1:11" x14ac:dyDescent="0.25">
      <c r="A18" t="s">
        <v>4</v>
      </c>
      <c r="B18" t="s">
        <v>31</v>
      </c>
      <c r="C18">
        <v>794301</v>
      </c>
      <c r="D18">
        <v>685918</v>
      </c>
      <c r="E18">
        <v>636102</v>
      </c>
      <c r="F18">
        <v>588522</v>
      </c>
      <c r="G18">
        <v>580611</v>
      </c>
      <c r="I18" s="1" t="s">
        <v>32</v>
      </c>
      <c r="J18" s="3">
        <v>15337249</v>
      </c>
    </row>
    <row r="19" spans="1:11" x14ac:dyDescent="0.25">
      <c r="A19" t="s">
        <v>4</v>
      </c>
      <c r="B19" t="s">
        <v>33</v>
      </c>
      <c r="C19">
        <v>4036913</v>
      </c>
      <c r="D19">
        <v>3189311</v>
      </c>
      <c r="E19">
        <v>3018014</v>
      </c>
      <c r="F19">
        <v>2814116</v>
      </c>
      <c r="G19">
        <v>2786934</v>
      </c>
      <c r="I19" s="1" t="s">
        <v>34</v>
      </c>
      <c r="J19" s="3">
        <v>79029480</v>
      </c>
      <c r="K19">
        <v>284</v>
      </c>
    </row>
    <row r="20" spans="1:11" x14ac:dyDescent="0.25">
      <c r="A20" t="s">
        <v>4</v>
      </c>
      <c r="B20" t="s">
        <v>35</v>
      </c>
      <c r="C20">
        <v>1619944</v>
      </c>
      <c r="D20">
        <v>1491240</v>
      </c>
      <c r="E20">
        <v>1449775</v>
      </c>
      <c r="F20">
        <v>1420078</v>
      </c>
      <c r="G20">
        <v>1456774</v>
      </c>
    </row>
    <row r="21" spans="1:11" x14ac:dyDescent="0.25">
      <c r="A21" t="s">
        <v>4</v>
      </c>
      <c r="B21" t="s">
        <v>36</v>
      </c>
      <c r="C21">
        <v>3072049</v>
      </c>
      <c r="D21">
        <v>3485816</v>
      </c>
      <c r="E21">
        <v>3338102</v>
      </c>
      <c r="F21">
        <v>3218193</v>
      </c>
      <c r="G21">
        <v>3222620</v>
      </c>
    </row>
    <row r="22" spans="1:11" x14ac:dyDescent="0.25">
      <c r="A22" t="s">
        <v>4</v>
      </c>
      <c r="B22" t="s">
        <v>37</v>
      </c>
      <c r="C22">
        <v>1520428</v>
      </c>
      <c r="D22">
        <v>1490712</v>
      </c>
      <c r="E22">
        <v>1439091</v>
      </c>
      <c r="F22">
        <v>1291634</v>
      </c>
      <c r="G22">
        <v>1251296</v>
      </c>
    </row>
    <row r="23" spans="1:11" x14ac:dyDescent="0.25">
      <c r="A23" t="s">
        <v>4</v>
      </c>
      <c r="B23" t="s">
        <v>38</v>
      </c>
      <c r="C23">
        <v>663514</v>
      </c>
      <c r="D23">
        <v>583798</v>
      </c>
      <c r="E23">
        <v>541323</v>
      </c>
      <c r="F23">
        <v>477183</v>
      </c>
      <c r="G23">
        <v>454382</v>
      </c>
    </row>
    <row r="24" spans="1:11" x14ac:dyDescent="0.25">
      <c r="A24" t="s">
        <v>4</v>
      </c>
      <c r="B24" t="s">
        <v>39</v>
      </c>
      <c r="C24">
        <v>26233</v>
      </c>
      <c r="D24">
        <v>56332</v>
      </c>
      <c r="E24">
        <v>51036</v>
      </c>
      <c r="F24">
        <v>48020</v>
      </c>
      <c r="G24">
        <v>46197</v>
      </c>
    </row>
    <row r="25" spans="1:11" x14ac:dyDescent="0.25">
      <c r="A25" t="s">
        <v>16</v>
      </c>
      <c r="B25" t="s">
        <v>3</v>
      </c>
      <c r="C25">
        <v>5099875</v>
      </c>
      <c r="D25">
        <v>4928768</v>
      </c>
      <c r="E25">
        <v>5472360</v>
      </c>
      <c r="F25">
        <v>5054247</v>
      </c>
      <c r="G25">
        <v>4833757</v>
      </c>
    </row>
    <row r="26" spans="1:11" x14ac:dyDescent="0.25">
      <c r="A26" t="s">
        <v>16</v>
      </c>
      <c r="B26" t="s">
        <v>5</v>
      </c>
      <c r="C26">
        <v>80855</v>
      </c>
      <c r="D26">
        <v>116649</v>
      </c>
      <c r="E26">
        <v>111511</v>
      </c>
      <c r="F26">
        <v>106740</v>
      </c>
      <c r="G26">
        <v>107526</v>
      </c>
    </row>
    <row r="27" spans="1:11" x14ac:dyDescent="0.25">
      <c r="A27" t="s">
        <v>16</v>
      </c>
      <c r="B27" t="s">
        <v>7</v>
      </c>
      <c r="C27">
        <v>1011420</v>
      </c>
      <c r="D27">
        <v>1277948</v>
      </c>
      <c r="E27">
        <v>1020647</v>
      </c>
      <c r="F27">
        <v>710875</v>
      </c>
      <c r="G27">
        <v>791569</v>
      </c>
    </row>
    <row r="28" spans="1:11" x14ac:dyDescent="0.25">
      <c r="A28" t="s">
        <v>16</v>
      </c>
      <c r="B28" t="s">
        <v>9</v>
      </c>
      <c r="C28">
        <v>2518143</v>
      </c>
      <c r="D28">
        <v>1909735</v>
      </c>
      <c r="E28">
        <v>2507418</v>
      </c>
      <c r="F28">
        <v>2293780</v>
      </c>
      <c r="G28">
        <v>1877680</v>
      </c>
    </row>
    <row r="29" spans="1:11" x14ac:dyDescent="0.25">
      <c r="A29" t="s">
        <v>16</v>
      </c>
      <c r="B29" t="s">
        <v>11</v>
      </c>
      <c r="C29">
        <v>70487</v>
      </c>
      <c r="D29">
        <v>190613</v>
      </c>
      <c r="E29">
        <v>274325</v>
      </c>
      <c r="F29">
        <v>326319</v>
      </c>
      <c r="G29">
        <v>303883</v>
      </c>
    </row>
    <row r="30" spans="1:11" x14ac:dyDescent="0.25">
      <c r="A30" t="s">
        <v>16</v>
      </c>
      <c r="B30" t="s">
        <v>13</v>
      </c>
      <c r="C30">
        <v>45567</v>
      </c>
      <c r="D30">
        <v>55489</v>
      </c>
      <c r="E30">
        <v>49038</v>
      </c>
      <c r="F30">
        <v>47719</v>
      </c>
      <c r="G30">
        <v>56931</v>
      </c>
    </row>
    <row r="31" spans="1:11" x14ac:dyDescent="0.25">
      <c r="A31" t="s">
        <v>16</v>
      </c>
      <c r="B31" t="s">
        <v>15</v>
      </c>
      <c r="C31">
        <v>20216</v>
      </c>
      <c r="D31">
        <v>26993</v>
      </c>
      <c r="E31">
        <v>23221</v>
      </c>
      <c r="F31">
        <v>24367</v>
      </c>
      <c r="G31">
        <v>28934</v>
      </c>
    </row>
    <row r="32" spans="1:11" x14ac:dyDescent="0.25">
      <c r="A32" t="s">
        <v>16</v>
      </c>
      <c r="B32" t="s">
        <v>17</v>
      </c>
      <c r="C32">
        <v>247583</v>
      </c>
      <c r="D32">
        <v>243904</v>
      </c>
      <c r="E32">
        <v>239521</v>
      </c>
      <c r="F32">
        <v>229035</v>
      </c>
      <c r="G32">
        <v>224958</v>
      </c>
    </row>
    <row r="33" spans="1:7" x14ac:dyDescent="0.25">
      <c r="A33" t="s">
        <v>16</v>
      </c>
      <c r="B33" t="s">
        <v>19</v>
      </c>
      <c r="C33">
        <v>353119</v>
      </c>
      <c r="D33">
        <v>61462</v>
      </c>
      <c r="E33">
        <v>58609</v>
      </c>
      <c r="F33">
        <v>69157</v>
      </c>
      <c r="G33">
        <v>72956</v>
      </c>
    </row>
    <row r="34" spans="1:7" x14ac:dyDescent="0.25">
      <c r="A34" t="s">
        <v>16</v>
      </c>
      <c r="B34" t="s">
        <v>21</v>
      </c>
      <c r="C34">
        <v>59512</v>
      </c>
      <c r="D34">
        <v>71369</v>
      </c>
      <c r="E34">
        <v>73901</v>
      </c>
      <c r="F34">
        <v>66795</v>
      </c>
      <c r="G34">
        <v>66217</v>
      </c>
    </row>
    <row r="35" spans="1:7" x14ac:dyDescent="0.25">
      <c r="A35" t="s">
        <v>16</v>
      </c>
      <c r="B35" t="s">
        <v>23</v>
      </c>
      <c r="C35">
        <v>202319</v>
      </c>
      <c r="D35">
        <v>481135</v>
      </c>
      <c r="E35">
        <v>627246</v>
      </c>
      <c r="F35">
        <v>727910</v>
      </c>
      <c r="G35">
        <v>846937</v>
      </c>
    </row>
    <row r="36" spans="1:7" x14ac:dyDescent="0.25">
      <c r="A36" t="s">
        <v>16</v>
      </c>
      <c r="B36" t="s">
        <v>25</v>
      </c>
      <c r="C36">
        <v>27477</v>
      </c>
      <c r="D36">
        <v>25391</v>
      </c>
      <c r="E36">
        <v>24033</v>
      </c>
      <c r="F36">
        <v>21932</v>
      </c>
      <c r="G36">
        <v>21026</v>
      </c>
    </row>
    <row r="37" spans="1:7" x14ac:dyDescent="0.25">
      <c r="A37" t="s">
        <v>16</v>
      </c>
      <c r="B37" t="s">
        <v>27</v>
      </c>
      <c r="C37">
        <v>51271</v>
      </c>
      <c r="D37">
        <v>20459</v>
      </c>
      <c r="E37">
        <v>18592</v>
      </c>
      <c r="F37">
        <v>18774</v>
      </c>
      <c r="G37">
        <v>18362</v>
      </c>
    </row>
    <row r="38" spans="1:7" x14ac:dyDescent="0.25">
      <c r="A38" t="s">
        <v>16</v>
      </c>
      <c r="B38" t="s">
        <v>29</v>
      </c>
      <c r="C38">
        <v>17616</v>
      </c>
      <c r="D38">
        <v>29699</v>
      </c>
      <c r="E38">
        <v>33258</v>
      </c>
      <c r="F38">
        <v>33602</v>
      </c>
      <c r="G38">
        <v>36284</v>
      </c>
    </row>
    <row r="39" spans="1:7" x14ac:dyDescent="0.25">
      <c r="A39" t="s">
        <v>16</v>
      </c>
      <c r="B39" t="s">
        <v>31</v>
      </c>
      <c r="C39">
        <v>10317</v>
      </c>
      <c r="D39">
        <v>11297</v>
      </c>
      <c r="E39">
        <v>9970</v>
      </c>
      <c r="F39">
        <v>8825</v>
      </c>
      <c r="G39">
        <v>9750</v>
      </c>
    </row>
    <row r="40" spans="1:7" x14ac:dyDescent="0.25">
      <c r="A40" t="s">
        <v>16</v>
      </c>
      <c r="B40" t="s">
        <v>33</v>
      </c>
      <c r="C40">
        <v>105841</v>
      </c>
      <c r="D40">
        <v>107382</v>
      </c>
      <c r="E40">
        <v>103220</v>
      </c>
      <c r="F40">
        <v>93238</v>
      </c>
      <c r="G40">
        <v>93408</v>
      </c>
    </row>
    <row r="41" spans="1:7" x14ac:dyDescent="0.25">
      <c r="A41" t="s">
        <v>16</v>
      </c>
      <c r="B41" t="s">
        <v>35</v>
      </c>
      <c r="C41">
        <v>89149</v>
      </c>
      <c r="D41">
        <v>90716</v>
      </c>
      <c r="E41">
        <v>87658</v>
      </c>
      <c r="F41">
        <v>80983</v>
      </c>
      <c r="G41">
        <v>84199</v>
      </c>
    </row>
    <row r="42" spans="1:7" x14ac:dyDescent="0.25">
      <c r="A42" t="s">
        <v>16</v>
      </c>
      <c r="B42" t="s">
        <v>36</v>
      </c>
      <c r="C42">
        <v>133813</v>
      </c>
      <c r="D42">
        <v>163562</v>
      </c>
      <c r="E42">
        <v>165320</v>
      </c>
      <c r="F42">
        <v>150046</v>
      </c>
      <c r="G42">
        <v>150355</v>
      </c>
    </row>
    <row r="43" spans="1:7" x14ac:dyDescent="0.25">
      <c r="A43" t="s">
        <v>16</v>
      </c>
      <c r="B43" t="s">
        <v>37</v>
      </c>
      <c r="C43">
        <v>37155</v>
      </c>
      <c r="D43">
        <v>28340</v>
      </c>
      <c r="E43">
        <v>29850</v>
      </c>
      <c r="F43">
        <v>30334</v>
      </c>
      <c r="G43">
        <v>29549</v>
      </c>
    </row>
    <row r="44" spans="1:7" x14ac:dyDescent="0.25">
      <c r="A44" t="s">
        <v>16</v>
      </c>
      <c r="B44" t="s">
        <v>38</v>
      </c>
      <c r="C44">
        <v>18016</v>
      </c>
      <c r="D44">
        <v>16624</v>
      </c>
      <c r="E44">
        <v>15023</v>
      </c>
      <c r="F44">
        <v>13817</v>
      </c>
      <c r="G44">
        <v>13233</v>
      </c>
    </row>
    <row r="45" spans="1:7" x14ac:dyDescent="0.25">
      <c r="A45" t="s">
        <v>16</v>
      </c>
      <c r="B45" t="s">
        <v>39</v>
      </c>
      <c r="D45" t="s">
        <v>40</v>
      </c>
      <c r="E45" t="s">
        <v>40</v>
      </c>
      <c r="F45" t="s">
        <v>40</v>
      </c>
      <c r="G45" t="s">
        <v>40</v>
      </c>
    </row>
    <row r="46" spans="1:7" x14ac:dyDescent="0.25">
      <c r="A46" t="s">
        <v>12</v>
      </c>
      <c r="B46" t="s">
        <v>3</v>
      </c>
      <c r="C46">
        <v>2083910</v>
      </c>
      <c r="D46">
        <v>2232300</v>
      </c>
      <c r="E46">
        <v>2201877</v>
      </c>
      <c r="F46">
        <v>2131938</v>
      </c>
      <c r="G46">
        <v>2140423</v>
      </c>
    </row>
    <row r="47" spans="1:7" x14ac:dyDescent="0.25">
      <c r="A47" t="s">
        <v>12</v>
      </c>
      <c r="B47" t="s">
        <v>5</v>
      </c>
      <c r="C47">
        <v>153671</v>
      </c>
      <c r="D47">
        <v>199689</v>
      </c>
      <c r="E47">
        <v>197037</v>
      </c>
      <c r="F47">
        <v>185367</v>
      </c>
      <c r="G47">
        <v>184685</v>
      </c>
    </row>
    <row r="48" spans="1:7" x14ac:dyDescent="0.25">
      <c r="A48" t="s">
        <v>12</v>
      </c>
      <c r="B48" t="s">
        <v>7</v>
      </c>
      <c r="C48">
        <v>164371</v>
      </c>
      <c r="D48">
        <v>161420</v>
      </c>
      <c r="E48">
        <v>144683</v>
      </c>
      <c r="F48">
        <v>147572</v>
      </c>
      <c r="G48">
        <v>141397</v>
      </c>
    </row>
    <row r="49" spans="1:7" x14ac:dyDescent="0.25">
      <c r="A49" t="s">
        <v>12</v>
      </c>
      <c r="B49" t="s">
        <v>9</v>
      </c>
      <c r="C49">
        <v>598457</v>
      </c>
      <c r="D49">
        <v>778072</v>
      </c>
      <c r="E49">
        <v>782390</v>
      </c>
      <c r="F49">
        <v>801196</v>
      </c>
      <c r="G49">
        <v>824355</v>
      </c>
    </row>
    <row r="50" spans="1:7" x14ac:dyDescent="0.25">
      <c r="A50" t="s">
        <v>12</v>
      </c>
      <c r="B50" t="s">
        <v>11</v>
      </c>
      <c r="C50">
        <v>43463</v>
      </c>
      <c r="D50">
        <v>15881</v>
      </c>
      <c r="E50">
        <v>16213</v>
      </c>
      <c r="F50">
        <v>22232</v>
      </c>
      <c r="G50">
        <v>23904</v>
      </c>
    </row>
    <row r="51" spans="1:7" x14ac:dyDescent="0.25">
      <c r="A51" t="s">
        <v>12</v>
      </c>
      <c r="B51" t="s">
        <v>13</v>
      </c>
      <c r="C51">
        <v>77703</v>
      </c>
      <c r="D51">
        <v>82946</v>
      </c>
      <c r="E51">
        <v>91269</v>
      </c>
      <c r="F51">
        <v>91453</v>
      </c>
      <c r="G51">
        <v>90207</v>
      </c>
    </row>
    <row r="52" spans="1:7" x14ac:dyDescent="0.25">
      <c r="A52" t="s">
        <v>12</v>
      </c>
      <c r="B52" t="s">
        <v>15</v>
      </c>
      <c r="C52">
        <v>28198</v>
      </c>
      <c r="D52">
        <v>27003</v>
      </c>
      <c r="E52">
        <v>26155</v>
      </c>
      <c r="F52">
        <v>27500</v>
      </c>
      <c r="G52">
        <v>28309</v>
      </c>
    </row>
    <row r="53" spans="1:7" x14ac:dyDescent="0.25">
      <c r="A53" t="s">
        <v>12</v>
      </c>
      <c r="B53" t="s">
        <v>17</v>
      </c>
      <c r="C53">
        <v>320462</v>
      </c>
      <c r="D53">
        <v>309652</v>
      </c>
      <c r="E53">
        <v>301975</v>
      </c>
      <c r="F53">
        <v>259797</v>
      </c>
      <c r="G53">
        <v>253984</v>
      </c>
    </row>
    <row r="54" spans="1:7" x14ac:dyDescent="0.25">
      <c r="A54" t="s">
        <v>12</v>
      </c>
      <c r="B54" t="s">
        <v>19</v>
      </c>
      <c r="C54">
        <v>66914</v>
      </c>
      <c r="D54">
        <v>63765</v>
      </c>
      <c r="E54">
        <v>65921</v>
      </c>
      <c r="F54">
        <v>62868</v>
      </c>
      <c r="G54">
        <v>63059</v>
      </c>
    </row>
    <row r="55" spans="1:7" x14ac:dyDescent="0.25">
      <c r="A55" t="s">
        <v>12</v>
      </c>
      <c r="B55" t="s">
        <v>21</v>
      </c>
      <c r="C55">
        <v>103339</v>
      </c>
      <c r="D55">
        <v>116875</v>
      </c>
      <c r="E55">
        <v>118267</v>
      </c>
      <c r="F55">
        <v>108835</v>
      </c>
      <c r="G55">
        <v>109196</v>
      </c>
    </row>
    <row r="56" spans="1:7" x14ac:dyDescent="0.25">
      <c r="A56" t="s">
        <v>12</v>
      </c>
      <c r="B56" t="s">
        <v>23</v>
      </c>
      <c r="C56">
        <v>57518</v>
      </c>
      <c r="D56">
        <v>55564</v>
      </c>
      <c r="E56">
        <v>61607</v>
      </c>
      <c r="F56">
        <v>56472</v>
      </c>
      <c r="G56">
        <v>53544</v>
      </c>
    </row>
    <row r="57" spans="1:7" x14ac:dyDescent="0.25">
      <c r="A57" t="s">
        <v>12</v>
      </c>
      <c r="B57" t="s">
        <v>25</v>
      </c>
      <c r="C57">
        <v>47539</v>
      </c>
      <c r="D57">
        <v>31543</v>
      </c>
      <c r="E57">
        <v>28747</v>
      </c>
      <c r="F57">
        <v>26193</v>
      </c>
      <c r="G57">
        <v>24080</v>
      </c>
    </row>
    <row r="58" spans="1:7" x14ac:dyDescent="0.25">
      <c r="A58" t="s">
        <v>12</v>
      </c>
      <c r="B58" t="s">
        <v>27</v>
      </c>
      <c r="C58">
        <v>24879</v>
      </c>
      <c r="D58">
        <v>18789</v>
      </c>
      <c r="E58">
        <v>18725</v>
      </c>
      <c r="F58">
        <v>17125</v>
      </c>
      <c r="G58">
        <v>18574</v>
      </c>
    </row>
    <row r="59" spans="1:7" x14ac:dyDescent="0.25">
      <c r="A59" t="s">
        <v>12</v>
      </c>
      <c r="B59" t="s">
        <v>29</v>
      </c>
      <c r="C59">
        <v>24265</v>
      </c>
      <c r="D59">
        <v>25126</v>
      </c>
      <c r="E59">
        <v>26184</v>
      </c>
      <c r="F59">
        <v>24215</v>
      </c>
      <c r="G59">
        <v>26929</v>
      </c>
    </row>
    <row r="60" spans="1:7" x14ac:dyDescent="0.25">
      <c r="A60" t="s">
        <v>12</v>
      </c>
      <c r="B60" t="s">
        <v>31</v>
      </c>
      <c r="C60">
        <v>19450</v>
      </c>
      <c r="D60">
        <v>14719</v>
      </c>
      <c r="E60">
        <v>13243</v>
      </c>
      <c r="F60">
        <v>11734</v>
      </c>
      <c r="G60">
        <v>12120</v>
      </c>
    </row>
    <row r="61" spans="1:7" x14ac:dyDescent="0.25">
      <c r="A61" t="s">
        <v>12</v>
      </c>
      <c r="B61" t="s">
        <v>33</v>
      </c>
      <c r="C61">
        <v>129853</v>
      </c>
      <c r="D61">
        <v>108478</v>
      </c>
      <c r="E61">
        <v>98344</v>
      </c>
      <c r="F61">
        <v>92882</v>
      </c>
      <c r="G61">
        <v>92551</v>
      </c>
    </row>
    <row r="62" spans="1:7" x14ac:dyDescent="0.25">
      <c r="A62" t="s">
        <v>12</v>
      </c>
      <c r="B62" t="s">
        <v>35</v>
      </c>
      <c r="C62">
        <v>48959</v>
      </c>
      <c r="D62">
        <v>40806</v>
      </c>
      <c r="E62">
        <v>38467</v>
      </c>
      <c r="F62">
        <v>37795</v>
      </c>
      <c r="G62">
        <v>39133</v>
      </c>
    </row>
    <row r="63" spans="1:7" x14ac:dyDescent="0.25">
      <c r="A63" t="s">
        <v>12</v>
      </c>
      <c r="B63" t="s">
        <v>36</v>
      </c>
      <c r="C63">
        <v>87469</v>
      </c>
      <c r="D63">
        <v>110397</v>
      </c>
      <c r="E63">
        <v>101879</v>
      </c>
      <c r="F63">
        <v>96118</v>
      </c>
      <c r="G63">
        <v>93919</v>
      </c>
    </row>
    <row r="64" spans="1:7" x14ac:dyDescent="0.25">
      <c r="A64" t="s">
        <v>12</v>
      </c>
      <c r="B64" t="s">
        <v>37</v>
      </c>
      <c r="C64">
        <v>60501</v>
      </c>
      <c r="D64">
        <v>52170</v>
      </c>
      <c r="E64">
        <v>52001</v>
      </c>
      <c r="F64">
        <v>46344</v>
      </c>
      <c r="G64">
        <v>44917</v>
      </c>
    </row>
    <row r="65" spans="1:7" x14ac:dyDescent="0.25">
      <c r="A65" t="s">
        <v>12</v>
      </c>
      <c r="B65" t="s">
        <v>38</v>
      </c>
      <c r="C65">
        <v>26898</v>
      </c>
      <c r="D65">
        <v>19405</v>
      </c>
      <c r="E65">
        <v>18768</v>
      </c>
      <c r="F65">
        <v>16238</v>
      </c>
      <c r="G65">
        <v>15559</v>
      </c>
    </row>
    <row r="66" spans="1:7" x14ac:dyDescent="0.25">
      <c r="A66" t="s">
        <v>12</v>
      </c>
      <c r="B66" t="s">
        <v>39</v>
      </c>
      <c r="D66" t="s">
        <v>40</v>
      </c>
      <c r="E66" t="s">
        <v>40</v>
      </c>
      <c r="F66" t="s">
        <v>40</v>
      </c>
      <c r="G66" t="s">
        <v>40</v>
      </c>
    </row>
    <row r="67" spans="1:7" x14ac:dyDescent="0.25">
      <c r="A67" t="s">
        <v>8</v>
      </c>
      <c r="B67" t="s">
        <v>3</v>
      </c>
      <c r="C67">
        <v>1504255</v>
      </c>
      <c r="D67">
        <v>2037454</v>
      </c>
      <c r="E67">
        <v>1988613</v>
      </c>
      <c r="F67">
        <v>1901068</v>
      </c>
      <c r="G67">
        <v>1835341</v>
      </c>
    </row>
    <row r="68" spans="1:7" x14ac:dyDescent="0.25">
      <c r="A68" t="s">
        <v>8</v>
      </c>
      <c r="B68" t="s">
        <v>5</v>
      </c>
      <c r="C68">
        <v>106329</v>
      </c>
      <c r="D68">
        <v>151421</v>
      </c>
      <c r="E68">
        <v>146268</v>
      </c>
      <c r="F68">
        <v>141749</v>
      </c>
      <c r="G68">
        <v>139477</v>
      </c>
    </row>
    <row r="69" spans="1:7" x14ac:dyDescent="0.25">
      <c r="A69" t="s">
        <v>8</v>
      </c>
      <c r="B69" t="s">
        <v>7</v>
      </c>
      <c r="C69">
        <v>140591</v>
      </c>
      <c r="D69">
        <v>566879</v>
      </c>
      <c r="E69">
        <v>508769</v>
      </c>
      <c r="F69">
        <v>490654</v>
      </c>
      <c r="G69">
        <v>392904</v>
      </c>
    </row>
    <row r="70" spans="1:7" x14ac:dyDescent="0.25">
      <c r="A70" t="s">
        <v>8</v>
      </c>
      <c r="B70" t="s">
        <v>9</v>
      </c>
      <c r="C70">
        <v>362172</v>
      </c>
      <c r="D70">
        <v>443640</v>
      </c>
      <c r="E70">
        <v>442501</v>
      </c>
      <c r="F70">
        <v>426674</v>
      </c>
      <c r="G70">
        <v>444530</v>
      </c>
    </row>
    <row r="71" spans="1:7" x14ac:dyDescent="0.25">
      <c r="A71" t="s">
        <v>8</v>
      </c>
      <c r="B71" t="s">
        <v>11</v>
      </c>
      <c r="C71">
        <v>24959</v>
      </c>
      <c r="D71">
        <v>47400</v>
      </c>
      <c r="E71">
        <v>80439</v>
      </c>
      <c r="F71">
        <v>63534</v>
      </c>
      <c r="G71">
        <v>74954</v>
      </c>
    </row>
    <row r="72" spans="1:7" x14ac:dyDescent="0.25">
      <c r="A72" t="s">
        <v>8</v>
      </c>
      <c r="B72" t="s">
        <v>13</v>
      </c>
      <c r="C72">
        <v>48398</v>
      </c>
      <c r="D72">
        <v>54030</v>
      </c>
      <c r="E72">
        <v>56238</v>
      </c>
      <c r="F72">
        <v>55032</v>
      </c>
      <c r="G72">
        <v>56942</v>
      </c>
    </row>
    <row r="73" spans="1:7" x14ac:dyDescent="0.25">
      <c r="A73" t="s">
        <v>8</v>
      </c>
      <c r="B73" t="s">
        <v>15</v>
      </c>
      <c r="C73">
        <v>20864</v>
      </c>
      <c r="D73">
        <v>17754</v>
      </c>
      <c r="E73">
        <v>17249</v>
      </c>
      <c r="F73">
        <v>18551</v>
      </c>
      <c r="G73">
        <v>19946</v>
      </c>
    </row>
    <row r="74" spans="1:7" x14ac:dyDescent="0.25">
      <c r="A74" t="s">
        <v>8</v>
      </c>
      <c r="B74" t="s">
        <v>17</v>
      </c>
      <c r="C74">
        <v>246672</v>
      </c>
      <c r="D74">
        <v>223144</v>
      </c>
      <c r="E74">
        <v>214006</v>
      </c>
      <c r="F74">
        <v>203768</v>
      </c>
      <c r="G74">
        <v>200997</v>
      </c>
    </row>
    <row r="75" spans="1:7" x14ac:dyDescent="0.25">
      <c r="A75" t="s">
        <v>8</v>
      </c>
      <c r="B75" t="s">
        <v>19</v>
      </c>
      <c r="C75">
        <v>64360</v>
      </c>
      <c r="D75">
        <v>71249</v>
      </c>
      <c r="E75">
        <v>67791</v>
      </c>
      <c r="F75">
        <v>68052</v>
      </c>
      <c r="G75">
        <v>72621</v>
      </c>
    </row>
    <row r="76" spans="1:7" x14ac:dyDescent="0.25">
      <c r="A76" t="s">
        <v>8</v>
      </c>
      <c r="B76" t="s">
        <v>21</v>
      </c>
      <c r="C76">
        <v>88377</v>
      </c>
      <c r="D76">
        <v>93522</v>
      </c>
      <c r="E76">
        <v>93346</v>
      </c>
      <c r="F76">
        <v>87004</v>
      </c>
      <c r="G76">
        <v>88747</v>
      </c>
    </row>
    <row r="77" spans="1:7" x14ac:dyDescent="0.25">
      <c r="A77" t="s">
        <v>8</v>
      </c>
      <c r="B77" t="s">
        <v>23</v>
      </c>
      <c r="C77">
        <v>40148</v>
      </c>
      <c r="D77">
        <v>44591</v>
      </c>
      <c r="E77">
        <v>45842</v>
      </c>
      <c r="F77">
        <v>44167</v>
      </c>
      <c r="G77">
        <v>40961</v>
      </c>
    </row>
    <row r="78" spans="1:7" x14ac:dyDescent="0.25">
      <c r="A78" t="s">
        <v>8</v>
      </c>
      <c r="B78" t="s">
        <v>25</v>
      </c>
      <c r="C78">
        <v>30990</v>
      </c>
      <c r="D78">
        <v>19732</v>
      </c>
      <c r="E78">
        <v>19080</v>
      </c>
      <c r="F78">
        <v>20119</v>
      </c>
      <c r="G78">
        <v>18966</v>
      </c>
    </row>
    <row r="79" spans="1:7" x14ac:dyDescent="0.25">
      <c r="A79" t="s">
        <v>8</v>
      </c>
      <c r="B79" t="s">
        <v>27</v>
      </c>
      <c r="C79">
        <v>22518</v>
      </c>
      <c r="D79">
        <v>8865</v>
      </c>
      <c r="E79">
        <v>8820</v>
      </c>
      <c r="F79">
        <v>9006</v>
      </c>
      <c r="G79">
        <v>8472</v>
      </c>
    </row>
    <row r="80" spans="1:7" x14ac:dyDescent="0.25">
      <c r="A80" t="s">
        <v>8</v>
      </c>
      <c r="B80" t="s">
        <v>29</v>
      </c>
      <c r="C80">
        <v>20906</v>
      </c>
      <c r="D80">
        <v>23010</v>
      </c>
      <c r="E80">
        <v>22606</v>
      </c>
      <c r="F80">
        <v>21933</v>
      </c>
      <c r="G80">
        <v>23394</v>
      </c>
    </row>
    <row r="81" spans="1:7" x14ac:dyDescent="0.25">
      <c r="A81" t="s">
        <v>8</v>
      </c>
      <c r="B81" t="s">
        <v>31</v>
      </c>
      <c r="C81">
        <v>8199</v>
      </c>
      <c r="D81">
        <v>8067</v>
      </c>
      <c r="E81">
        <v>7698</v>
      </c>
      <c r="F81">
        <v>6764</v>
      </c>
      <c r="G81">
        <v>6828</v>
      </c>
    </row>
    <row r="82" spans="1:7" x14ac:dyDescent="0.25">
      <c r="A82" t="s">
        <v>8</v>
      </c>
      <c r="B82" t="s">
        <v>33</v>
      </c>
      <c r="C82">
        <v>106042</v>
      </c>
      <c r="D82">
        <v>94318</v>
      </c>
      <c r="E82">
        <v>95164</v>
      </c>
      <c r="F82">
        <v>82167</v>
      </c>
      <c r="G82">
        <v>80586</v>
      </c>
    </row>
    <row r="83" spans="1:7" x14ac:dyDescent="0.25">
      <c r="A83" t="s">
        <v>8</v>
      </c>
      <c r="B83" t="s">
        <v>35</v>
      </c>
      <c r="C83">
        <v>27254</v>
      </c>
      <c r="D83">
        <v>23583</v>
      </c>
      <c r="E83">
        <v>22096</v>
      </c>
      <c r="F83">
        <v>32087</v>
      </c>
      <c r="G83">
        <v>33977</v>
      </c>
    </row>
    <row r="84" spans="1:7" x14ac:dyDescent="0.25">
      <c r="A84" t="s">
        <v>8</v>
      </c>
      <c r="B84" t="s">
        <v>36</v>
      </c>
      <c r="C84">
        <v>82554</v>
      </c>
      <c r="D84">
        <v>95002</v>
      </c>
      <c r="E84">
        <v>91509</v>
      </c>
      <c r="F84">
        <v>86614</v>
      </c>
      <c r="G84">
        <v>88467</v>
      </c>
    </row>
    <row r="85" spans="1:7" x14ac:dyDescent="0.25">
      <c r="A85" t="s">
        <v>8</v>
      </c>
      <c r="B85" t="s">
        <v>37</v>
      </c>
      <c r="C85">
        <v>43614</v>
      </c>
      <c r="D85">
        <v>35873</v>
      </c>
      <c r="E85">
        <v>34355</v>
      </c>
      <c r="F85">
        <v>30037</v>
      </c>
      <c r="G85">
        <v>30073</v>
      </c>
    </row>
    <row r="86" spans="1:7" x14ac:dyDescent="0.25">
      <c r="A86" t="s">
        <v>8</v>
      </c>
      <c r="B86" t="s">
        <v>38</v>
      </c>
      <c r="C86">
        <v>19310</v>
      </c>
      <c r="D86">
        <v>15374</v>
      </c>
      <c r="E86">
        <v>14837</v>
      </c>
      <c r="F86">
        <v>13156</v>
      </c>
      <c r="G86">
        <v>12499</v>
      </c>
    </row>
    <row r="87" spans="1:7" x14ac:dyDescent="0.25">
      <c r="A87" t="s">
        <v>8</v>
      </c>
      <c r="B87" t="s">
        <v>39</v>
      </c>
      <c r="D87" t="s">
        <v>40</v>
      </c>
      <c r="E87" t="s">
        <v>40</v>
      </c>
      <c r="F87" t="s">
        <v>40</v>
      </c>
      <c r="G87" t="s">
        <v>40</v>
      </c>
    </row>
    <row r="88" spans="1:7" x14ac:dyDescent="0.25">
      <c r="A88" t="s">
        <v>26</v>
      </c>
      <c r="B88" t="s">
        <v>3</v>
      </c>
      <c r="C88">
        <v>4126746</v>
      </c>
      <c r="D88">
        <v>4350922</v>
      </c>
      <c r="E88">
        <v>4495510</v>
      </c>
      <c r="F88">
        <v>4315638</v>
      </c>
      <c r="G88">
        <v>4390788</v>
      </c>
    </row>
    <row r="89" spans="1:7" x14ac:dyDescent="0.25">
      <c r="A89" t="s">
        <v>26</v>
      </c>
      <c r="B89" t="s">
        <v>5</v>
      </c>
      <c r="C89">
        <v>204561</v>
      </c>
      <c r="D89">
        <v>292610</v>
      </c>
      <c r="E89">
        <v>292677</v>
      </c>
      <c r="F89">
        <v>283282</v>
      </c>
      <c r="G89">
        <v>283865</v>
      </c>
    </row>
    <row r="90" spans="1:7" x14ac:dyDescent="0.25">
      <c r="A90" t="s">
        <v>26</v>
      </c>
      <c r="B90" t="s">
        <v>7</v>
      </c>
      <c r="C90">
        <v>60582</v>
      </c>
      <c r="D90" t="s">
        <v>40</v>
      </c>
      <c r="E90" t="s">
        <v>40</v>
      </c>
      <c r="F90">
        <v>334626</v>
      </c>
      <c r="G90" t="s">
        <v>40</v>
      </c>
    </row>
    <row r="91" spans="1:7" x14ac:dyDescent="0.25">
      <c r="A91" t="s">
        <v>26</v>
      </c>
      <c r="B91" t="s">
        <v>9</v>
      </c>
      <c r="C91">
        <v>1537687</v>
      </c>
      <c r="D91">
        <v>1567676</v>
      </c>
      <c r="E91">
        <v>1689300</v>
      </c>
      <c r="F91">
        <v>1644941</v>
      </c>
      <c r="G91">
        <v>1692928</v>
      </c>
    </row>
    <row r="92" spans="1:7" x14ac:dyDescent="0.25">
      <c r="A92" t="s">
        <v>26</v>
      </c>
      <c r="B92" t="s">
        <v>11</v>
      </c>
      <c r="C92">
        <v>44129</v>
      </c>
      <c r="D92">
        <v>41304</v>
      </c>
      <c r="E92">
        <v>24957</v>
      </c>
      <c r="F92" t="s">
        <v>40</v>
      </c>
      <c r="G92">
        <v>35057</v>
      </c>
    </row>
    <row r="93" spans="1:7" x14ac:dyDescent="0.25">
      <c r="A93" t="s">
        <v>26</v>
      </c>
      <c r="B93" t="s">
        <v>13</v>
      </c>
      <c r="C93">
        <v>100813</v>
      </c>
      <c r="D93">
        <v>117293</v>
      </c>
      <c r="E93">
        <v>120428</v>
      </c>
      <c r="F93">
        <v>122224</v>
      </c>
      <c r="G93">
        <v>119206</v>
      </c>
    </row>
    <row r="94" spans="1:7" x14ac:dyDescent="0.25">
      <c r="A94" t="s">
        <v>26</v>
      </c>
      <c r="B94" t="s">
        <v>15</v>
      </c>
      <c r="C94">
        <v>81688</v>
      </c>
      <c r="D94">
        <v>67196</v>
      </c>
      <c r="E94">
        <v>63379</v>
      </c>
      <c r="F94">
        <v>66998</v>
      </c>
      <c r="G94">
        <v>78035</v>
      </c>
    </row>
    <row r="95" spans="1:7" x14ac:dyDescent="0.25">
      <c r="A95" t="s">
        <v>26</v>
      </c>
      <c r="B95" t="s">
        <v>17</v>
      </c>
      <c r="C95">
        <v>641783</v>
      </c>
      <c r="D95">
        <v>554662</v>
      </c>
      <c r="E95">
        <v>558711</v>
      </c>
      <c r="F95">
        <v>531139</v>
      </c>
      <c r="G95">
        <v>526564</v>
      </c>
    </row>
    <row r="96" spans="1:7" x14ac:dyDescent="0.25">
      <c r="A96" t="s">
        <v>26</v>
      </c>
      <c r="B96" t="s">
        <v>19</v>
      </c>
      <c r="C96">
        <v>171107</v>
      </c>
      <c r="D96">
        <v>213752</v>
      </c>
      <c r="E96">
        <v>229957</v>
      </c>
      <c r="F96">
        <v>212212</v>
      </c>
      <c r="G96">
        <v>217738</v>
      </c>
    </row>
    <row r="97" spans="1:7" x14ac:dyDescent="0.25">
      <c r="A97" t="s">
        <v>26</v>
      </c>
      <c r="B97" t="s">
        <v>21</v>
      </c>
      <c r="C97">
        <v>170233</v>
      </c>
      <c r="D97">
        <v>181430</v>
      </c>
      <c r="E97">
        <v>194682</v>
      </c>
      <c r="F97">
        <v>174731</v>
      </c>
      <c r="G97">
        <v>173289</v>
      </c>
    </row>
    <row r="98" spans="1:7" x14ac:dyDescent="0.25">
      <c r="A98" t="s">
        <v>26</v>
      </c>
      <c r="B98" t="s">
        <v>23</v>
      </c>
      <c r="C98">
        <v>123281</v>
      </c>
      <c r="D98">
        <v>103619</v>
      </c>
      <c r="E98">
        <v>113590</v>
      </c>
      <c r="F98">
        <v>102844</v>
      </c>
      <c r="G98">
        <v>94428</v>
      </c>
    </row>
    <row r="99" spans="1:7" x14ac:dyDescent="0.25">
      <c r="A99" t="s">
        <v>26</v>
      </c>
      <c r="B99" t="s">
        <v>25</v>
      </c>
      <c r="C99">
        <v>78589</v>
      </c>
      <c r="D99">
        <v>58568</v>
      </c>
      <c r="E99">
        <v>56211</v>
      </c>
      <c r="F99">
        <v>54625</v>
      </c>
      <c r="G99">
        <v>55192</v>
      </c>
    </row>
    <row r="100" spans="1:7" x14ac:dyDescent="0.25">
      <c r="A100" t="s">
        <v>26</v>
      </c>
      <c r="B100" t="s">
        <v>27</v>
      </c>
      <c r="C100">
        <v>68402</v>
      </c>
      <c r="D100" t="s">
        <v>40</v>
      </c>
      <c r="E100" t="s">
        <v>40</v>
      </c>
      <c r="F100">
        <v>48784</v>
      </c>
      <c r="G100">
        <v>52011</v>
      </c>
    </row>
    <row r="101" spans="1:7" x14ac:dyDescent="0.25">
      <c r="A101" t="s">
        <v>26</v>
      </c>
      <c r="B101" t="s">
        <v>29</v>
      </c>
      <c r="C101">
        <v>146314</v>
      </c>
      <c r="D101">
        <v>142106</v>
      </c>
      <c r="E101">
        <v>139648</v>
      </c>
      <c r="F101">
        <v>136912</v>
      </c>
      <c r="G101">
        <v>140085</v>
      </c>
    </row>
    <row r="102" spans="1:7" x14ac:dyDescent="0.25">
      <c r="A102" t="s">
        <v>26</v>
      </c>
      <c r="B102" t="s">
        <v>31</v>
      </c>
      <c r="C102">
        <v>29171</v>
      </c>
      <c r="D102">
        <v>23505</v>
      </c>
      <c r="E102">
        <v>21401</v>
      </c>
      <c r="F102">
        <v>19629</v>
      </c>
      <c r="G102">
        <v>18701</v>
      </c>
    </row>
    <row r="103" spans="1:7" x14ac:dyDescent="0.25">
      <c r="A103" t="s">
        <v>26</v>
      </c>
      <c r="B103" t="s">
        <v>33</v>
      </c>
      <c r="C103">
        <v>230698</v>
      </c>
      <c r="D103">
        <v>150675</v>
      </c>
      <c r="E103">
        <v>159700</v>
      </c>
      <c r="F103">
        <v>139215</v>
      </c>
      <c r="G103">
        <v>137421</v>
      </c>
    </row>
    <row r="104" spans="1:7" x14ac:dyDescent="0.25">
      <c r="A104" t="s">
        <v>26</v>
      </c>
      <c r="B104" t="s">
        <v>35</v>
      </c>
      <c r="C104">
        <v>136928</v>
      </c>
      <c r="D104">
        <v>113382</v>
      </c>
      <c r="E104">
        <v>117526</v>
      </c>
      <c r="F104">
        <v>109995</v>
      </c>
      <c r="G104">
        <v>115103</v>
      </c>
    </row>
    <row r="105" spans="1:7" x14ac:dyDescent="0.25">
      <c r="A105" t="s">
        <v>26</v>
      </c>
      <c r="B105" t="s">
        <v>36</v>
      </c>
      <c r="C105">
        <v>174640</v>
      </c>
      <c r="D105">
        <v>216849</v>
      </c>
      <c r="E105">
        <v>218304</v>
      </c>
      <c r="F105">
        <v>207556</v>
      </c>
      <c r="G105">
        <v>209538</v>
      </c>
    </row>
    <row r="106" spans="1:7" x14ac:dyDescent="0.25">
      <c r="A106" t="s">
        <v>26</v>
      </c>
      <c r="B106" t="s">
        <v>37</v>
      </c>
      <c r="C106">
        <v>85013</v>
      </c>
      <c r="D106">
        <v>87454</v>
      </c>
      <c r="E106">
        <v>88153</v>
      </c>
      <c r="F106">
        <v>79302</v>
      </c>
      <c r="G106">
        <v>77426</v>
      </c>
    </row>
    <row r="107" spans="1:7" x14ac:dyDescent="0.25">
      <c r="A107" t="s">
        <v>26</v>
      </c>
      <c r="B107" t="s">
        <v>38</v>
      </c>
      <c r="C107">
        <v>40989</v>
      </c>
      <c r="D107">
        <v>35935</v>
      </c>
      <c r="E107">
        <v>33615</v>
      </c>
      <c r="F107" t="s">
        <v>40</v>
      </c>
      <c r="G107" t="s">
        <v>40</v>
      </c>
    </row>
    <row r="108" spans="1:7" x14ac:dyDescent="0.25">
      <c r="A108" t="s">
        <v>26</v>
      </c>
      <c r="B108" t="s">
        <v>39</v>
      </c>
      <c r="C108">
        <v>137</v>
      </c>
      <c r="D108" t="s">
        <v>40</v>
      </c>
      <c r="E108" t="s">
        <v>40</v>
      </c>
      <c r="F108" t="s">
        <v>40</v>
      </c>
      <c r="G108" t="s">
        <v>40</v>
      </c>
    </row>
    <row r="109" spans="1:7" x14ac:dyDescent="0.25">
      <c r="A109" t="s">
        <v>10</v>
      </c>
      <c r="B109" t="s">
        <v>3</v>
      </c>
      <c r="C109">
        <v>1386391</v>
      </c>
      <c r="D109">
        <v>1400563</v>
      </c>
      <c r="E109">
        <v>1394584</v>
      </c>
      <c r="F109">
        <v>1367751</v>
      </c>
      <c r="G109">
        <v>1375534</v>
      </c>
    </row>
    <row r="110" spans="1:7" x14ac:dyDescent="0.25">
      <c r="A110" t="s">
        <v>10</v>
      </c>
      <c r="B110" t="s">
        <v>5</v>
      </c>
      <c r="C110">
        <v>204888</v>
      </c>
      <c r="D110">
        <v>220994</v>
      </c>
      <c r="E110">
        <v>212240</v>
      </c>
      <c r="F110">
        <v>211139</v>
      </c>
      <c r="G110">
        <v>192826</v>
      </c>
    </row>
    <row r="111" spans="1:7" x14ac:dyDescent="0.25">
      <c r="A111" t="s">
        <v>10</v>
      </c>
      <c r="B111" t="s">
        <v>7</v>
      </c>
      <c r="C111">
        <v>28</v>
      </c>
      <c r="D111">
        <v>128</v>
      </c>
      <c r="E111">
        <v>103</v>
      </c>
      <c r="F111">
        <v>77</v>
      </c>
      <c r="G111">
        <v>29</v>
      </c>
    </row>
    <row r="112" spans="1:7" x14ac:dyDescent="0.25">
      <c r="A112" t="s">
        <v>10</v>
      </c>
      <c r="B112" t="s">
        <v>9</v>
      </c>
      <c r="C112">
        <v>228293</v>
      </c>
      <c r="D112">
        <v>240660</v>
      </c>
      <c r="E112">
        <v>239831</v>
      </c>
      <c r="F112">
        <v>232121</v>
      </c>
      <c r="G112">
        <v>243441</v>
      </c>
    </row>
    <row r="113" spans="1:7" x14ac:dyDescent="0.25">
      <c r="A113" t="s">
        <v>10</v>
      </c>
      <c r="B113" t="s">
        <v>11</v>
      </c>
      <c r="C113">
        <v>46393</v>
      </c>
      <c r="D113">
        <v>24076</v>
      </c>
      <c r="E113">
        <v>20174</v>
      </c>
      <c r="F113">
        <v>24641</v>
      </c>
      <c r="G113">
        <v>30692</v>
      </c>
    </row>
    <row r="114" spans="1:7" x14ac:dyDescent="0.25">
      <c r="A114" t="s">
        <v>10</v>
      </c>
      <c r="B114" t="s">
        <v>13</v>
      </c>
      <c r="C114">
        <v>50443</v>
      </c>
      <c r="D114">
        <v>65888</v>
      </c>
      <c r="E114">
        <v>78506</v>
      </c>
      <c r="F114">
        <v>81440</v>
      </c>
      <c r="G114">
        <v>85202</v>
      </c>
    </row>
    <row r="115" spans="1:7" x14ac:dyDescent="0.25">
      <c r="A115" t="s">
        <v>10</v>
      </c>
      <c r="B115" t="s">
        <v>15</v>
      </c>
      <c r="C115">
        <v>17885</v>
      </c>
      <c r="D115">
        <v>30737</v>
      </c>
      <c r="E115">
        <v>30344</v>
      </c>
      <c r="F115">
        <v>33136</v>
      </c>
      <c r="G115">
        <v>34245</v>
      </c>
    </row>
    <row r="116" spans="1:7" x14ac:dyDescent="0.25">
      <c r="A116" t="s">
        <v>10</v>
      </c>
      <c r="B116" t="s">
        <v>17</v>
      </c>
      <c r="C116">
        <v>261557</v>
      </c>
      <c r="D116">
        <v>240152</v>
      </c>
      <c r="E116">
        <v>236054</v>
      </c>
      <c r="F116">
        <v>232085</v>
      </c>
      <c r="G116">
        <v>229783</v>
      </c>
    </row>
    <row r="117" spans="1:7" x14ac:dyDescent="0.25">
      <c r="A117" t="s">
        <v>10</v>
      </c>
      <c r="B117" t="s">
        <v>19</v>
      </c>
      <c r="C117">
        <v>86528</v>
      </c>
      <c r="D117">
        <v>118405</v>
      </c>
      <c r="E117">
        <v>128913</v>
      </c>
      <c r="F117">
        <v>123365</v>
      </c>
      <c r="G117">
        <v>125927</v>
      </c>
    </row>
    <row r="118" spans="1:7" x14ac:dyDescent="0.25">
      <c r="A118" t="s">
        <v>10</v>
      </c>
      <c r="B118" t="s">
        <v>21</v>
      </c>
      <c r="C118">
        <v>48090</v>
      </c>
      <c r="D118">
        <v>57236</v>
      </c>
      <c r="E118">
        <v>57415</v>
      </c>
      <c r="F118">
        <v>52872</v>
      </c>
      <c r="G118">
        <v>55300</v>
      </c>
    </row>
    <row r="119" spans="1:7" x14ac:dyDescent="0.25">
      <c r="A119" t="s">
        <v>10</v>
      </c>
      <c r="B119" t="s">
        <v>23</v>
      </c>
      <c r="C119">
        <v>86546</v>
      </c>
      <c r="D119">
        <v>87183</v>
      </c>
      <c r="E119">
        <v>89723</v>
      </c>
      <c r="F119">
        <v>91686</v>
      </c>
      <c r="G119">
        <v>93663</v>
      </c>
    </row>
    <row r="120" spans="1:7" x14ac:dyDescent="0.25">
      <c r="A120" t="s">
        <v>10</v>
      </c>
      <c r="B120" t="s">
        <v>25</v>
      </c>
      <c r="C120">
        <v>26480</v>
      </c>
      <c r="D120">
        <v>18744</v>
      </c>
      <c r="E120">
        <v>16475</v>
      </c>
      <c r="F120">
        <v>16176</v>
      </c>
      <c r="G120">
        <v>15736</v>
      </c>
    </row>
    <row r="121" spans="1:7" x14ac:dyDescent="0.25">
      <c r="A121" t="s">
        <v>10</v>
      </c>
      <c r="B121" t="s">
        <v>27</v>
      </c>
      <c r="C121">
        <v>34378</v>
      </c>
      <c r="D121">
        <v>28566</v>
      </c>
      <c r="E121">
        <v>29284</v>
      </c>
      <c r="F121">
        <v>28259</v>
      </c>
      <c r="G121">
        <v>27771</v>
      </c>
    </row>
    <row r="122" spans="1:7" x14ac:dyDescent="0.25">
      <c r="A122" t="s">
        <v>10</v>
      </c>
      <c r="B122" t="s">
        <v>29</v>
      </c>
      <c r="C122">
        <v>38919</v>
      </c>
      <c r="D122">
        <v>37156</v>
      </c>
      <c r="E122">
        <v>37619</v>
      </c>
      <c r="F122">
        <v>35575</v>
      </c>
      <c r="G122">
        <v>38404</v>
      </c>
    </row>
    <row r="123" spans="1:7" x14ac:dyDescent="0.25">
      <c r="A123" t="s">
        <v>10</v>
      </c>
      <c r="B123" t="s">
        <v>31</v>
      </c>
      <c r="C123">
        <v>17705</v>
      </c>
      <c r="D123">
        <v>14198</v>
      </c>
      <c r="E123">
        <v>12623</v>
      </c>
      <c r="F123">
        <v>12509</v>
      </c>
      <c r="G123">
        <v>11697</v>
      </c>
    </row>
    <row r="124" spans="1:7" x14ac:dyDescent="0.25">
      <c r="A124" t="s">
        <v>10</v>
      </c>
      <c r="B124" t="s">
        <v>33</v>
      </c>
      <c r="C124">
        <v>105411</v>
      </c>
      <c r="D124">
        <v>89527</v>
      </c>
      <c r="E124">
        <v>83016</v>
      </c>
      <c r="F124">
        <v>76374</v>
      </c>
      <c r="G124">
        <v>76559</v>
      </c>
    </row>
    <row r="125" spans="1:7" x14ac:dyDescent="0.25">
      <c r="A125" t="s">
        <v>10</v>
      </c>
      <c r="B125" t="s">
        <v>35</v>
      </c>
      <c r="C125">
        <v>30613</v>
      </c>
      <c r="D125">
        <v>28914</v>
      </c>
      <c r="E125">
        <v>28112</v>
      </c>
      <c r="F125">
        <v>28310</v>
      </c>
      <c r="G125">
        <v>29244</v>
      </c>
    </row>
    <row r="126" spans="1:7" x14ac:dyDescent="0.25">
      <c r="A126" t="s">
        <v>10</v>
      </c>
      <c r="B126" t="s">
        <v>36</v>
      </c>
      <c r="C126">
        <v>51131</v>
      </c>
      <c r="D126">
        <v>54480</v>
      </c>
      <c r="E126">
        <v>52865</v>
      </c>
      <c r="F126">
        <v>50965</v>
      </c>
      <c r="G126">
        <v>50559</v>
      </c>
    </row>
    <row r="127" spans="1:7" x14ac:dyDescent="0.25">
      <c r="A127" t="s">
        <v>10</v>
      </c>
      <c r="B127" t="s">
        <v>37</v>
      </c>
      <c r="C127">
        <v>39224</v>
      </c>
      <c r="D127">
        <v>34120</v>
      </c>
      <c r="E127">
        <v>31664</v>
      </c>
      <c r="F127">
        <v>28465</v>
      </c>
      <c r="G127">
        <v>26657</v>
      </c>
    </row>
    <row r="128" spans="1:7" x14ac:dyDescent="0.25">
      <c r="A128" t="s">
        <v>10</v>
      </c>
      <c r="B128" t="s">
        <v>38</v>
      </c>
      <c r="C128">
        <v>11881</v>
      </c>
      <c r="D128">
        <v>9398</v>
      </c>
      <c r="E128">
        <v>9622</v>
      </c>
      <c r="F128">
        <v>8556</v>
      </c>
      <c r="G128">
        <v>7800</v>
      </c>
    </row>
    <row r="129" spans="1:7" x14ac:dyDescent="0.25">
      <c r="A129" t="s">
        <v>10</v>
      </c>
      <c r="B129" t="s">
        <v>39</v>
      </c>
      <c r="D129" t="s">
        <v>40</v>
      </c>
      <c r="E129" t="s">
        <v>40</v>
      </c>
      <c r="F129" t="s">
        <v>40</v>
      </c>
      <c r="G129" t="s">
        <v>40</v>
      </c>
    </row>
    <row r="130" spans="1:7" x14ac:dyDescent="0.25">
      <c r="A130" t="s">
        <v>14</v>
      </c>
      <c r="B130" t="s">
        <v>3</v>
      </c>
      <c r="C130">
        <v>7236366</v>
      </c>
      <c r="D130">
        <v>7590656</v>
      </c>
      <c r="E130">
        <v>7648988</v>
      </c>
      <c r="F130">
        <v>7284420</v>
      </c>
      <c r="G130">
        <v>7214419</v>
      </c>
    </row>
    <row r="131" spans="1:7" x14ac:dyDescent="0.25">
      <c r="A131" t="s">
        <v>14</v>
      </c>
      <c r="B131" t="s">
        <v>5</v>
      </c>
      <c r="C131">
        <v>487086</v>
      </c>
      <c r="D131">
        <v>679986</v>
      </c>
      <c r="E131">
        <v>750794</v>
      </c>
      <c r="F131">
        <v>708041</v>
      </c>
      <c r="G131">
        <v>661266</v>
      </c>
    </row>
    <row r="132" spans="1:7" x14ac:dyDescent="0.25">
      <c r="A132" t="s">
        <v>14</v>
      </c>
      <c r="B132" t="s">
        <v>7</v>
      </c>
      <c r="C132">
        <v>10883</v>
      </c>
      <c r="D132" t="s">
        <v>40</v>
      </c>
      <c r="E132" t="s">
        <v>40</v>
      </c>
      <c r="F132">
        <v>20649</v>
      </c>
      <c r="G132" t="s">
        <v>40</v>
      </c>
    </row>
    <row r="133" spans="1:7" x14ac:dyDescent="0.25">
      <c r="A133" t="s">
        <v>14</v>
      </c>
      <c r="B133" t="s">
        <v>9</v>
      </c>
      <c r="C133">
        <v>2331841</v>
      </c>
      <c r="D133">
        <v>2768099</v>
      </c>
      <c r="E133">
        <v>2759186</v>
      </c>
      <c r="F133">
        <v>2661452</v>
      </c>
      <c r="G133">
        <v>2658453</v>
      </c>
    </row>
    <row r="134" spans="1:7" x14ac:dyDescent="0.25">
      <c r="A134" t="s">
        <v>14</v>
      </c>
      <c r="B134" t="s">
        <v>11</v>
      </c>
      <c r="C134">
        <v>80489</v>
      </c>
      <c r="D134">
        <v>86236</v>
      </c>
      <c r="E134">
        <v>137065</v>
      </c>
      <c r="F134" t="s">
        <v>40</v>
      </c>
      <c r="G134">
        <v>159092</v>
      </c>
    </row>
    <row r="135" spans="1:7" x14ac:dyDescent="0.25">
      <c r="A135" t="s">
        <v>14</v>
      </c>
      <c r="B135" t="s">
        <v>13</v>
      </c>
      <c r="C135">
        <v>197365</v>
      </c>
      <c r="D135">
        <v>206200</v>
      </c>
      <c r="E135">
        <v>230017</v>
      </c>
      <c r="F135">
        <v>232590</v>
      </c>
      <c r="G135">
        <v>223302</v>
      </c>
    </row>
    <row r="136" spans="1:7" x14ac:dyDescent="0.25">
      <c r="A136" t="s">
        <v>14</v>
      </c>
      <c r="B136" t="s">
        <v>15</v>
      </c>
      <c r="C136">
        <v>120632</v>
      </c>
      <c r="D136">
        <v>121759</v>
      </c>
      <c r="E136">
        <v>112193</v>
      </c>
      <c r="F136">
        <v>116197</v>
      </c>
      <c r="G136">
        <v>116472</v>
      </c>
    </row>
    <row r="137" spans="1:7" x14ac:dyDescent="0.25">
      <c r="A137" t="s">
        <v>14</v>
      </c>
      <c r="B137" t="s">
        <v>17</v>
      </c>
      <c r="C137">
        <v>1089971</v>
      </c>
      <c r="D137">
        <v>1009858</v>
      </c>
      <c r="E137">
        <v>967016</v>
      </c>
      <c r="F137">
        <v>919024</v>
      </c>
      <c r="G137">
        <v>902380</v>
      </c>
    </row>
    <row r="138" spans="1:7" x14ac:dyDescent="0.25">
      <c r="A138" t="s">
        <v>14</v>
      </c>
      <c r="B138" t="s">
        <v>19</v>
      </c>
      <c r="C138">
        <v>471245</v>
      </c>
      <c r="D138">
        <v>513987</v>
      </c>
      <c r="E138">
        <v>519618</v>
      </c>
      <c r="F138">
        <v>467158</v>
      </c>
      <c r="G138">
        <v>475453</v>
      </c>
    </row>
    <row r="139" spans="1:7" x14ac:dyDescent="0.25">
      <c r="A139" t="s">
        <v>14</v>
      </c>
      <c r="B139" t="s">
        <v>21</v>
      </c>
      <c r="C139">
        <v>344464</v>
      </c>
      <c r="D139">
        <v>355784</v>
      </c>
      <c r="E139">
        <v>358249</v>
      </c>
      <c r="F139">
        <v>333422</v>
      </c>
      <c r="G139">
        <v>332696</v>
      </c>
    </row>
    <row r="140" spans="1:7" x14ac:dyDescent="0.25">
      <c r="A140" t="s">
        <v>14</v>
      </c>
      <c r="B140" t="s">
        <v>23</v>
      </c>
      <c r="C140">
        <v>183874</v>
      </c>
      <c r="D140">
        <v>171180</v>
      </c>
      <c r="E140">
        <v>187871</v>
      </c>
      <c r="F140">
        <v>177889</v>
      </c>
      <c r="G140">
        <v>167218</v>
      </c>
    </row>
    <row r="141" spans="1:7" x14ac:dyDescent="0.25">
      <c r="A141" t="s">
        <v>14</v>
      </c>
      <c r="B141" t="s">
        <v>25</v>
      </c>
      <c r="C141">
        <v>177973</v>
      </c>
      <c r="D141">
        <v>115917</v>
      </c>
      <c r="E141">
        <v>110952</v>
      </c>
      <c r="F141">
        <v>103653</v>
      </c>
      <c r="G141">
        <v>99838</v>
      </c>
    </row>
    <row r="142" spans="1:7" x14ac:dyDescent="0.25">
      <c r="A142" t="s">
        <v>14</v>
      </c>
      <c r="B142" t="s">
        <v>27</v>
      </c>
      <c r="C142">
        <v>177565</v>
      </c>
      <c r="D142" t="s">
        <v>40</v>
      </c>
      <c r="E142" t="s">
        <v>40</v>
      </c>
      <c r="F142">
        <v>100502</v>
      </c>
      <c r="G142">
        <v>106707</v>
      </c>
    </row>
    <row r="143" spans="1:7" x14ac:dyDescent="0.25">
      <c r="A143" t="s">
        <v>14</v>
      </c>
      <c r="B143" t="s">
        <v>29</v>
      </c>
      <c r="C143">
        <v>131741</v>
      </c>
      <c r="D143">
        <v>150758</v>
      </c>
      <c r="E143">
        <v>144794</v>
      </c>
      <c r="F143">
        <v>140563</v>
      </c>
      <c r="G143">
        <v>144422</v>
      </c>
    </row>
    <row r="144" spans="1:7" x14ac:dyDescent="0.25">
      <c r="A144" t="s">
        <v>14</v>
      </c>
      <c r="B144" t="s">
        <v>31</v>
      </c>
      <c r="C144">
        <v>72078</v>
      </c>
      <c r="D144">
        <v>69179</v>
      </c>
      <c r="E144">
        <v>65694</v>
      </c>
      <c r="F144" t="s">
        <v>40</v>
      </c>
      <c r="G144" t="s">
        <v>40</v>
      </c>
    </row>
    <row r="145" spans="1:7" x14ac:dyDescent="0.25">
      <c r="A145" t="s">
        <v>14</v>
      </c>
      <c r="B145" t="s">
        <v>33</v>
      </c>
      <c r="C145">
        <v>520317</v>
      </c>
      <c r="D145">
        <v>348163</v>
      </c>
      <c r="E145">
        <v>329169</v>
      </c>
      <c r="F145">
        <v>303151</v>
      </c>
      <c r="G145">
        <v>293470</v>
      </c>
    </row>
    <row r="146" spans="1:7" x14ac:dyDescent="0.25">
      <c r="A146" t="s">
        <v>14</v>
      </c>
      <c r="B146" t="s">
        <v>35</v>
      </c>
      <c r="C146">
        <v>190478</v>
      </c>
      <c r="D146">
        <v>165076</v>
      </c>
      <c r="E146">
        <v>169255</v>
      </c>
      <c r="F146">
        <v>163736</v>
      </c>
      <c r="G146">
        <v>168962</v>
      </c>
    </row>
    <row r="147" spans="1:7" x14ac:dyDescent="0.25">
      <c r="A147" t="s">
        <v>14</v>
      </c>
      <c r="B147" t="s">
        <v>36</v>
      </c>
      <c r="C147">
        <v>399888</v>
      </c>
      <c r="D147">
        <v>446779</v>
      </c>
      <c r="E147">
        <v>440869</v>
      </c>
      <c r="F147">
        <v>418146</v>
      </c>
      <c r="G147">
        <v>414188</v>
      </c>
    </row>
    <row r="148" spans="1:7" x14ac:dyDescent="0.25">
      <c r="A148" t="s">
        <v>14</v>
      </c>
      <c r="B148" t="s">
        <v>37</v>
      </c>
      <c r="C148">
        <v>159310</v>
      </c>
      <c r="D148">
        <v>164125</v>
      </c>
      <c r="E148">
        <v>161245</v>
      </c>
      <c r="F148">
        <v>146383</v>
      </c>
      <c r="G148">
        <v>143234</v>
      </c>
    </row>
    <row r="149" spans="1:7" x14ac:dyDescent="0.25">
      <c r="A149" t="s">
        <v>14</v>
      </c>
      <c r="B149" t="s">
        <v>38</v>
      </c>
      <c r="C149">
        <v>89118</v>
      </c>
      <c r="D149">
        <v>76951</v>
      </c>
      <c r="E149">
        <v>72704</v>
      </c>
      <c r="F149">
        <v>62398</v>
      </c>
      <c r="G149">
        <v>59346</v>
      </c>
    </row>
    <row r="150" spans="1:7" x14ac:dyDescent="0.25">
      <c r="A150" t="s">
        <v>14</v>
      </c>
      <c r="B150" t="s">
        <v>39</v>
      </c>
      <c r="C150">
        <v>49</v>
      </c>
      <c r="D150" t="s">
        <v>40</v>
      </c>
      <c r="E150" t="s">
        <v>40</v>
      </c>
      <c r="F150" t="s">
        <v>40</v>
      </c>
      <c r="G150" t="s">
        <v>40</v>
      </c>
    </row>
    <row r="151" spans="1:7" x14ac:dyDescent="0.25">
      <c r="A151" t="s">
        <v>28</v>
      </c>
      <c r="B151" t="s">
        <v>3</v>
      </c>
      <c r="C151">
        <v>3692881</v>
      </c>
      <c r="D151">
        <v>3388188</v>
      </c>
      <c r="E151">
        <v>3315431</v>
      </c>
      <c r="F151">
        <v>3338731</v>
      </c>
      <c r="G151">
        <v>3332365</v>
      </c>
    </row>
    <row r="152" spans="1:7" x14ac:dyDescent="0.25">
      <c r="A152" t="s">
        <v>28</v>
      </c>
      <c r="B152" t="s">
        <v>5</v>
      </c>
      <c r="C152">
        <v>84317</v>
      </c>
      <c r="D152">
        <v>107845</v>
      </c>
      <c r="E152">
        <v>109803</v>
      </c>
      <c r="F152">
        <v>108845</v>
      </c>
      <c r="G152">
        <v>105076</v>
      </c>
    </row>
    <row r="153" spans="1:7" x14ac:dyDescent="0.25">
      <c r="A153" t="s">
        <v>28</v>
      </c>
      <c r="B153" t="s">
        <v>7</v>
      </c>
      <c r="C153">
        <v>242</v>
      </c>
      <c r="D153">
        <v>266</v>
      </c>
      <c r="E153">
        <v>234</v>
      </c>
      <c r="F153">
        <v>196</v>
      </c>
      <c r="G153">
        <v>162</v>
      </c>
    </row>
    <row r="154" spans="1:7" x14ac:dyDescent="0.25">
      <c r="A154" t="s">
        <v>28</v>
      </c>
      <c r="B154" t="s">
        <v>9</v>
      </c>
      <c r="C154">
        <v>526101</v>
      </c>
      <c r="D154">
        <v>522971</v>
      </c>
      <c r="E154">
        <v>619286</v>
      </c>
      <c r="F154">
        <v>622741</v>
      </c>
      <c r="G154">
        <v>641969</v>
      </c>
    </row>
    <row r="155" spans="1:7" x14ac:dyDescent="0.25">
      <c r="A155" t="s">
        <v>28</v>
      </c>
      <c r="B155" t="s">
        <v>11</v>
      </c>
      <c r="C155">
        <v>47746</v>
      </c>
      <c r="D155">
        <v>42518</v>
      </c>
      <c r="E155">
        <v>44469</v>
      </c>
      <c r="F155">
        <v>48605</v>
      </c>
      <c r="G155">
        <v>54965</v>
      </c>
    </row>
    <row r="156" spans="1:7" x14ac:dyDescent="0.25">
      <c r="A156" t="s">
        <v>28</v>
      </c>
      <c r="B156" t="s">
        <v>13</v>
      </c>
      <c r="C156">
        <v>105083</v>
      </c>
      <c r="D156">
        <v>114398</v>
      </c>
      <c r="E156">
        <v>117526</v>
      </c>
      <c r="F156">
        <v>124811</v>
      </c>
      <c r="G156">
        <v>112157</v>
      </c>
    </row>
    <row r="157" spans="1:7" x14ac:dyDescent="0.25">
      <c r="A157" t="s">
        <v>28</v>
      </c>
      <c r="B157" t="s">
        <v>15</v>
      </c>
      <c r="C157">
        <v>132497</v>
      </c>
      <c r="D157">
        <v>79592</v>
      </c>
      <c r="E157">
        <v>77240</v>
      </c>
      <c r="F157">
        <v>84092</v>
      </c>
      <c r="G157">
        <v>84676</v>
      </c>
    </row>
    <row r="158" spans="1:7" x14ac:dyDescent="0.25">
      <c r="A158" t="s">
        <v>28</v>
      </c>
      <c r="B158" t="s">
        <v>17</v>
      </c>
      <c r="C158">
        <v>720267</v>
      </c>
      <c r="D158">
        <v>639931</v>
      </c>
      <c r="E158">
        <v>603101</v>
      </c>
      <c r="F158">
        <v>616195</v>
      </c>
      <c r="G158">
        <v>607563</v>
      </c>
    </row>
    <row r="159" spans="1:7" x14ac:dyDescent="0.25">
      <c r="A159" t="s">
        <v>28</v>
      </c>
      <c r="B159" t="s">
        <v>19</v>
      </c>
      <c r="C159">
        <v>321734</v>
      </c>
      <c r="D159">
        <v>285189</v>
      </c>
      <c r="E159">
        <v>267451</v>
      </c>
      <c r="F159">
        <v>274541</v>
      </c>
      <c r="G159">
        <v>283101</v>
      </c>
    </row>
    <row r="160" spans="1:7" x14ac:dyDescent="0.25">
      <c r="A160" t="s">
        <v>28</v>
      </c>
      <c r="B160" t="s">
        <v>21</v>
      </c>
      <c r="C160">
        <v>183896</v>
      </c>
      <c r="D160">
        <v>203569</v>
      </c>
      <c r="E160">
        <v>201217</v>
      </c>
      <c r="F160">
        <v>195975</v>
      </c>
      <c r="G160">
        <v>192384</v>
      </c>
    </row>
    <row r="161" spans="1:7" x14ac:dyDescent="0.25">
      <c r="A161" t="s">
        <v>28</v>
      </c>
      <c r="B161" t="s">
        <v>23</v>
      </c>
      <c r="C161">
        <v>177307</v>
      </c>
      <c r="D161">
        <v>149206</v>
      </c>
      <c r="E161">
        <v>143383</v>
      </c>
      <c r="F161">
        <v>144469</v>
      </c>
      <c r="G161">
        <v>136771</v>
      </c>
    </row>
    <row r="162" spans="1:7" x14ac:dyDescent="0.25">
      <c r="A162" t="s">
        <v>28</v>
      </c>
      <c r="B162" t="s">
        <v>25</v>
      </c>
      <c r="C162">
        <v>238121</v>
      </c>
      <c r="D162">
        <v>157263</v>
      </c>
      <c r="E162">
        <v>145971</v>
      </c>
      <c r="F162">
        <v>130460</v>
      </c>
      <c r="G162">
        <v>118385</v>
      </c>
    </row>
    <row r="163" spans="1:7" x14ac:dyDescent="0.25">
      <c r="A163" t="s">
        <v>28</v>
      </c>
      <c r="B163" t="s">
        <v>27</v>
      </c>
      <c r="C163">
        <v>149044</v>
      </c>
      <c r="D163" t="s">
        <v>40</v>
      </c>
      <c r="E163" t="s">
        <v>40</v>
      </c>
      <c r="F163">
        <v>98711</v>
      </c>
      <c r="G163">
        <v>93609</v>
      </c>
    </row>
    <row r="164" spans="1:7" x14ac:dyDescent="0.25">
      <c r="A164" t="s">
        <v>28</v>
      </c>
      <c r="B164" t="s">
        <v>29</v>
      </c>
      <c r="C164">
        <v>129289</v>
      </c>
      <c r="D164">
        <v>145128</v>
      </c>
      <c r="E164">
        <v>132013</v>
      </c>
      <c r="F164">
        <v>141262</v>
      </c>
      <c r="G164">
        <v>151307</v>
      </c>
    </row>
    <row r="165" spans="1:7" x14ac:dyDescent="0.25">
      <c r="A165" t="s">
        <v>28</v>
      </c>
      <c r="B165" t="s">
        <v>31</v>
      </c>
      <c r="C165">
        <v>56838</v>
      </c>
      <c r="D165">
        <v>52820</v>
      </c>
      <c r="E165">
        <v>47497</v>
      </c>
      <c r="F165" t="s">
        <v>40</v>
      </c>
      <c r="G165" t="s">
        <v>40</v>
      </c>
    </row>
    <row r="166" spans="1:7" x14ac:dyDescent="0.25">
      <c r="A166" t="s">
        <v>28</v>
      </c>
      <c r="B166" t="s">
        <v>33</v>
      </c>
      <c r="C166">
        <v>326984</v>
      </c>
      <c r="D166">
        <v>263658</v>
      </c>
      <c r="E166">
        <v>239875</v>
      </c>
      <c r="F166">
        <v>240784</v>
      </c>
      <c r="G166">
        <v>247847</v>
      </c>
    </row>
    <row r="167" spans="1:7" x14ac:dyDescent="0.25">
      <c r="A167" t="s">
        <v>28</v>
      </c>
      <c r="B167" t="s">
        <v>35</v>
      </c>
      <c r="C167">
        <v>123676</v>
      </c>
      <c r="D167">
        <v>110757</v>
      </c>
      <c r="E167">
        <v>93985</v>
      </c>
      <c r="F167">
        <v>96959</v>
      </c>
      <c r="G167">
        <v>100299</v>
      </c>
    </row>
    <row r="168" spans="1:7" x14ac:dyDescent="0.25">
      <c r="A168" t="s">
        <v>28</v>
      </c>
      <c r="B168" t="s">
        <v>36</v>
      </c>
      <c r="C168">
        <v>212186</v>
      </c>
      <c r="D168">
        <v>250367</v>
      </c>
      <c r="E168">
        <v>232645</v>
      </c>
      <c r="F168">
        <v>238104</v>
      </c>
      <c r="G168">
        <v>235370</v>
      </c>
    </row>
    <row r="169" spans="1:7" x14ac:dyDescent="0.25">
      <c r="A169" t="s">
        <v>28</v>
      </c>
      <c r="B169" t="s">
        <v>37</v>
      </c>
      <c r="C169">
        <v>101842</v>
      </c>
      <c r="D169">
        <v>98862</v>
      </c>
      <c r="E169">
        <v>90726</v>
      </c>
      <c r="F169">
        <v>84177</v>
      </c>
      <c r="G169">
        <v>82669</v>
      </c>
    </row>
    <row r="170" spans="1:7" x14ac:dyDescent="0.25">
      <c r="A170" t="s">
        <v>28</v>
      </c>
      <c r="B170" t="s">
        <v>38</v>
      </c>
      <c r="C170">
        <v>55652</v>
      </c>
      <c r="D170" t="s">
        <v>40</v>
      </c>
      <c r="E170" t="s">
        <v>40</v>
      </c>
      <c r="F170" t="s">
        <v>40</v>
      </c>
      <c r="G170" t="s">
        <v>40</v>
      </c>
    </row>
    <row r="171" spans="1:7" x14ac:dyDescent="0.25">
      <c r="A171" t="s">
        <v>28</v>
      </c>
      <c r="B171" t="s">
        <v>39</v>
      </c>
      <c r="C171">
        <v>58</v>
      </c>
      <c r="D171" t="s">
        <v>40</v>
      </c>
      <c r="E171" t="s">
        <v>40</v>
      </c>
      <c r="F171" t="s">
        <v>40</v>
      </c>
      <c r="G171" t="s">
        <v>40</v>
      </c>
    </row>
    <row r="172" spans="1:7" x14ac:dyDescent="0.25">
      <c r="A172" t="s">
        <v>24</v>
      </c>
      <c r="B172" t="s">
        <v>3</v>
      </c>
      <c r="C172">
        <v>12975488</v>
      </c>
      <c r="D172">
        <v>14809285</v>
      </c>
      <c r="E172">
        <v>14922085</v>
      </c>
      <c r="F172">
        <v>14706246</v>
      </c>
      <c r="G172">
        <v>14959876</v>
      </c>
    </row>
    <row r="173" spans="1:7" x14ac:dyDescent="0.25">
      <c r="A173" t="s">
        <v>24</v>
      </c>
      <c r="B173" t="s">
        <v>5</v>
      </c>
      <c r="C173">
        <v>521233</v>
      </c>
      <c r="D173">
        <v>1467816</v>
      </c>
      <c r="E173">
        <v>1553434</v>
      </c>
      <c r="F173">
        <v>1499264</v>
      </c>
      <c r="G173">
        <v>1293067</v>
      </c>
    </row>
    <row r="174" spans="1:7" x14ac:dyDescent="0.25">
      <c r="A174" t="s">
        <v>24</v>
      </c>
      <c r="B174" t="s">
        <v>7</v>
      </c>
      <c r="C174">
        <v>116300</v>
      </c>
      <c r="D174" t="s">
        <v>40</v>
      </c>
      <c r="E174">
        <v>186383</v>
      </c>
      <c r="F174">
        <v>192762</v>
      </c>
      <c r="G174">
        <v>151955</v>
      </c>
    </row>
    <row r="175" spans="1:7" x14ac:dyDescent="0.25">
      <c r="A175" t="s">
        <v>24</v>
      </c>
      <c r="B175" t="s">
        <v>9</v>
      </c>
      <c r="C175">
        <v>4344722</v>
      </c>
      <c r="D175">
        <v>4410123</v>
      </c>
      <c r="E175">
        <v>4408565</v>
      </c>
      <c r="F175">
        <v>4426020</v>
      </c>
      <c r="G175">
        <v>4572335</v>
      </c>
    </row>
    <row r="176" spans="1:7" x14ac:dyDescent="0.25">
      <c r="A176" t="s">
        <v>24</v>
      </c>
      <c r="B176" t="s">
        <v>11</v>
      </c>
      <c r="C176">
        <v>135470</v>
      </c>
      <c r="D176">
        <v>116640</v>
      </c>
      <c r="E176">
        <v>109534</v>
      </c>
      <c r="F176">
        <v>105368</v>
      </c>
      <c r="G176">
        <v>103912</v>
      </c>
    </row>
    <row r="177" spans="1:7" x14ac:dyDescent="0.25">
      <c r="A177" t="s">
        <v>24</v>
      </c>
      <c r="B177" t="s">
        <v>13</v>
      </c>
      <c r="C177">
        <v>235488</v>
      </c>
      <c r="D177">
        <v>217160</v>
      </c>
      <c r="E177">
        <v>247150</v>
      </c>
      <c r="F177">
        <v>233220</v>
      </c>
      <c r="G177">
        <v>214297</v>
      </c>
    </row>
    <row r="178" spans="1:7" x14ac:dyDescent="0.25">
      <c r="A178" t="s">
        <v>24</v>
      </c>
      <c r="B178" t="s">
        <v>15</v>
      </c>
      <c r="C178">
        <v>147318</v>
      </c>
      <c r="D178">
        <v>135291</v>
      </c>
      <c r="E178">
        <v>126997</v>
      </c>
      <c r="F178">
        <v>134487</v>
      </c>
      <c r="G178">
        <v>139987</v>
      </c>
    </row>
    <row r="179" spans="1:7" x14ac:dyDescent="0.25">
      <c r="A179" t="s">
        <v>24</v>
      </c>
      <c r="B179" t="s">
        <v>17</v>
      </c>
      <c r="C179">
        <v>1456291</v>
      </c>
      <c r="D179">
        <v>1398349</v>
      </c>
      <c r="E179">
        <v>1340552</v>
      </c>
      <c r="F179">
        <v>1276039</v>
      </c>
      <c r="G179">
        <v>1247929</v>
      </c>
    </row>
    <row r="180" spans="1:7" x14ac:dyDescent="0.25">
      <c r="A180" t="s">
        <v>24</v>
      </c>
      <c r="B180" t="s">
        <v>19</v>
      </c>
      <c r="C180">
        <v>1221000</v>
      </c>
      <c r="D180">
        <v>1502405</v>
      </c>
      <c r="E180">
        <v>1473724</v>
      </c>
      <c r="F180">
        <v>1396701</v>
      </c>
      <c r="G180">
        <v>1418239</v>
      </c>
    </row>
    <row r="181" spans="1:7" x14ac:dyDescent="0.25">
      <c r="A181" t="s">
        <v>24</v>
      </c>
      <c r="B181" t="s">
        <v>21</v>
      </c>
      <c r="C181">
        <v>638089</v>
      </c>
      <c r="D181">
        <v>803608</v>
      </c>
      <c r="E181">
        <v>814386</v>
      </c>
      <c r="F181">
        <v>702707</v>
      </c>
      <c r="G181">
        <v>692627</v>
      </c>
    </row>
    <row r="182" spans="1:7" x14ac:dyDescent="0.25">
      <c r="A182" t="s">
        <v>24</v>
      </c>
      <c r="B182" t="s">
        <v>23</v>
      </c>
      <c r="C182">
        <v>1049100</v>
      </c>
      <c r="D182">
        <v>1806059</v>
      </c>
      <c r="E182">
        <v>2049460</v>
      </c>
      <c r="F182">
        <v>2331842</v>
      </c>
      <c r="G182">
        <v>2729407</v>
      </c>
    </row>
    <row r="183" spans="1:7" x14ac:dyDescent="0.25">
      <c r="A183" t="s">
        <v>24</v>
      </c>
      <c r="B183" t="s">
        <v>25</v>
      </c>
      <c r="C183">
        <v>478320</v>
      </c>
      <c r="D183">
        <v>340516</v>
      </c>
      <c r="E183">
        <v>321441</v>
      </c>
      <c r="F183">
        <v>282670</v>
      </c>
      <c r="G183">
        <v>255054</v>
      </c>
    </row>
    <row r="184" spans="1:7" x14ac:dyDescent="0.25">
      <c r="A184" t="s">
        <v>24</v>
      </c>
      <c r="B184" t="s">
        <v>27</v>
      </c>
      <c r="C184">
        <v>371534</v>
      </c>
      <c r="D184">
        <v>257057</v>
      </c>
      <c r="E184">
        <v>240428</v>
      </c>
      <c r="F184">
        <v>214756</v>
      </c>
      <c r="G184">
        <v>210744</v>
      </c>
    </row>
    <row r="185" spans="1:7" x14ac:dyDescent="0.25">
      <c r="A185" t="s">
        <v>24</v>
      </c>
      <c r="B185" t="s">
        <v>29</v>
      </c>
      <c r="C185">
        <v>247572</v>
      </c>
      <c r="D185">
        <v>282030</v>
      </c>
      <c r="E185">
        <v>292691</v>
      </c>
      <c r="F185">
        <v>282283</v>
      </c>
      <c r="G185">
        <v>286276</v>
      </c>
    </row>
    <row r="186" spans="1:7" x14ac:dyDescent="0.25">
      <c r="A186" t="s">
        <v>24</v>
      </c>
      <c r="B186" t="s">
        <v>31</v>
      </c>
      <c r="C186">
        <v>216796</v>
      </c>
      <c r="D186">
        <v>163217</v>
      </c>
      <c r="E186">
        <v>151982</v>
      </c>
      <c r="F186">
        <v>130446</v>
      </c>
      <c r="G186">
        <v>131167</v>
      </c>
    </row>
    <row r="187" spans="1:7" x14ac:dyDescent="0.25">
      <c r="A187" t="s">
        <v>24</v>
      </c>
      <c r="B187" t="s">
        <v>33</v>
      </c>
      <c r="C187">
        <v>691626</v>
      </c>
      <c r="D187">
        <v>544297</v>
      </c>
      <c r="E187">
        <v>531292</v>
      </c>
      <c r="F187">
        <v>493611</v>
      </c>
      <c r="G187">
        <v>488355</v>
      </c>
    </row>
    <row r="188" spans="1:7" x14ac:dyDescent="0.25">
      <c r="A188" t="s">
        <v>24</v>
      </c>
      <c r="B188" t="s">
        <v>35</v>
      </c>
      <c r="C188">
        <v>215272</v>
      </c>
      <c r="D188">
        <v>218414</v>
      </c>
      <c r="E188">
        <v>215489</v>
      </c>
      <c r="F188">
        <v>206267</v>
      </c>
      <c r="G188">
        <v>208613</v>
      </c>
    </row>
    <row r="189" spans="1:7" x14ac:dyDescent="0.25">
      <c r="A189" t="s">
        <v>24</v>
      </c>
      <c r="B189" t="s">
        <v>36</v>
      </c>
      <c r="C189">
        <v>511250</v>
      </c>
      <c r="D189">
        <v>520216</v>
      </c>
      <c r="E189">
        <v>494020</v>
      </c>
      <c r="F189">
        <v>484668</v>
      </c>
      <c r="G189">
        <v>512712</v>
      </c>
    </row>
    <row r="190" spans="1:7" x14ac:dyDescent="0.25">
      <c r="A190" t="s">
        <v>24</v>
      </c>
      <c r="B190" t="s">
        <v>37</v>
      </c>
      <c r="C190">
        <v>273485</v>
      </c>
      <c r="D190">
        <v>293744</v>
      </c>
      <c r="E190">
        <v>284095</v>
      </c>
      <c r="F190">
        <v>243262</v>
      </c>
      <c r="G190">
        <v>237397</v>
      </c>
    </row>
    <row r="191" spans="1:7" x14ac:dyDescent="0.25">
      <c r="A191" t="s">
        <v>24</v>
      </c>
      <c r="B191" t="s">
        <v>38</v>
      </c>
      <c r="C191">
        <v>103575</v>
      </c>
      <c r="D191" t="s">
        <v>40</v>
      </c>
      <c r="E191">
        <v>79888</v>
      </c>
      <c r="F191">
        <v>69296</v>
      </c>
      <c r="G191">
        <v>65210</v>
      </c>
    </row>
    <row r="192" spans="1:7" x14ac:dyDescent="0.25">
      <c r="A192" t="s">
        <v>24</v>
      </c>
      <c r="B192" t="s">
        <v>39</v>
      </c>
      <c r="C192">
        <v>1048</v>
      </c>
      <c r="D192">
        <v>609</v>
      </c>
      <c r="E192">
        <v>574</v>
      </c>
      <c r="F192">
        <v>579</v>
      </c>
      <c r="G192">
        <v>592</v>
      </c>
    </row>
    <row r="193" spans="1:7" x14ac:dyDescent="0.25">
      <c r="A193" t="s">
        <v>32</v>
      </c>
      <c r="B193" t="s">
        <v>3</v>
      </c>
      <c r="C193">
        <v>15584519</v>
      </c>
      <c r="D193">
        <v>16303842</v>
      </c>
      <c r="E193">
        <v>15337249</v>
      </c>
      <c r="F193">
        <v>15470322</v>
      </c>
      <c r="G193">
        <v>15457026</v>
      </c>
    </row>
    <row r="194" spans="1:7" x14ac:dyDescent="0.25">
      <c r="A194" t="s">
        <v>32</v>
      </c>
      <c r="B194" t="s">
        <v>5</v>
      </c>
      <c r="C194">
        <v>1488556</v>
      </c>
      <c r="D194">
        <v>2109314</v>
      </c>
      <c r="E194">
        <v>2074430</v>
      </c>
      <c r="F194">
        <v>2092249</v>
      </c>
      <c r="G194">
        <v>1821858</v>
      </c>
    </row>
    <row r="195" spans="1:7" x14ac:dyDescent="0.25">
      <c r="A195" t="s">
        <v>32</v>
      </c>
      <c r="B195" t="s">
        <v>7</v>
      </c>
      <c r="C195">
        <v>184480</v>
      </c>
      <c r="D195">
        <v>146694</v>
      </c>
      <c r="E195" t="s">
        <v>40</v>
      </c>
      <c r="F195">
        <v>107351</v>
      </c>
      <c r="G195">
        <v>142951</v>
      </c>
    </row>
    <row r="196" spans="1:7" x14ac:dyDescent="0.25">
      <c r="A196" t="s">
        <v>32</v>
      </c>
      <c r="B196" t="s">
        <v>9</v>
      </c>
      <c r="C196">
        <v>5072518</v>
      </c>
      <c r="D196">
        <v>5283853</v>
      </c>
      <c r="E196">
        <v>4988889</v>
      </c>
      <c r="F196">
        <v>4941721</v>
      </c>
      <c r="G196">
        <v>4948224</v>
      </c>
    </row>
    <row r="197" spans="1:7" x14ac:dyDescent="0.25">
      <c r="A197" t="s">
        <v>32</v>
      </c>
      <c r="B197" t="s">
        <v>11</v>
      </c>
      <c r="C197">
        <v>434980</v>
      </c>
      <c r="D197">
        <v>543536</v>
      </c>
      <c r="E197">
        <v>453718</v>
      </c>
      <c r="F197">
        <v>542609</v>
      </c>
      <c r="G197">
        <v>727483</v>
      </c>
    </row>
    <row r="198" spans="1:7" x14ac:dyDescent="0.25">
      <c r="A198" t="s">
        <v>32</v>
      </c>
      <c r="B198" t="s">
        <v>13</v>
      </c>
      <c r="C198">
        <v>290942</v>
      </c>
      <c r="D198">
        <v>281900</v>
      </c>
      <c r="E198">
        <v>283022</v>
      </c>
      <c r="F198">
        <v>321953</v>
      </c>
      <c r="G198">
        <v>319452</v>
      </c>
    </row>
    <row r="199" spans="1:7" x14ac:dyDescent="0.25">
      <c r="A199" t="s">
        <v>32</v>
      </c>
      <c r="B199" t="s">
        <v>15</v>
      </c>
      <c r="C199">
        <v>183386</v>
      </c>
      <c r="D199">
        <v>184935</v>
      </c>
      <c r="E199">
        <v>172365</v>
      </c>
      <c r="F199">
        <v>188257</v>
      </c>
      <c r="G199">
        <v>195349</v>
      </c>
    </row>
    <row r="200" spans="1:7" x14ac:dyDescent="0.25">
      <c r="A200" t="s">
        <v>32</v>
      </c>
      <c r="B200" t="s">
        <v>17</v>
      </c>
      <c r="C200">
        <v>1797960</v>
      </c>
      <c r="D200">
        <v>1665254</v>
      </c>
      <c r="E200">
        <v>1536574</v>
      </c>
      <c r="F200">
        <v>1542790</v>
      </c>
      <c r="G200">
        <v>1535644</v>
      </c>
    </row>
    <row r="201" spans="1:7" x14ac:dyDescent="0.25">
      <c r="A201" t="s">
        <v>32</v>
      </c>
      <c r="B201" t="s">
        <v>19</v>
      </c>
      <c r="C201">
        <v>1391836</v>
      </c>
      <c r="D201">
        <v>1657228</v>
      </c>
      <c r="E201">
        <v>1608038</v>
      </c>
      <c r="F201">
        <v>1689415</v>
      </c>
      <c r="G201">
        <v>1776511</v>
      </c>
    </row>
    <row r="202" spans="1:7" x14ac:dyDescent="0.25">
      <c r="A202" t="s">
        <v>32</v>
      </c>
      <c r="B202" t="s">
        <v>21</v>
      </c>
      <c r="C202">
        <v>494630</v>
      </c>
      <c r="D202">
        <v>560105</v>
      </c>
      <c r="E202">
        <v>548520</v>
      </c>
      <c r="F202">
        <v>521670</v>
      </c>
      <c r="G202">
        <v>513630</v>
      </c>
    </row>
    <row r="203" spans="1:7" x14ac:dyDescent="0.25">
      <c r="A203" t="s">
        <v>32</v>
      </c>
      <c r="B203" t="s">
        <v>23</v>
      </c>
      <c r="C203">
        <v>392568</v>
      </c>
      <c r="D203">
        <v>351670</v>
      </c>
      <c r="E203">
        <v>329284</v>
      </c>
      <c r="F203">
        <v>339705</v>
      </c>
      <c r="G203">
        <v>333690</v>
      </c>
    </row>
    <row r="204" spans="1:7" x14ac:dyDescent="0.25">
      <c r="A204" t="s">
        <v>32</v>
      </c>
      <c r="B204" t="s">
        <v>25</v>
      </c>
      <c r="C204">
        <v>404698</v>
      </c>
      <c r="D204">
        <v>313146</v>
      </c>
      <c r="E204">
        <v>281539</v>
      </c>
      <c r="F204">
        <v>269889</v>
      </c>
      <c r="G204">
        <v>262485</v>
      </c>
    </row>
    <row r="205" spans="1:7" x14ac:dyDescent="0.25">
      <c r="A205" t="s">
        <v>32</v>
      </c>
      <c r="B205" t="s">
        <v>27</v>
      </c>
      <c r="C205">
        <v>419211</v>
      </c>
      <c r="D205" t="s">
        <v>40</v>
      </c>
      <c r="E205" t="s">
        <v>40</v>
      </c>
      <c r="F205">
        <v>256174</v>
      </c>
      <c r="G205">
        <v>257116</v>
      </c>
    </row>
    <row r="206" spans="1:7" x14ac:dyDescent="0.25">
      <c r="A206" t="s">
        <v>32</v>
      </c>
      <c r="B206" t="s">
        <v>29</v>
      </c>
      <c r="C206">
        <v>292643</v>
      </c>
      <c r="D206">
        <v>338093</v>
      </c>
      <c r="E206">
        <v>320912</v>
      </c>
      <c r="F206">
        <v>332146</v>
      </c>
      <c r="G206">
        <v>352679</v>
      </c>
    </row>
    <row r="207" spans="1:7" x14ac:dyDescent="0.25">
      <c r="A207" t="s">
        <v>32</v>
      </c>
      <c r="B207" t="s">
        <v>31</v>
      </c>
      <c r="C207">
        <v>208137</v>
      </c>
      <c r="D207">
        <v>193881</v>
      </c>
      <c r="E207">
        <v>179246</v>
      </c>
      <c r="F207">
        <v>175271</v>
      </c>
      <c r="G207">
        <v>169441</v>
      </c>
    </row>
    <row r="208" spans="1:7" x14ac:dyDescent="0.25">
      <c r="A208" t="s">
        <v>32</v>
      </c>
      <c r="B208" t="s">
        <v>33</v>
      </c>
      <c r="C208">
        <v>929643</v>
      </c>
      <c r="D208">
        <v>761993</v>
      </c>
      <c r="E208">
        <v>685823</v>
      </c>
      <c r="F208">
        <v>683192</v>
      </c>
      <c r="G208">
        <v>670847</v>
      </c>
    </row>
    <row r="209" spans="1:7" x14ac:dyDescent="0.25">
      <c r="A209" t="s">
        <v>32</v>
      </c>
      <c r="B209" t="s">
        <v>35</v>
      </c>
      <c r="C209">
        <v>405581</v>
      </c>
      <c r="D209">
        <v>374933</v>
      </c>
      <c r="E209">
        <v>355120</v>
      </c>
      <c r="F209">
        <v>354507</v>
      </c>
      <c r="G209">
        <v>357956</v>
      </c>
    </row>
    <row r="210" spans="1:7" x14ac:dyDescent="0.25">
      <c r="A210" t="s">
        <v>32</v>
      </c>
      <c r="B210" t="s">
        <v>36</v>
      </c>
      <c r="C210">
        <v>704772</v>
      </c>
      <c r="D210">
        <v>764047</v>
      </c>
      <c r="E210">
        <v>688345</v>
      </c>
      <c r="F210">
        <v>688336</v>
      </c>
      <c r="G210">
        <v>674290</v>
      </c>
    </row>
    <row r="211" spans="1:7" x14ac:dyDescent="0.25">
      <c r="A211" t="s">
        <v>32</v>
      </c>
      <c r="B211" t="s">
        <v>37</v>
      </c>
      <c r="C211">
        <v>350111</v>
      </c>
      <c r="D211">
        <v>327107</v>
      </c>
      <c r="E211">
        <v>305080</v>
      </c>
      <c r="F211">
        <v>284768</v>
      </c>
      <c r="G211">
        <v>265226</v>
      </c>
    </row>
    <row r="212" spans="1:7" x14ac:dyDescent="0.25">
      <c r="A212" t="s">
        <v>32</v>
      </c>
      <c r="B212" t="s">
        <v>38</v>
      </c>
      <c r="C212">
        <v>127644</v>
      </c>
      <c r="D212">
        <v>124522</v>
      </c>
      <c r="E212" t="s">
        <v>40</v>
      </c>
      <c r="F212" t="s">
        <v>40</v>
      </c>
      <c r="G212" t="s">
        <v>40</v>
      </c>
    </row>
    <row r="213" spans="1:7" x14ac:dyDescent="0.25">
      <c r="A213" t="s">
        <v>32</v>
      </c>
      <c r="B213" t="s">
        <v>39</v>
      </c>
      <c r="C213">
        <v>10223</v>
      </c>
      <c r="D213" t="s">
        <v>40</v>
      </c>
      <c r="E213" t="s">
        <v>40</v>
      </c>
      <c r="F213" t="s">
        <v>40</v>
      </c>
      <c r="G213" t="s">
        <v>40</v>
      </c>
    </row>
    <row r="214" spans="1:7" x14ac:dyDescent="0.25">
      <c r="A214" t="s">
        <v>30</v>
      </c>
      <c r="B214" t="s">
        <v>3</v>
      </c>
      <c r="C214">
        <v>5011459</v>
      </c>
      <c r="D214">
        <v>2542222</v>
      </c>
      <c r="E214">
        <v>2452920</v>
      </c>
      <c r="F214">
        <v>2297101</v>
      </c>
      <c r="G214">
        <v>2467885</v>
      </c>
    </row>
    <row r="215" spans="1:7" x14ac:dyDescent="0.25">
      <c r="A215" t="s">
        <v>30</v>
      </c>
      <c r="B215" t="s">
        <v>5</v>
      </c>
      <c r="C215">
        <v>126924</v>
      </c>
      <c r="D215">
        <v>231319</v>
      </c>
      <c r="E215">
        <v>233364</v>
      </c>
      <c r="F215">
        <v>220890</v>
      </c>
      <c r="G215">
        <v>196070</v>
      </c>
    </row>
    <row r="216" spans="1:7" x14ac:dyDescent="0.25">
      <c r="A216" t="s">
        <v>30</v>
      </c>
      <c r="B216" t="s">
        <v>7</v>
      </c>
      <c r="C216">
        <v>226</v>
      </c>
      <c r="D216">
        <v>268</v>
      </c>
      <c r="E216">
        <v>233</v>
      </c>
      <c r="F216">
        <v>252</v>
      </c>
      <c r="G216">
        <v>252</v>
      </c>
    </row>
    <row r="217" spans="1:7" x14ac:dyDescent="0.25">
      <c r="A217" t="s">
        <v>30</v>
      </c>
      <c r="B217" t="s">
        <v>9</v>
      </c>
      <c r="C217">
        <v>3991207</v>
      </c>
      <c r="D217">
        <v>1328610</v>
      </c>
      <c r="E217">
        <v>1273146</v>
      </c>
      <c r="F217">
        <v>1170729</v>
      </c>
      <c r="G217">
        <v>1339961</v>
      </c>
    </row>
    <row r="218" spans="1:7" x14ac:dyDescent="0.25">
      <c r="A218" t="s">
        <v>30</v>
      </c>
      <c r="B218" t="s">
        <v>11</v>
      </c>
      <c r="C218">
        <v>47471</v>
      </c>
      <c r="D218">
        <v>93304</v>
      </c>
      <c r="E218">
        <v>55320</v>
      </c>
      <c r="F218">
        <v>40799</v>
      </c>
      <c r="G218">
        <v>49461</v>
      </c>
    </row>
    <row r="219" spans="1:7" x14ac:dyDescent="0.25">
      <c r="A219" t="s">
        <v>30</v>
      </c>
      <c r="B219" t="s">
        <v>13</v>
      </c>
      <c r="C219">
        <v>71208</v>
      </c>
      <c r="D219">
        <v>67977</v>
      </c>
      <c r="E219">
        <v>62555</v>
      </c>
      <c r="F219">
        <v>64106</v>
      </c>
      <c r="G219">
        <v>63752</v>
      </c>
    </row>
    <row r="220" spans="1:7" x14ac:dyDescent="0.25">
      <c r="A220" t="s">
        <v>30</v>
      </c>
      <c r="B220" t="s">
        <v>15</v>
      </c>
      <c r="C220">
        <v>18708</v>
      </c>
      <c r="D220">
        <v>30870</v>
      </c>
      <c r="E220">
        <v>32551</v>
      </c>
      <c r="F220">
        <v>38074</v>
      </c>
      <c r="G220">
        <v>44512</v>
      </c>
    </row>
    <row r="221" spans="1:7" x14ac:dyDescent="0.25">
      <c r="A221" t="s">
        <v>30</v>
      </c>
      <c r="B221" t="s">
        <v>17</v>
      </c>
      <c r="C221">
        <v>238941</v>
      </c>
      <c r="D221">
        <v>232376</v>
      </c>
      <c r="E221">
        <v>220066</v>
      </c>
      <c r="F221">
        <v>212712</v>
      </c>
      <c r="G221">
        <v>209762</v>
      </c>
    </row>
    <row r="222" spans="1:7" x14ac:dyDescent="0.25">
      <c r="A222" t="s">
        <v>30</v>
      </c>
      <c r="B222" t="s">
        <v>19</v>
      </c>
      <c r="C222">
        <v>109700</v>
      </c>
      <c r="D222">
        <v>131655</v>
      </c>
      <c r="E222">
        <v>142518</v>
      </c>
      <c r="F222">
        <v>147280</v>
      </c>
      <c r="G222">
        <v>152129</v>
      </c>
    </row>
    <row r="223" spans="1:7" x14ac:dyDescent="0.25">
      <c r="A223" t="s">
        <v>30</v>
      </c>
      <c r="B223" t="s">
        <v>21</v>
      </c>
      <c r="C223">
        <v>109364</v>
      </c>
      <c r="D223">
        <v>137788</v>
      </c>
      <c r="E223">
        <v>142732</v>
      </c>
      <c r="F223">
        <v>129392</v>
      </c>
      <c r="G223">
        <v>132186</v>
      </c>
    </row>
    <row r="224" spans="1:7" x14ac:dyDescent="0.25">
      <c r="A224" t="s">
        <v>30</v>
      </c>
      <c r="B224" t="s">
        <v>23</v>
      </c>
      <c r="C224">
        <v>15973</v>
      </c>
      <c r="D224">
        <v>23726</v>
      </c>
      <c r="E224">
        <v>35117</v>
      </c>
      <c r="F224">
        <v>37831</v>
      </c>
      <c r="G224">
        <v>40360</v>
      </c>
    </row>
    <row r="225" spans="1:7" x14ac:dyDescent="0.25">
      <c r="A225" t="s">
        <v>30</v>
      </c>
      <c r="B225" t="s">
        <v>25</v>
      </c>
      <c r="C225">
        <v>22676</v>
      </c>
      <c r="D225">
        <v>13805</v>
      </c>
      <c r="E225">
        <v>13161</v>
      </c>
      <c r="F225">
        <v>12871</v>
      </c>
      <c r="G225">
        <v>12932</v>
      </c>
    </row>
    <row r="226" spans="1:7" x14ac:dyDescent="0.25">
      <c r="A226" t="s">
        <v>30</v>
      </c>
      <c r="B226" t="s">
        <v>27</v>
      </c>
      <c r="C226">
        <v>7867</v>
      </c>
      <c r="D226">
        <v>13382</v>
      </c>
      <c r="E226">
        <v>12588</v>
      </c>
      <c r="F226">
        <v>13019</v>
      </c>
      <c r="G226">
        <v>13752</v>
      </c>
    </row>
    <row r="227" spans="1:7" x14ac:dyDescent="0.25">
      <c r="A227" t="s">
        <v>30</v>
      </c>
      <c r="B227" t="s">
        <v>29</v>
      </c>
      <c r="C227">
        <v>15848</v>
      </c>
      <c r="D227">
        <v>17470</v>
      </c>
      <c r="E227">
        <v>18606</v>
      </c>
      <c r="F227">
        <v>17738</v>
      </c>
      <c r="G227">
        <v>18945</v>
      </c>
    </row>
    <row r="228" spans="1:7" x14ac:dyDescent="0.25">
      <c r="A228" t="s">
        <v>30</v>
      </c>
      <c r="B228" t="s">
        <v>31</v>
      </c>
      <c r="C228">
        <v>12444</v>
      </c>
      <c r="D228">
        <v>6608</v>
      </c>
      <c r="E228">
        <v>6446</v>
      </c>
      <c r="F228">
        <v>5897</v>
      </c>
      <c r="G228">
        <v>6163</v>
      </c>
    </row>
    <row r="229" spans="1:7" x14ac:dyDescent="0.25">
      <c r="A229" t="s">
        <v>30</v>
      </c>
      <c r="B229" t="s">
        <v>33</v>
      </c>
      <c r="C229">
        <v>96640</v>
      </c>
      <c r="D229">
        <v>86473</v>
      </c>
      <c r="E229">
        <v>83429</v>
      </c>
      <c r="F229">
        <v>72816</v>
      </c>
      <c r="G229">
        <v>75236</v>
      </c>
    </row>
    <row r="230" spans="1:7" x14ac:dyDescent="0.25">
      <c r="A230" t="s">
        <v>30</v>
      </c>
      <c r="B230" t="s">
        <v>35</v>
      </c>
      <c r="C230">
        <v>21608</v>
      </c>
      <c r="D230">
        <v>18975</v>
      </c>
      <c r="E230">
        <v>17541</v>
      </c>
      <c r="F230">
        <v>16955</v>
      </c>
      <c r="G230">
        <v>17504</v>
      </c>
    </row>
    <row r="231" spans="1:7" x14ac:dyDescent="0.25">
      <c r="A231" t="s">
        <v>30</v>
      </c>
      <c r="B231" t="s">
        <v>36</v>
      </c>
      <c r="C231">
        <v>64769</v>
      </c>
      <c r="D231">
        <v>66865</v>
      </c>
      <c r="E231">
        <v>64215</v>
      </c>
      <c r="F231">
        <v>60120</v>
      </c>
      <c r="G231">
        <v>61009</v>
      </c>
    </row>
    <row r="232" spans="1:7" x14ac:dyDescent="0.25">
      <c r="A232" t="s">
        <v>30</v>
      </c>
      <c r="B232" t="s">
        <v>37</v>
      </c>
      <c r="C232">
        <v>28615</v>
      </c>
      <c r="D232">
        <v>30465</v>
      </c>
      <c r="E232">
        <v>29889</v>
      </c>
      <c r="F232">
        <v>26995</v>
      </c>
      <c r="G232">
        <v>25332</v>
      </c>
    </row>
    <row r="233" spans="1:7" x14ac:dyDescent="0.25">
      <c r="A233" t="s">
        <v>30</v>
      </c>
      <c r="B233" t="s">
        <v>38</v>
      </c>
      <c r="C233">
        <v>11269</v>
      </c>
      <c r="D233">
        <v>10287</v>
      </c>
      <c r="E233">
        <v>9441</v>
      </c>
      <c r="F233">
        <v>8627</v>
      </c>
      <c r="G233">
        <v>8569</v>
      </c>
    </row>
    <row r="234" spans="1:7" x14ac:dyDescent="0.25">
      <c r="A234" t="s">
        <v>30</v>
      </c>
      <c r="B234" t="s">
        <v>39</v>
      </c>
      <c r="D234" t="s">
        <v>40</v>
      </c>
      <c r="E234" t="s">
        <v>40</v>
      </c>
      <c r="F234" t="s">
        <v>40</v>
      </c>
      <c r="G234" t="s">
        <v>40</v>
      </c>
    </row>
    <row r="235" spans="1:7" x14ac:dyDescent="0.25">
      <c r="A235" t="s">
        <v>22</v>
      </c>
      <c r="B235" t="s">
        <v>3</v>
      </c>
      <c r="C235">
        <v>11771545</v>
      </c>
      <c r="D235">
        <v>13106233</v>
      </c>
      <c r="E235">
        <v>12774950</v>
      </c>
      <c r="F235">
        <v>12380694</v>
      </c>
      <c r="G235">
        <v>12437375</v>
      </c>
    </row>
    <row r="236" spans="1:7" x14ac:dyDescent="0.25">
      <c r="A236" t="s">
        <v>22</v>
      </c>
      <c r="B236" t="s">
        <v>5</v>
      </c>
      <c r="C236">
        <v>580837</v>
      </c>
      <c r="D236">
        <v>992410</v>
      </c>
      <c r="E236">
        <v>986161</v>
      </c>
      <c r="F236">
        <v>925203</v>
      </c>
      <c r="G236">
        <v>844246</v>
      </c>
    </row>
    <row r="237" spans="1:7" x14ac:dyDescent="0.25">
      <c r="A237" t="s">
        <v>22</v>
      </c>
      <c r="B237" t="s">
        <v>7</v>
      </c>
      <c r="C237">
        <v>23031</v>
      </c>
      <c r="D237">
        <v>27645</v>
      </c>
      <c r="E237">
        <v>24591</v>
      </c>
      <c r="F237">
        <v>22949</v>
      </c>
      <c r="G237">
        <v>24420</v>
      </c>
    </row>
    <row r="238" spans="1:7" x14ac:dyDescent="0.25">
      <c r="A238" t="s">
        <v>22</v>
      </c>
      <c r="B238" t="s">
        <v>9</v>
      </c>
      <c r="C238">
        <v>5534640</v>
      </c>
      <c r="D238">
        <v>6341507</v>
      </c>
      <c r="E238">
        <v>6095295</v>
      </c>
      <c r="F238">
        <v>6222454</v>
      </c>
      <c r="G238">
        <v>6332939</v>
      </c>
    </row>
    <row r="239" spans="1:7" x14ac:dyDescent="0.25">
      <c r="A239" t="s">
        <v>22</v>
      </c>
      <c r="B239" t="s">
        <v>11</v>
      </c>
      <c r="C239">
        <v>184295</v>
      </c>
      <c r="D239">
        <v>214776</v>
      </c>
      <c r="E239">
        <v>237551</v>
      </c>
      <c r="F239">
        <v>103623</v>
      </c>
      <c r="G239">
        <v>120903</v>
      </c>
    </row>
    <row r="240" spans="1:7" x14ac:dyDescent="0.25">
      <c r="A240" t="s">
        <v>22</v>
      </c>
      <c r="B240" t="s">
        <v>13</v>
      </c>
      <c r="C240">
        <v>362474</v>
      </c>
      <c r="D240">
        <v>377412</v>
      </c>
      <c r="E240">
        <v>355946</v>
      </c>
      <c r="F240">
        <v>354334</v>
      </c>
      <c r="G240">
        <v>359262</v>
      </c>
    </row>
    <row r="241" spans="1:7" x14ac:dyDescent="0.25">
      <c r="A241" t="s">
        <v>22</v>
      </c>
      <c r="B241" t="s">
        <v>15</v>
      </c>
      <c r="C241">
        <v>161868</v>
      </c>
      <c r="D241">
        <v>164236</v>
      </c>
      <c r="E241">
        <v>158855</v>
      </c>
      <c r="F241">
        <v>166674</v>
      </c>
      <c r="G241">
        <v>182776</v>
      </c>
    </row>
    <row r="242" spans="1:7" x14ac:dyDescent="0.25">
      <c r="A242" t="s">
        <v>22</v>
      </c>
      <c r="B242" t="s">
        <v>17</v>
      </c>
      <c r="C242">
        <v>1562133</v>
      </c>
      <c r="D242">
        <v>1421954</v>
      </c>
      <c r="E242">
        <v>1371418</v>
      </c>
      <c r="F242">
        <v>1315776</v>
      </c>
      <c r="G242">
        <v>1295489</v>
      </c>
    </row>
    <row r="243" spans="1:7" x14ac:dyDescent="0.25">
      <c r="A243" t="s">
        <v>22</v>
      </c>
      <c r="B243" t="s">
        <v>19</v>
      </c>
      <c r="C243">
        <v>428540</v>
      </c>
      <c r="D243">
        <v>743719</v>
      </c>
      <c r="E243">
        <v>755063</v>
      </c>
      <c r="F243">
        <v>684992</v>
      </c>
      <c r="G243">
        <v>713120</v>
      </c>
    </row>
    <row r="244" spans="1:7" x14ac:dyDescent="0.25">
      <c r="A244" t="s">
        <v>22</v>
      </c>
      <c r="B244" t="s">
        <v>21</v>
      </c>
      <c r="C244">
        <v>400420</v>
      </c>
      <c r="D244">
        <v>436325</v>
      </c>
      <c r="E244">
        <v>440362</v>
      </c>
      <c r="F244">
        <v>393016</v>
      </c>
      <c r="G244">
        <v>381177</v>
      </c>
    </row>
    <row r="245" spans="1:7" x14ac:dyDescent="0.25">
      <c r="A245" t="s">
        <v>22</v>
      </c>
      <c r="B245" t="s">
        <v>23</v>
      </c>
      <c r="C245">
        <v>276178</v>
      </c>
      <c r="D245">
        <v>247098</v>
      </c>
      <c r="E245">
        <v>257013</v>
      </c>
      <c r="F245">
        <v>258785</v>
      </c>
      <c r="G245">
        <v>247196</v>
      </c>
    </row>
    <row r="246" spans="1:7" x14ac:dyDescent="0.25">
      <c r="A246" t="s">
        <v>22</v>
      </c>
      <c r="B246" t="s">
        <v>25</v>
      </c>
      <c r="C246">
        <v>240548</v>
      </c>
      <c r="D246">
        <v>217706</v>
      </c>
      <c r="E246">
        <v>199841</v>
      </c>
      <c r="F246">
        <v>187060</v>
      </c>
      <c r="G246">
        <v>181840</v>
      </c>
    </row>
    <row r="247" spans="1:7" x14ac:dyDescent="0.25">
      <c r="A247" t="s">
        <v>22</v>
      </c>
      <c r="B247" t="s">
        <v>27</v>
      </c>
      <c r="C247">
        <v>171903</v>
      </c>
      <c r="D247">
        <v>119770</v>
      </c>
      <c r="E247">
        <v>111867</v>
      </c>
      <c r="F247">
        <v>110841</v>
      </c>
      <c r="G247">
        <v>119162</v>
      </c>
    </row>
    <row r="248" spans="1:7" x14ac:dyDescent="0.25">
      <c r="A248" t="s">
        <v>22</v>
      </c>
      <c r="B248" t="s">
        <v>29</v>
      </c>
      <c r="C248">
        <v>153451</v>
      </c>
      <c r="D248">
        <v>194923</v>
      </c>
      <c r="E248">
        <v>209687</v>
      </c>
      <c r="F248">
        <v>202584</v>
      </c>
      <c r="G248">
        <v>212430</v>
      </c>
    </row>
    <row r="249" spans="1:7" x14ac:dyDescent="0.25">
      <c r="A249" t="s">
        <v>22</v>
      </c>
      <c r="B249" t="s">
        <v>31</v>
      </c>
      <c r="C249">
        <v>91310</v>
      </c>
      <c r="D249">
        <v>84727</v>
      </c>
      <c r="E249">
        <v>78781</v>
      </c>
      <c r="F249">
        <v>72217</v>
      </c>
      <c r="G249">
        <v>70815</v>
      </c>
    </row>
    <row r="250" spans="1:7" x14ac:dyDescent="0.25">
      <c r="A250" t="s">
        <v>22</v>
      </c>
      <c r="B250" t="s">
        <v>33</v>
      </c>
      <c r="C250">
        <v>572625</v>
      </c>
      <c r="D250">
        <v>448261</v>
      </c>
      <c r="E250">
        <v>433204</v>
      </c>
      <c r="F250">
        <v>382659</v>
      </c>
      <c r="G250">
        <v>378912</v>
      </c>
    </row>
    <row r="251" spans="1:7" x14ac:dyDescent="0.25">
      <c r="A251" t="s">
        <v>22</v>
      </c>
      <c r="B251" t="s">
        <v>35</v>
      </c>
      <c r="C251">
        <v>248748</v>
      </c>
      <c r="D251">
        <v>231465</v>
      </c>
      <c r="E251">
        <v>231488</v>
      </c>
      <c r="F251">
        <v>222840</v>
      </c>
      <c r="G251">
        <v>231556</v>
      </c>
    </row>
    <row r="252" spans="1:7" x14ac:dyDescent="0.25">
      <c r="A252" t="s">
        <v>22</v>
      </c>
      <c r="B252" t="s">
        <v>36</v>
      </c>
      <c r="C252">
        <v>435100</v>
      </c>
      <c r="D252">
        <v>528410</v>
      </c>
      <c r="E252">
        <v>523586</v>
      </c>
      <c r="F252">
        <v>486839</v>
      </c>
      <c r="G252">
        <v>481803</v>
      </c>
    </row>
    <row r="253" spans="1:7" x14ac:dyDescent="0.25">
      <c r="A253" t="s">
        <v>22</v>
      </c>
      <c r="B253" t="s">
        <v>37</v>
      </c>
      <c r="C253">
        <v>233716</v>
      </c>
      <c r="D253">
        <v>225126</v>
      </c>
      <c r="E253">
        <v>220576</v>
      </c>
      <c r="F253">
        <v>194303</v>
      </c>
      <c r="G253">
        <v>188733</v>
      </c>
    </row>
    <row r="254" spans="1:7" x14ac:dyDescent="0.25">
      <c r="A254" t="s">
        <v>22</v>
      </c>
      <c r="B254" t="s">
        <v>38</v>
      </c>
      <c r="C254">
        <v>109729</v>
      </c>
      <c r="D254">
        <v>88680</v>
      </c>
      <c r="E254">
        <v>83605</v>
      </c>
      <c r="F254">
        <v>73464</v>
      </c>
      <c r="G254">
        <v>70520</v>
      </c>
    </row>
    <row r="255" spans="1:7" x14ac:dyDescent="0.25">
      <c r="A255" t="s">
        <v>22</v>
      </c>
      <c r="B255" t="s">
        <v>39</v>
      </c>
      <c r="D255">
        <v>83</v>
      </c>
      <c r="E255">
        <v>59</v>
      </c>
      <c r="F255">
        <v>80</v>
      </c>
      <c r="G255">
        <v>75</v>
      </c>
    </row>
    <row r="256" spans="1:7" x14ac:dyDescent="0.25">
      <c r="A256" t="s">
        <v>18</v>
      </c>
      <c r="B256" t="s">
        <v>3</v>
      </c>
      <c r="C256">
        <v>5628534</v>
      </c>
      <c r="D256">
        <v>7086371</v>
      </c>
      <c r="E256">
        <v>7022611</v>
      </c>
      <c r="F256">
        <v>6558235</v>
      </c>
      <c r="G256">
        <v>6529594</v>
      </c>
    </row>
    <row r="257" spans="1:7" x14ac:dyDescent="0.25">
      <c r="A257" t="s">
        <v>18</v>
      </c>
      <c r="B257" t="s">
        <v>5</v>
      </c>
      <c r="C257">
        <v>337411</v>
      </c>
      <c r="D257">
        <v>444214</v>
      </c>
      <c r="E257">
        <v>429858</v>
      </c>
      <c r="F257">
        <v>417018</v>
      </c>
      <c r="G257">
        <v>403786</v>
      </c>
    </row>
    <row r="258" spans="1:7" x14ac:dyDescent="0.25">
      <c r="A258" t="s">
        <v>18</v>
      </c>
      <c r="B258" t="s">
        <v>7</v>
      </c>
      <c r="C258">
        <v>29333</v>
      </c>
      <c r="D258">
        <v>39151</v>
      </c>
      <c r="E258">
        <v>34501</v>
      </c>
      <c r="F258">
        <v>34239</v>
      </c>
      <c r="G258">
        <v>30593</v>
      </c>
    </row>
    <row r="259" spans="1:7" x14ac:dyDescent="0.25">
      <c r="A259" t="s">
        <v>18</v>
      </c>
      <c r="B259" t="s">
        <v>9</v>
      </c>
      <c r="C259">
        <v>2791394</v>
      </c>
      <c r="D259">
        <v>4175064</v>
      </c>
      <c r="E259">
        <v>4199157</v>
      </c>
      <c r="F259">
        <v>3880386</v>
      </c>
      <c r="G259">
        <v>3868175</v>
      </c>
    </row>
    <row r="260" spans="1:7" x14ac:dyDescent="0.25">
      <c r="A260" t="s">
        <v>18</v>
      </c>
      <c r="B260" t="s">
        <v>11</v>
      </c>
      <c r="C260">
        <v>133574</v>
      </c>
      <c r="D260">
        <v>34353</v>
      </c>
      <c r="E260">
        <v>42980</v>
      </c>
      <c r="F260">
        <v>54137</v>
      </c>
      <c r="G260">
        <v>59242</v>
      </c>
    </row>
    <row r="261" spans="1:7" x14ac:dyDescent="0.25">
      <c r="A261" t="s">
        <v>18</v>
      </c>
      <c r="B261" t="s">
        <v>13</v>
      </c>
      <c r="C261">
        <v>140886</v>
      </c>
      <c r="D261">
        <v>165810</v>
      </c>
      <c r="E261">
        <v>150582</v>
      </c>
      <c r="F261">
        <v>141714</v>
      </c>
      <c r="G261">
        <v>138754</v>
      </c>
    </row>
    <row r="262" spans="1:7" x14ac:dyDescent="0.25">
      <c r="A262" t="s">
        <v>18</v>
      </c>
      <c r="B262" t="s">
        <v>15</v>
      </c>
      <c r="C262">
        <v>75485</v>
      </c>
      <c r="D262">
        <v>56973</v>
      </c>
      <c r="E262">
        <v>56485</v>
      </c>
      <c r="F262">
        <v>56781</v>
      </c>
      <c r="G262">
        <v>61123</v>
      </c>
    </row>
    <row r="263" spans="1:7" x14ac:dyDescent="0.25">
      <c r="A263" t="s">
        <v>18</v>
      </c>
      <c r="B263" t="s">
        <v>17</v>
      </c>
      <c r="C263">
        <v>660883</v>
      </c>
      <c r="D263">
        <v>604117</v>
      </c>
      <c r="E263">
        <v>577994</v>
      </c>
      <c r="F263">
        <v>555865</v>
      </c>
      <c r="G263">
        <v>547087</v>
      </c>
    </row>
    <row r="264" spans="1:7" x14ac:dyDescent="0.25">
      <c r="A264" t="s">
        <v>18</v>
      </c>
      <c r="B264" t="s">
        <v>19</v>
      </c>
      <c r="C264">
        <v>233956</v>
      </c>
      <c r="D264">
        <v>282287</v>
      </c>
      <c r="E264">
        <v>291025</v>
      </c>
      <c r="F264">
        <v>274808</v>
      </c>
      <c r="G264">
        <v>274415</v>
      </c>
    </row>
    <row r="265" spans="1:7" x14ac:dyDescent="0.25">
      <c r="A265" t="s">
        <v>18</v>
      </c>
      <c r="B265" t="s">
        <v>21</v>
      </c>
      <c r="C265">
        <v>242431</v>
      </c>
      <c r="D265">
        <v>263188</v>
      </c>
      <c r="E265">
        <v>261403</v>
      </c>
      <c r="F265">
        <v>234118</v>
      </c>
      <c r="G265">
        <v>231932</v>
      </c>
    </row>
    <row r="266" spans="1:7" x14ac:dyDescent="0.25">
      <c r="A266" t="s">
        <v>18</v>
      </c>
      <c r="B266" t="s">
        <v>23</v>
      </c>
      <c r="C266">
        <v>98231</v>
      </c>
      <c r="D266">
        <v>108248</v>
      </c>
      <c r="E266">
        <v>100892</v>
      </c>
      <c r="F266">
        <v>94457</v>
      </c>
      <c r="G266">
        <v>91807</v>
      </c>
    </row>
    <row r="267" spans="1:7" x14ac:dyDescent="0.25">
      <c r="A267" t="s">
        <v>18</v>
      </c>
      <c r="B267" t="s">
        <v>25</v>
      </c>
      <c r="C267">
        <v>83367</v>
      </c>
      <c r="D267">
        <v>69310</v>
      </c>
      <c r="E267">
        <v>61495</v>
      </c>
      <c r="F267">
        <v>55601</v>
      </c>
      <c r="G267">
        <v>57408</v>
      </c>
    </row>
    <row r="268" spans="1:7" x14ac:dyDescent="0.25">
      <c r="A268" t="s">
        <v>18</v>
      </c>
      <c r="B268" t="s">
        <v>27</v>
      </c>
      <c r="C268">
        <v>62250</v>
      </c>
      <c r="D268" t="s">
        <v>40</v>
      </c>
      <c r="E268" t="s">
        <v>40</v>
      </c>
      <c r="F268">
        <v>51491</v>
      </c>
      <c r="G268">
        <v>52853</v>
      </c>
    </row>
    <row r="269" spans="1:7" x14ac:dyDescent="0.25">
      <c r="A269" t="s">
        <v>18</v>
      </c>
      <c r="B269" t="s">
        <v>29</v>
      </c>
      <c r="C269">
        <v>53446</v>
      </c>
      <c r="D269">
        <v>52038</v>
      </c>
      <c r="E269">
        <v>48419</v>
      </c>
      <c r="F269">
        <v>51861</v>
      </c>
      <c r="G269">
        <v>55564</v>
      </c>
    </row>
    <row r="270" spans="1:7" x14ac:dyDescent="0.25">
      <c r="A270" t="s">
        <v>18</v>
      </c>
      <c r="B270" t="s">
        <v>31</v>
      </c>
      <c r="C270">
        <v>51767</v>
      </c>
      <c r="D270">
        <v>43696</v>
      </c>
      <c r="E270">
        <v>41517</v>
      </c>
      <c r="F270">
        <v>40133</v>
      </c>
      <c r="G270">
        <v>41352</v>
      </c>
    </row>
    <row r="271" spans="1:7" x14ac:dyDescent="0.25">
      <c r="A271" t="s">
        <v>18</v>
      </c>
      <c r="B271" t="s">
        <v>33</v>
      </c>
      <c r="C271">
        <v>167947</v>
      </c>
      <c r="D271">
        <v>184608</v>
      </c>
      <c r="E271">
        <v>174648</v>
      </c>
      <c r="F271">
        <v>152735</v>
      </c>
      <c r="G271">
        <v>150554</v>
      </c>
    </row>
    <row r="272" spans="1:7" x14ac:dyDescent="0.25">
      <c r="A272" t="s">
        <v>18</v>
      </c>
      <c r="B272" t="s">
        <v>35</v>
      </c>
      <c r="C272">
        <v>81416</v>
      </c>
      <c r="D272">
        <v>74024</v>
      </c>
      <c r="E272">
        <v>72859</v>
      </c>
      <c r="F272">
        <v>69518</v>
      </c>
      <c r="G272">
        <v>70101</v>
      </c>
    </row>
    <row r="273" spans="1:7" x14ac:dyDescent="0.25">
      <c r="A273" t="s">
        <v>18</v>
      </c>
      <c r="B273" t="s">
        <v>36</v>
      </c>
      <c r="C273">
        <v>213792</v>
      </c>
      <c r="D273">
        <v>268837</v>
      </c>
      <c r="E273">
        <v>264541</v>
      </c>
      <c r="F273">
        <v>250678</v>
      </c>
      <c r="G273">
        <v>250407</v>
      </c>
    </row>
    <row r="274" spans="1:7" x14ac:dyDescent="0.25">
      <c r="A274" t="s">
        <v>18</v>
      </c>
      <c r="B274" t="s">
        <v>37</v>
      </c>
      <c r="C274">
        <v>106992</v>
      </c>
      <c r="D274">
        <v>113252</v>
      </c>
      <c r="E274">
        <v>111284</v>
      </c>
      <c r="F274">
        <v>97126</v>
      </c>
      <c r="G274">
        <v>99948</v>
      </c>
    </row>
    <row r="275" spans="1:7" x14ac:dyDescent="0.25">
      <c r="A275" t="s">
        <v>18</v>
      </c>
      <c r="B275" t="s">
        <v>38</v>
      </c>
      <c r="C275">
        <v>49254</v>
      </c>
      <c r="D275">
        <v>45390</v>
      </c>
      <c r="E275">
        <v>41447</v>
      </c>
      <c r="F275" t="s">
        <v>40</v>
      </c>
      <c r="G275" t="s">
        <v>40</v>
      </c>
    </row>
    <row r="276" spans="1:7" x14ac:dyDescent="0.25">
      <c r="A276" t="s">
        <v>18</v>
      </c>
      <c r="B276" t="s">
        <v>39</v>
      </c>
      <c r="C276">
        <v>14718</v>
      </c>
      <c r="D276" t="s">
        <v>40</v>
      </c>
      <c r="E276" t="s">
        <v>40</v>
      </c>
      <c r="F276" t="s">
        <v>40</v>
      </c>
      <c r="G276" t="s">
        <v>40</v>
      </c>
    </row>
    <row r="277" spans="1:7" x14ac:dyDescent="0.25">
      <c r="A277" t="s">
        <v>20</v>
      </c>
      <c r="B277" t="s">
        <v>3</v>
      </c>
      <c r="C277">
        <v>78380</v>
      </c>
      <c r="D277">
        <v>5818</v>
      </c>
      <c r="E277">
        <v>2302</v>
      </c>
      <c r="F277">
        <v>5333</v>
      </c>
      <c r="G277">
        <v>15315</v>
      </c>
    </row>
    <row r="278" spans="1:7" x14ac:dyDescent="0.25">
      <c r="A278" t="s">
        <v>20</v>
      </c>
      <c r="B278" t="s">
        <v>5</v>
      </c>
      <c r="C278">
        <v>279</v>
      </c>
      <c r="D278">
        <v>1430</v>
      </c>
      <c r="E278">
        <v>6</v>
      </c>
      <c r="F278">
        <v>0</v>
      </c>
      <c r="G278">
        <v>0</v>
      </c>
    </row>
    <row r="279" spans="1:7" x14ac:dyDescent="0.25">
      <c r="A279" t="s">
        <v>20</v>
      </c>
      <c r="B279" t="s">
        <v>7</v>
      </c>
      <c r="C279">
        <v>140</v>
      </c>
      <c r="D279">
        <v>17</v>
      </c>
      <c r="E279">
        <v>19</v>
      </c>
      <c r="F279">
        <v>20</v>
      </c>
      <c r="G279">
        <v>21</v>
      </c>
    </row>
    <row r="280" spans="1:7" x14ac:dyDescent="0.25">
      <c r="A280" t="s">
        <v>20</v>
      </c>
      <c r="B280" t="s">
        <v>9</v>
      </c>
      <c r="C280">
        <v>499</v>
      </c>
      <c r="D280">
        <v>94</v>
      </c>
      <c r="E280" t="s">
        <v>40</v>
      </c>
      <c r="F280" t="s">
        <v>40</v>
      </c>
      <c r="G280">
        <v>115</v>
      </c>
    </row>
    <row r="281" spans="1:7" x14ac:dyDescent="0.25">
      <c r="A281" t="s">
        <v>20</v>
      </c>
      <c r="B281" t="s">
        <v>11</v>
      </c>
      <c r="C281">
        <v>1646</v>
      </c>
      <c r="D281">
        <v>1489</v>
      </c>
      <c r="E281">
        <v>158</v>
      </c>
      <c r="F281">
        <v>3176</v>
      </c>
      <c r="G281">
        <v>13297</v>
      </c>
    </row>
    <row r="282" spans="1:7" x14ac:dyDescent="0.25">
      <c r="A282" t="s">
        <v>20</v>
      </c>
      <c r="B282" t="s">
        <v>13</v>
      </c>
      <c r="C282">
        <v>4140</v>
      </c>
      <c r="D282">
        <v>323</v>
      </c>
      <c r="E282">
        <v>28</v>
      </c>
      <c r="F282">
        <v>32</v>
      </c>
      <c r="G282">
        <v>29</v>
      </c>
    </row>
    <row r="283" spans="1:7" x14ac:dyDescent="0.25">
      <c r="A283" t="s">
        <v>20</v>
      </c>
      <c r="B283" t="s">
        <v>15</v>
      </c>
      <c r="C283">
        <v>280</v>
      </c>
      <c r="D283">
        <v>12</v>
      </c>
      <c r="E283" t="s">
        <v>40</v>
      </c>
      <c r="F283" t="s">
        <v>40</v>
      </c>
      <c r="G283" t="s">
        <v>40</v>
      </c>
    </row>
    <row r="284" spans="1:7" x14ac:dyDescent="0.25">
      <c r="A284" t="s">
        <v>20</v>
      </c>
      <c r="B284" t="s">
        <v>17</v>
      </c>
      <c r="C284">
        <v>2261</v>
      </c>
      <c r="D284">
        <v>15</v>
      </c>
      <c r="E284">
        <v>13</v>
      </c>
      <c r="F284">
        <v>13</v>
      </c>
      <c r="G284">
        <v>13</v>
      </c>
    </row>
    <row r="285" spans="1:7" x14ac:dyDescent="0.25">
      <c r="A285" t="s">
        <v>20</v>
      </c>
      <c r="B285" t="s">
        <v>19</v>
      </c>
      <c r="C285">
        <v>2604</v>
      </c>
      <c r="D285">
        <v>43</v>
      </c>
      <c r="E285">
        <v>53</v>
      </c>
      <c r="F285">
        <v>54</v>
      </c>
      <c r="G285">
        <v>46</v>
      </c>
    </row>
    <row r="286" spans="1:7" x14ac:dyDescent="0.25">
      <c r="A286" t="s">
        <v>20</v>
      </c>
      <c r="B286" t="s">
        <v>21</v>
      </c>
      <c r="C286">
        <v>700</v>
      </c>
      <c r="D286" t="s">
        <v>40</v>
      </c>
      <c r="E286">
        <v>5</v>
      </c>
      <c r="F286">
        <v>5</v>
      </c>
      <c r="G286">
        <v>5</v>
      </c>
    </row>
    <row r="287" spans="1:7" x14ac:dyDescent="0.25">
      <c r="A287" t="s">
        <v>20</v>
      </c>
      <c r="B287" t="s">
        <v>23</v>
      </c>
      <c r="C287">
        <v>5982</v>
      </c>
      <c r="D287">
        <v>594</v>
      </c>
      <c r="E287">
        <v>488</v>
      </c>
      <c r="F287">
        <v>417</v>
      </c>
      <c r="G287">
        <v>313</v>
      </c>
    </row>
    <row r="288" spans="1:7" x14ac:dyDescent="0.25">
      <c r="A288" t="s">
        <v>20</v>
      </c>
      <c r="B288" t="s">
        <v>25</v>
      </c>
      <c r="C288">
        <v>879</v>
      </c>
      <c r="D288">
        <v>23</v>
      </c>
      <c r="E288">
        <v>22</v>
      </c>
      <c r="F288">
        <v>28</v>
      </c>
      <c r="G288">
        <v>0</v>
      </c>
    </row>
    <row r="289" spans="1:7" x14ac:dyDescent="0.25">
      <c r="A289" t="s">
        <v>20</v>
      </c>
      <c r="B289" t="s">
        <v>27</v>
      </c>
      <c r="C289">
        <v>3470</v>
      </c>
      <c r="D289">
        <v>9</v>
      </c>
      <c r="E289">
        <v>8</v>
      </c>
      <c r="F289">
        <v>8</v>
      </c>
      <c r="G289">
        <v>7</v>
      </c>
    </row>
    <row r="290" spans="1:7" x14ac:dyDescent="0.25">
      <c r="A290" t="s">
        <v>20</v>
      </c>
      <c r="B290" t="s">
        <v>29</v>
      </c>
      <c r="C290">
        <v>147</v>
      </c>
      <c r="D290">
        <v>9</v>
      </c>
      <c r="E290">
        <v>7</v>
      </c>
      <c r="F290">
        <v>12</v>
      </c>
      <c r="G290">
        <v>7</v>
      </c>
    </row>
    <row r="291" spans="1:7" x14ac:dyDescent="0.25">
      <c r="A291" t="s">
        <v>20</v>
      </c>
      <c r="B291" t="s">
        <v>31</v>
      </c>
      <c r="C291">
        <v>90</v>
      </c>
      <c r="D291">
        <v>5</v>
      </c>
      <c r="E291">
        <v>4</v>
      </c>
      <c r="F291">
        <v>6</v>
      </c>
      <c r="G291">
        <v>4</v>
      </c>
    </row>
    <row r="292" spans="1:7" x14ac:dyDescent="0.25">
      <c r="A292" t="s">
        <v>20</v>
      </c>
      <c r="B292" t="s">
        <v>33</v>
      </c>
      <c r="C292">
        <v>53285</v>
      </c>
      <c r="D292">
        <v>1478</v>
      </c>
      <c r="E292">
        <v>1131</v>
      </c>
      <c r="F292">
        <v>1292</v>
      </c>
      <c r="G292">
        <v>1188</v>
      </c>
    </row>
    <row r="293" spans="1:7" x14ac:dyDescent="0.25">
      <c r="A293" t="s">
        <v>20</v>
      </c>
      <c r="B293" t="s">
        <v>35</v>
      </c>
      <c r="C293">
        <v>261</v>
      </c>
      <c r="D293">
        <v>195</v>
      </c>
      <c r="E293">
        <v>180</v>
      </c>
      <c r="F293">
        <v>127</v>
      </c>
      <c r="G293">
        <v>127</v>
      </c>
    </row>
    <row r="294" spans="1:7" x14ac:dyDescent="0.25">
      <c r="A294" t="s">
        <v>20</v>
      </c>
      <c r="B294" t="s">
        <v>36</v>
      </c>
      <c r="C294">
        <v>687</v>
      </c>
      <c r="D294">
        <v>6</v>
      </c>
      <c r="E294">
        <v>2</v>
      </c>
      <c r="F294">
        <v>2</v>
      </c>
      <c r="G294">
        <v>2</v>
      </c>
    </row>
    <row r="295" spans="1:7" x14ac:dyDescent="0.25">
      <c r="A295" t="s">
        <v>20</v>
      </c>
      <c r="B295" t="s">
        <v>37</v>
      </c>
      <c r="C295">
        <v>848</v>
      </c>
      <c r="D295">
        <v>73</v>
      </c>
      <c r="E295">
        <v>173</v>
      </c>
      <c r="F295">
        <v>139</v>
      </c>
      <c r="G295">
        <v>135</v>
      </c>
    </row>
    <row r="296" spans="1:7" x14ac:dyDescent="0.25">
      <c r="A296" t="s">
        <v>20</v>
      </c>
      <c r="B296" t="s">
        <v>38</v>
      </c>
      <c r="C296">
        <v>180</v>
      </c>
      <c r="D296">
        <v>5</v>
      </c>
      <c r="E296">
        <v>3</v>
      </c>
      <c r="F296">
        <v>3</v>
      </c>
      <c r="G296">
        <v>4</v>
      </c>
    </row>
    <row r="297" spans="1:7" x14ac:dyDescent="0.25">
      <c r="A297" t="s">
        <v>20</v>
      </c>
      <c r="B297" t="s">
        <v>39</v>
      </c>
      <c r="D297" t="s">
        <v>40</v>
      </c>
      <c r="E297" t="s">
        <v>40</v>
      </c>
      <c r="F297" t="s">
        <v>40</v>
      </c>
      <c r="G297" t="s">
        <v>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82E6-96D3-47E1-8F07-22D4B783A482}">
  <sheetPr filterMode="1"/>
  <dimension ref="A1:C135"/>
  <sheetViews>
    <sheetView workbookViewId="0">
      <selection activeCell="A9" sqref="A9:C130"/>
    </sheetView>
  </sheetViews>
  <sheetFormatPr defaultRowHeight="15" x14ac:dyDescent="0.25"/>
  <sheetData>
    <row r="1" spans="1:3" x14ac:dyDescent="0.25"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  <row r="3" spans="1:3" hidden="1" x14ac:dyDescent="0.25">
      <c r="A3" t="s">
        <v>16</v>
      </c>
      <c r="B3">
        <v>2013</v>
      </c>
      <c r="C3">
        <v>581705</v>
      </c>
    </row>
    <row r="4" spans="1:3" hidden="1" x14ac:dyDescent="0.25">
      <c r="A4" t="s">
        <v>16</v>
      </c>
      <c r="B4">
        <v>2014</v>
      </c>
      <c r="C4">
        <v>582728</v>
      </c>
    </row>
    <row r="5" spans="1:3" hidden="1" x14ac:dyDescent="0.25">
      <c r="A5" t="s">
        <v>16</v>
      </c>
      <c r="B5">
        <v>2015</v>
      </c>
      <c r="C5">
        <v>583942</v>
      </c>
    </row>
    <row r="6" spans="1:3" hidden="1" x14ac:dyDescent="0.25">
      <c r="A6" t="s">
        <v>16</v>
      </c>
      <c r="B6">
        <v>2016</v>
      </c>
      <c r="C6">
        <v>583721</v>
      </c>
    </row>
    <row r="7" spans="1:3" hidden="1" x14ac:dyDescent="0.25">
      <c r="A7" t="s">
        <v>16</v>
      </c>
      <c r="B7">
        <v>2017</v>
      </c>
      <c r="C7">
        <v>583581</v>
      </c>
    </row>
    <row r="8" spans="1:3" hidden="1" x14ac:dyDescent="0.25">
      <c r="A8" t="s">
        <v>16</v>
      </c>
      <c r="B8">
        <v>2018</v>
      </c>
      <c r="C8">
        <v>582944</v>
      </c>
    </row>
    <row r="9" spans="1:3" x14ac:dyDescent="0.25">
      <c r="A9" t="s">
        <v>8</v>
      </c>
      <c r="B9">
        <v>2019</v>
      </c>
      <c r="C9">
        <v>492167</v>
      </c>
    </row>
    <row r="10" spans="1:3" hidden="1" x14ac:dyDescent="0.25">
      <c r="A10" t="s">
        <v>16</v>
      </c>
      <c r="B10">
        <v>2020</v>
      </c>
      <c r="C10">
        <v>585866</v>
      </c>
    </row>
    <row r="11" spans="1:3" hidden="1" x14ac:dyDescent="0.25">
      <c r="A11" t="s">
        <v>16</v>
      </c>
      <c r="B11">
        <v>2021</v>
      </c>
      <c r="C11">
        <v>586937</v>
      </c>
    </row>
    <row r="12" spans="1:3" hidden="1" x14ac:dyDescent="0.25">
      <c r="A12" t="s">
        <v>16</v>
      </c>
      <c r="B12">
        <v>2022</v>
      </c>
      <c r="C12">
        <v>590170</v>
      </c>
    </row>
    <row r="13" spans="1:3" hidden="1" x14ac:dyDescent="0.25">
      <c r="A13" t="s">
        <v>16</v>
      </c>
      <c r="B13">
        <v>2023</v>
      </c>
      <c r="C13">
        <v>596163</v>
      </c>
    </row>
    <row r="14" spans="1:3" hidden="1" x14ac:dyDescent="0.25">
      <c r="A14" t="s">
        <v>12</v>
      </c>
      <c r="B14">
        <v>2013</v>
      </c>
      <c r="C14">
        <v>646862</v>
      </c>
    </row>
    <row r="15" spans="1:3" hidden="1" x14ac:dyDescent="0.25">
      <c r="A15" t="s">
        <v>12</v>
      </c>
      <c r="B15">
        <v>2014</v>
      </c>
      <c r="C15">
        <v>646317</v>
      </c>
    </row>
    <row r="16" spans="1:3" hidden="1" x14ac:dyDescent="0.25">
      <c r="A16" t="s">
        <v>12</v>
      </c>
      <c r="B16">
        <v>2015</v>
      </c>
      <c r="C16">
        <v>646257</v>
      </c>
    </row>
    <row r="17" spans="1:3" hidden="1" x14ac:dyDescent="0.25">
      <c r="A17" t="s">
        <v>12</v>
      </c>
      <c r="B17">
        <v>2016</v>
      </c>
      <c r="C17">
        <v>646040</v>
      </c>
    </row>
    <row r="18" spans="1:3" hidden="1" x14ac:dyDescent="0.25">
      <c r="A18" t="s">
        <v>12</v>
      </c>
      <c r="B18">
        <v>2017</v>
      </c>
      <c r="C18">
        <v>646874</v>
      </c>
    </row>
    <row r="19" spans="1:3" hidden="1" x14ac:dyDescent="0.25">
      <c r="A19" t="s">
        <v>12</v>
      </c>
      <c r="B19">
        <v>2018</v>
      </c>
      <c r="C19">
        <v>647268</v>
      </c>
    </row>
    <row r="20" spans="1:3" x14ac:dyDescent="0.25">
      <c r="A20" t="s">
        <v>10</v>
      </c>
      <c r="B20">
        <v>2019</v>
      </c>
      <c r="C20">
        <v>416546</v>
      </c>
    </row>
    <row r="21" spans="1:3" hidden="1" x14ac:dyDescent="0.25">
      <c r="A21" t="s">
        <v>12</v>
      </c>
      <c r="B21">
        <v>2020</v>
      </c>
      <c r="C21">
        <v>649957</v>
      </c>
    </row>
    <row r="22" spans="1:3" hidden="1" x14ac:dyDescent="0.25">
      <c r="A22" t="s">
        <v>12</v>
      </c>
      <c r="B22">
        <v>2021</v>
      </c>
      <c r="C22">
        <v>651435</v>
      </c>
    </row>
    <row r="23" spans="1:3" hidden="1" x14ac:dyDescent="0.25">
      <c r="A23" t="s">
        <v>12</v>
      </c>
      <c r="B23">
        <v>2022</v>
      </c>
      <c r="C23">
        <v>654019</v>
      </c>
    </row>
    <row r="24" spans="1:3" hidden="1" x14ac:dyDescent="0.25">
      <c r="A24" t="s">
        <v>12</v>
      </c>
      <c r="B24">
        <v>2023</v>
      </c>
      <c r="C24">
        <v>659612</v>
      </c>
    </row>
    <row r="25" spans="1:3" hidden="1" x14ac:dyDescent="0.25">
      <c r="A25" t="s">
        <v>8</v>
      </c>
      <c r="B25">
        <v>2013</v>
      </c>
      <c r="C25">
        <v>489918</v>
      </c>
    </row>
    <row r="26" spans="1:3" hidden="1" x14ac:dyDescent="0.25">
      <c r="A26" t="s">
        <v>8</v>
      </c>
      <c r="B26">
        <v>2014</v>
      </c>
      <c r="C26">
        <v>488988</v>
      </c>
    </row>
    <row r="27" spans="1:3" hidden="1" x14ac:dyDescent="0.25">
      <c r="A27" t="s">
        <v>8</v>
      </c>
      <c r="B27">
        <v>2015</v>
      </c>
      <c r="C27">
        <v>488576</v>
      </c>
    </row>
    <row r="28" spans="1:3" hidden="1" x14ac:dyDescent="0.25">
      <c r="A28" t="s">
        <v>8</v>
      </c>
      <c r="B28">
        <v>2016</v>
      </c>
      <c r="C28">
        <v>488629</v>
      </c>
    </row>
    <row r="29" spans="1:3" hidden="1" x14ac:dyDescent="0.25">
      <c r="A29" t="s">
        <v>8</v>
      </c>
      <c r="B29">
        <v>2017</v>
      </c>
      <c r="C29">
        <v>491792</v>
      </c>
    </row>
    <row r="30" spans="1:3" hidden="1" x14ac:dyDescent="0.25">
      <c r="A30" t="s">
        <v>8</v>
      </c>
      <c r="B30">
        <v>2018</v>
      </c>
      <c r="C30">
        <v>492100</v>
      </c>
    </row>
    <row r="31" spans="1:3" x14ac:dyDescent="0.25">
      <c r="A31" t="s">
        <v>12</v>
      </c>
      <c r="B31">
        <v>2019</v>
      </c>
      <c r="C31">
        <v>647672</v>
      </c>
    </row>
    <row r="32" spans="1:3" hidden="1" x14ac:dyDescent="0.25">
      <c r="A32" t="s">
        <v>8</v>
      </c>
      <c r="B32">
        <v>2020</v>
      </c>
      <c r="C32">
        <v>493682</v>
      </c>
    </row>
    <row r="33" spans="1:3" hidden="1" x14ac:dyDescent="0.25">
      <c r="A33" t="s">
        <v>8</v>
      </c>
      <c r="B33">
        <v>2021</v>
      </c>
      <c r="C33">
        <v>494771</v>
      </c>
    </row>
    <row r="34" spans="1:3" hidden="1" x14ac:dyDescent="0.25">
      <c r="A34" t="s">
        <v>8</v>
      </c>
      <c r="B34">
        <v>2022</v>
      </c>
      <c r="C34">
        <v>497743</v>
      </c>
    </row>
    <row r="35" spans="1:3" hidden="1" x14ac:dyDescent="0.25">
      <c r="A35" t="s">
        <v>8</v>
      </c>
      <c r="B35">
        <v>2023</v>
      </c>
      <c r="C35">
        <v>502120</v>
      </c>
    </row>
    <row r="36" spans="1:3" hidden="1" x14ac:dyDescent="0.25">
      <c r="A36" t="s">
        <v>26</v>
      </c>
      <c r="B36">
        <v>2013</v>
      </c>
      <c r="C36">
        <v>1139350</v>
      </c>
    </row>
    <row r="37" spans="1:3" hidden="1" x14ac:dyDescent="0.25">
      <c r="A37" t="s">
        <v>26</v>
      </c>
      <c r="B37">
        <v>2014</v>
      </c>
      <c r="C37">
        <v>1139697</v>
      </c>
    </row>
    <row r="38" spans="1:3" hidden="1" x14ac:dyDescent="0.25">
      <c r="A38" t="s">
        <v>26</v>
      </c>
      <c r="B38">
        <v>2015</v>
      </c>
      <c r="C38">
        <v>1140652</v>
      </c>
    </row>
    <row r="39" spans="1:3" hidden="1" x14ac:dyDescent="0.25">
      <c r="A39" t="s">
        <v>26</v>
      </c>
      <c r="B39">
        <v>2016</v>
      </c>
      <c r="C39">
        <v>1144280</v>
      </c>
    </row>
    <row r="40" spans="1:3" hidden="1" x14ac:dyDescent="0.25">
      <c r="A40" t="s">
        <v>26</v>
      </c>
      <c r="B40">
        <v>2017</v>
      </c>
      <c r="C40">
        <v>1147687</v>
      </c>
    </row>
    <row r="41" spans="1:3" hidden="1" x14ac:dyDescent="0.25">
      <c r="A41" t="s">
        <v>26</v>
      </c>
      <c r="B41">
        <v>2018</v>
      </c>
      <c r="C41">
        <v>1151501</v>
      </c>
    </row>
    <row r="42" spans="1:3" x14ac:dyDescent="0.25">
      <c r="A42" t="s">
        <v>14</v>
      </c>
      <c r="B42">
        <v>2019</v>
      </c>
      <c r="C42">
        <v>2071972</v>
      </c>
    </row>
    <row r="43" spans="1:3" hidden="1" x14ac:dyDescent="0.25">
      <c r="A43" t="s">
        <v>26</v>
      </c>
      <c r="B43">
        <v>2020</v>
      </c>
      <c r="C43">
        <v>1162406</v>
      </c>
    </row>
    <row r="44" spans="1:3" hidden="1" x14ac:dyDescent="0.25">
      <c r="A44" t="s">
        <v>26</v>
      </c>
      <c r="B44">
        <v>2021</v>
      </c>
      <c r="C44">
        <v>1166533</v>
      </c>
    </row>
    <row r="45" spans="1:3" hidden="1" x14ac:dyDescent="0.25">
      <c r="A45" t="s">
        <v>26</v>
      </c>
      <c r="B45">
        <v>2022</v>
      </c>
      <c r="C45">
        <v>1171910</v>
      </c>
    </row>
    <row r="46" spans="1:3" hidden="1" x14ac:dyDescent="0.25">
      <c r="A46" t="s">
        <v>26</v>
      </c>
      <c r="B46">
        <v>2023</v>
      </c>
      <c r="C46">
        <v>1184551</v>
      </c>
    </row>
    <row r="47" spans="1:3" hidden="1" x14ac:dyDescent="0.25">
      <c r="A47" t="s">
        <v>10</v>
      </c>
      <c r="B47">
        <v>2013</v>
      </c>
      <c r="C47">
        <v>398441</v>
      </c>
    </row>
    <row r="48" spans="1:3" hidden="1" x14ac:dyDescent="0.25">
      <c r="A48" t="s">
        <v>10</v>
      </c>
      <c r="B48">
        <v>2014</v>
      </c>
      <c r="C48">
        <v>399893</v>
      </c>
    </row>
    <row r="49" spans="1:3" hidden="1" x14ac:dyDescent="0.25">
      <c r="A49" t="s">
        <v>10</v>
      </c>
      <c r="B49">
        <v>2015</v>
      </c>
      <c r="C49">
        <v>401791</v>
      </c>
    </row>
    <row r="50" spans="1:3" hidden="1" x14ac:dyDescent="0.25">
      <c r="A50" t="s">
        <v>10</v>
      </c>
      <c r="B50">
        <v>2016</v>
      </c>
      <c r="C50">
        <v>404068</v>
      </c>
    </row>
    <row r="51" spans="1:3" hidden="1" x14ac:dyDescent="0.25">
      <c r="A51" t="s">
        <v>10</v>
      </c>
      <c r="B51">
        <v>2017</v>
      </c>
      <c r="C51">
        <v>407818</v>
      </c>
    </row>
    <row r="52" spans="1:3" hidden="1" x14ac:dyDescent="0.25">
      <c r="A52" t="s">
        <v>10</v>
      </c>
      <c r="B52">
        <v>2018</v>
      </c>
      <c r="C52">
        <v>411670</v>
      </c>
    </row>
    <row r="53" spans="1:3" x14ac:dyDescent="0.25">
      <c r="A53" t="s">
        <v>16</v>
      </c>
      <c r="B53">
        <v>2019</v>
      </c>
      <c r="C53">
        <v>583990</v>
      </c>
    </row>
    <row r="54" spans="1:3" hidden="1" x14ac:dyDescent="0.25">
      <c r="A54" t="s">
        <v>10</v>
      </c>
      <c r="B54">
        <v>2020</v>
      </c>
      <c r="C54">
        <v>423021</v>
      </c>
    </row>
    <row r="55" spans="1:3" hidden="1" x14ac:dyDescent="0.25">
      <c r="A55" t="s">
        <v>10</v>
      </c>
      <c r="B55">
        <v>2021</v>
      </c>
      <c r="C55">
        <v>428226</v>
      </c>
    </row>
    <row r="56" spans="1:3" hidden="1" x14ac:dyDescent="0.25">
      <c r="A56" t="s">
        <v>10</v>
      </c>
      <c r="B56">
        <v>2022</v>
      </c>
      <c r="C56">
        <v>434771</v>
      </c>
    </row>
    <row r="57" spans="1:3" hidden="1" x14ac:dyDescent="0.25">
      <c r="A57" t="s">
        <v>10</v>
      </c>
      <c r="B57">
        <v>2023</v>
      </c>
      <c r="C57">
        <v>444850</v>
      </c>
    </row>
    <row r="58" spans="1:3" hidden="1" x14ac:dyDescent="0.25">
      <c r="A58" t="s">
        <v>14</v>
      </c>
      <c r="B58">
        <v>2013</v>
      </c>
      <c r="C58">
        <v>2015791</v>
      </c>
    </row>
    <row r="59" spans="1:3" hidden="1" x14ac:dyDescent="0.25">
      <c r="A59" t="s">
        <v>14</v>
      </c>
      <c r="B59">
        <v>2014</v>
      </c>
      <c r="C59">
        <v>2019692</v>
      </c>
    </row>
    <row r="60" spans="1:3" hidden="1" x14ac:dyDescent="0.25">
      <c r="A60" t="s">
        <v>14</v>
      </c>
      <c r="B60">
        <v>2015</v>
      </c>
      <c r="C60">
        <v>2026578</v>
      </c>
    </row>
    <row r="61" spans="1:3" hidden="1" x14ac:dyDescent="0.25">
      <c r="A61" t="s">
        <v>14</v>
      </c>
      <c r="B61">
        <v>2016</v>
      </c>
      <c r="C61">
        <v>2035351</v>
      </c>
    </row>
    <row r="62" spans="1:3" hidden="1" x14ac:dyDescent="0.25">
      <c r="A62" t="s">
        <v>14</v>
      </c>
      <c r="B62">
        <v>2017</v>
      </c>
      <c r="C62">
        <v>2047901</v>
      </c>
    </row>
    <row r="63" spans="1:3" hidden="1" x14ac:dyDescent="0.25">
      <c r="A63" t="s">
        <v>14</v>
      </c>
      <c r="B63">
        <v>2018</v>
      </c>
      <c r="C63">
        <v>2060103</v>
      </c>
    </row>
    <row r="64" spans="1:3" x14ac:dyDescent="0.25">
      <c r="A64" t="s">
        <v>18</v>
      </c>
      <c r="B64">
        <v>2019</v>
      </c>
      <c r="C64">
        <v>1116137</v>
      </c>
    </row>
    <row r="65" spans="1:3" hidden="1" x14ac:dyDescent="0.25">
      <c r="A65" t="s">
        <v>14</v>
      </c>
      <c r="B65">
        <v>2020</v>
      </c>
      <c r="C65">
        <v>2085952</v>
      </c>
    </row>
    <row r="66" spans="1:3" hidden="1" x14ac:dyDescent="0.25">
      <c r="A66" t="s">
        <v>14</v>
      </c>
      <c r="B66">
        <v>2021</v>
      </c>
      <c r="C66">
        <v>2096603</v>
      </c>
    </row>
    <row r="67" spans="1:3" hidden="1" x14ac:dyDescent="0.25">
      <c r="A67" t="s">
        <v>14</v>
      </c>
      <c r="B67">
        <v>2022</v>
      </c>
      <c r="C67">
        <v>2110472</v>
      </c>
    </row>
    <row r="68" spans="1:3" hidden="1" x14ac:dyDescent="0.25">
      <c r="A68" t="s">
        <v>14</v>
      </c>
      <c r="B68">
        <v>2023</v>
      </c>
      <c r="C68">
        <v>2133751</v>
      </c>
    </row>
    <row r="69" spans="1:3" hidden="1" x14ac:dyDescent="0.25">
      <c r="A69" t="s">
        <v>28</v>
      </c>
      <c r="B69">
        <v>2013</v>
      </c>
      <c r="C69">
        <v>1245294</v>
      </c>
    </row>
    <row r="70" spans="1:3" hidden="1" x14ac:dyDescent="0.25">
      <c r="A70" t="s">
        <v>28</v>
      </c>
      <c r="B70">
        <v>2014</v>
      </c>
      <c r="C70">
        <v>1253672</v>
      </c>
    </row>
    <row r="71" spans="1:3" hidden="1" x14ac:dyDescent="0.25">
      <c r="A71" t="s">
        <v>28</v>
      </c>
      <c r="B71">
        <v>2015</v>
      </c>
      <c r="C71">
        <v>1263572</v>
      </c>
    </row>
    <row r="72" spans="1:3" hidden="1" x14ac:dyDescent="0.25">
      <c r="A72" t="s">
        <v>28</v>
      </c>
      <c r="B72">
        <v>2016</v>
      </c>
      <c r="C72">
        <v>1273613</v>
      </c>
    </row>
    <row r="73" spans="1:3" hidden="1" x14ac:dyDescent="0.25">
      <c r="A73" t="s">
        <v>28</v>
      </c>
      <c r="B73">
        <v>2017</v>
      </c>
      <c r="C73">
        <v>1284504</v>
      </c>
    </row>
    <row r="74" spans="1:3" hidden="1" x14ac:dyDescent="0.25">
      <c r="A74" t="s">
        <v>28</v>
      </c>
      <c r="B74">
        <v>2018</v>
      </c>
      <c r="C74">
        <v>1295484</v>
      </c>
    </row>
    <row r="75" spans="1:3" x14ac:dyDescent="0.25">
      <c r="A75" t="s">
        <v>22</v>
      </c>
      <c r="B75">
        <v>2019</v>
      </c>
      <c r="C75">
        <v>2544806</v>
      </c>
    </row>
    <row r="76" spans="1:3" hidden="1" x14ac:dyDescent="0.25">
      <c r="A76" t="s">
        <v>28</v>
      </c>
      <c r="B76">
        <v>2020</v>
      </c>
      <c r="C76">
        <v>1354834</v>
      </c>
    </row>
    <row r="77" spans="1:3" hidden="1" x14ac:dyDescent="0.25">
      <c r="A77" t="s">
        <v>28</v>
      </c>
      <c r="B77">
        <v>2021</v>
      </c>
      <c r="C77">
        <v>1361153</v>
      </c>
    </row>
    <row r="78" spans="1:3" hidden="1" x14ac:dyDescent="0.25">
      <c r="A78" t="s">
        <v>28</v>
      </c>
      <c r="B78">
        <v>2022</v>
      </c>
      <c r="C78">
        <v>1369873</v>
      </c>
    </row>
    <row r="79" spans="1:3" hidden="1" x14ac:dyDescent="0.25">
      <c r="A79" t="s">
        <v>28</v>
      </c>
      <c r="B79">
        <v>2023</v>
      </c>
      <c r="C79">
        <v>1387657</v>
      </c>
    </row>
    <row r="80" spans="1:3" hidden="1" x14ac:dyDescent="0.25">
      <c r="A80" t="s">
        <v>24</v>
      </c>
      <c r="B80">
        <v>2013</v>
      </c>
      <c r="C80">
        <v>2724300</v>
      </c>
    </row>
    <row r="81" spans="1:3" hidden="1" x14ac:dyDescent="0.25">
      <c r="A81" t="s">
        <v>24</v>
      </c>
      <c r="B81">
        <v>2014</v>
      </c>
      <c r="C81">
        <v>2741369</v>
      </c>
    </row>
    <row r="82" spans="1:3" hidden="1" x14ac:dyDescent="0.25">
      <c r="A82" t="s">
        <v>24</v>
      </c>
      <c r="B82">
        <v>2015</v>
      </c>
      <c r="C82">
        <v>2761929</v>
      </c>
    </row>
    <row r="83" spans="1:3" hidden="1" x14ac:dyDescent="0.25">
      <c r="A83" t="s">
        <v>24</v>
      </c>
      <c r="B83">
        <v>2016</v>
      </c>
      <c r="C83">
        <v>2784854</v>
      </c>
    </row>
    <row r="84" spans="1:3" hidden="1" x14ac:dyDescent="0.25">
      <c r="A84" t="s">
        <v>24</v>
      </c>
      <c r="B84">
        <v>2017</v>
      </c>
      <c r="C84">
        <v>2809483</v>
      </c>
    </row>
    <row r="85" spans="1:3" hidden="1" x14ac:dyDescent="0.25">
      <c r="A85" t="s">
        <v>24</v>
      </c>
      <c r="B85">
        <v>2018</v>
      </c>
      <c r="C85">
        <v>2831182</v>
      </c>
    </row>
    <row r="86" spans="1:3" x14ac:dyDescent="0.25">
      <c r="A86" t="s">
        <v>24</v>
      </c>
      <c r="B86">
        <v>2019</v>
      </c>
      <c r="C86">
        <v>2853359</v>
      </c>
    </row>
    <row r="87" spans="1:3" hidden="1" x14ac:dyDescent="0.25">
      <c r="A87" t="s">
        <v>24</v>
      </c>
      <c r="B87">
        <v>2020</v>
      </c>
      <c r="C87">
        <v>2879527</v>
      </c>
    </row>
    <row r="88" spans="1:3" hidden="1" x14ac:dyDescent="0.25">
      <c r="A88" t="s">
        <v>24</v>
      </c>
      <c r="B88">
        <v>2021</v>
      </c>
      <c r="C88">
        <v>2888486</v>
      </c>
    </row>
    <row r="89" spans="1:3" hidden="1" x14ac:dyDescent="0.25">
      <c r="A89" t="s">
        <v>24</v>
      </c>
      <c r="B89">
        <v>2022</v>
      </c>
      <c r="C89">
        <v>2909827</v>
      </c>
    </row>
    <row r="90" spans="1:3" hidden="1" x14ac:dyDescent="0.25">
      <c r="A90" t="s">
        <v>24</v>
      </c>
      <c r="B90">
        <v>2023</v>
      </c>
      <c r="C90">
        <v>2956223</v>
      </c>
    </row>
    <row r="91" spans="1:3" hidden="1" x14ac:dyDescent="0.25">
      <c r="A91" t="s">
        <v>32</v>
      </c>
      <c r="B91">
        <v>2013</v>
      </c>
      <c r="C91">
        <v>3563935</v>
      </c>
    </row>
    <row r="92" spans="1:3" hidden="1" x14ac:dyDescent="0.25">
      <c r="A92" t="s">
        <v>32</v>
      </c>
      <c r="B92">
        <v>2014</v>
      </c>
      <c r="C92">
        <v>3577032</v>
      </c>
    </row>
    <row r="93" spans="1:3" hidden="1" x14ac:dyDescent="0.25">
      <c r="A93" t="s">
        <v>32</v>
      </c>
      <c r="B93">
        <v>2015</v>
      </c>
      <c r="C93">
        <v>3600011</v>
      </c>
    </row>
    <row r="94" spans="1:3" hidden="1" x14ac:dyDescent="0.25">
      <c r="A94" t="s">
        <v>32</v>
      </c>
      <c r="B94">
        <v>2016</v>
      </c>
      <c r="C94">
        <v>3622303</v>
      </c>
    </row>
    <row r="95" spans="1:3" hidden="1" x14ac:dyDescent="0.25">
      <c r="A95" t="s">
        <v>32</v>
      </c>
      <c r="B95">
        <v>2017</v>
      </c>
      <c r="C95">
        <v>3650222</v>
      </c>
    </row>
    <row r="96" spans="1:3" hidden="1" x14ac:dyDescent="0.25">
      <c r="A96" t="s">
        <v>32</v>
      </c>
      <c r="B96">
        <v>2018</v>
      </c>
      <c r="C96">
        <v>3681044</v>
      </c>
    </row>
    <row r="97" spans="1:3" x14ac:dyDescent="0.25">
      <c r="A97" t="s">
        <v>26</v>
      </c>
      <c r="B97">
        <v>2019</v>
      </c>
      <c r="C97">
        <v>1156431</v>
      </c>
    </row>
    <row r="98" spans="1:3" hidden="1" x14ac:dyDescent="0.25">
      <c r="A98" t="s">
        <v>32</v>
      </c>
      <c r="B98">
        <v>2020</v>
      </c>
      <c r="C98">
        <v>3708696</v>
      </c>
    </row>
    <row r="99" spans="1:3" hidden="1" x14ac:dyDescent="0.25">
      <c r="A99" t="s">
        <v>32</v>
      </c>
      <c r="B99">
        <v>2021</v>
      </c>
      <c r="C99">
        <v>3726050</v>
      </c>
    </row>
    <row r="100" spans="1:3" hidden="1" x14ac:dyDescent="0.25">
      <c r="A100" t="s">
        <v>32</v>
      </c>
      <c r="B100">
        <v>2022</v>
      </c>
      <c r="C100">
        <v>3753944</v>
      </c>
    </row>
    <row r="101" spans="1:3" hidden="1" x14ac:dyDescent="0.25">
      <c r="A101" t="s">
        <v>32</v>
      </c>
      <c r="B101">
        <v>2023</v>
      </c>
      <c r="C101">
        <v>3804737</v>
      </c>
    </row>
    <row r="102" spans="1:3" hidden="1" x14ac:dyDescent="0.25">
      <c r="A102" t="s">
        <v>30</v>
      </c>
      <c r="B102">
        <v>2013</v>
      </c>
      <c r="C102">
        <v>381077</v>
      </c>
    </row>
    <row r="103" spans="1:3" hidden="1" x14ac:dyDescent="0.25">
      <c r="A103" t="s">
        <v>30</v>
      </c>
      <c r="B103">
        <v>2014</v>
      </c>
      <c r="C103">
        <v>380621</v>
      </c>
    </row>
    <row r="104" spans="1:3" hidden="1" x14ac:dyDescent="0.25">
      <c r="A104" t="s">
        <v>30</v>
      </c>
      <c r="B104">
        <v>2015</v>
      </c>
      <c r="C104">
        <v>380726</v>
      </c>
    </row>
    <row r="105" spans="1:3" hidden="1" x14ac:dyDescent="0.25">
      <c r="A105" t="s">
        <v>30</v>
      </c>
      <c r="B105">
        <v>2016</v>
      </c>
      <c r="C105">
        <v>381252</v>
      </c>
    </row>
    <row r="106" spans="1:3" hidden="1" x14ac:dyDescent="0.25">
      <c r="A106" t="s">
        <v>30</v>
      </c>
      <c r="B106">
        <v>2017</v>
      </c>
      <c r="C106">
        <v>381568</v>
      </c>
    </row>
    <row r="107" spans="1:3" hidden="1" x14ac:dyDescent="0.25">
      <c r="A107" t="s">
        <v>30</v>
      </c>
      <c r="B107">
        <v>2018</v>
      </c>
      <c r="C107">
        <v>382304</v>
      </c>
    </row>
    <row r="108" spans="1:3" x14ac:dyDescent="0.25">
      <c r="A108" t="s">
        <v>28</v>
      </c>
      <c r="B108">
        <v>2019</v>
      </c>
      <c r="C108">
        <v>1342158</v>
      </c>
    </row>
    <row r="109" spans="1:3" hidden="1" x14ac:dyDescent="0.25">
      <c r="A109" t="s">
        <v>30</v>
      </c>
      <c r="B109">
        <v>2020</v>
      </c>
      <c r="C109">
        <v>383488</v>
      </c>
    </row>
    <row r="110" spans="1:3" hidden="1" x14ac:dyDescent="0.25">
      <c r="A110" t="s">
        <v>30</v>
      </c>
      <c r="B110">
        <v>2021</v>
      </c>
      <c r="C110">
        <v>385400</v>
      </c>
    </row>
    <row r="111" spans="1:3" hidden="1" x14ac:dyDescent="0.25">
      <c r="A111" t="s">
        <v>30</v>
      </c>
      <c r="B111">
        <v>2022</v>
      </c>
      <c r="C111">
        <v>386767</v>
      </c>
    </row>
    <row r="112" spans="1:3" hidden="1" x14ac:dyDescent="0.25">
      <c r="A112" t="s">
        <v>30</v>
      </c>
      <c r="B112">
        <v>2023</v>
      </c>
      <c r="C112">
        <v>391142</v>
      </c>
    </row>
    <row r="113" spans="1:3" hidden="1" x14ac:dyDescent="0.25">
      <c r="A113" t="s">
        <v>22</v>
      </c>
      <c r="B113">
        <v>2013</v>
      </c>
      <c r="C113">
        <v>2471011</v>
      </c>
    </row>
    <row r="114" spans="1:3" hidden="1" x14ac:dyDescent="0.25">
      <c r="A114" t="s">
        <v>22</v>
      </c>
      <c r="B114">
        <v>2014</v>
      </c>
      <c r="C114">
        <v>2479274</v>
      </c>
    </row>
    <row r="115" spans="1:3" hidden="1" x14ac:dyDescent="0.25">
      <c r="A115" t="s">
        <v>22</v>
      </c>
      <c r="B115">
        <v>2015</v>
      </c>
      <c r="C115">
        <v>2488751</v>
      </c>
    </row>
    <row r="116" spans="1:3" hidden="1" x14ac:dyDescent="0.25">
      <c r="A116" t="s">
        <v>22</v>
      </c>
      <c r="B116">
        <v>2016</v>
      </c>
      <c r="C116">
        <v>2498749</v>
      </c>
    </row>
    <row r="117" spans="1:3" hidden="1" x14ac:dyDescent="0.25">
      <c r="A117" t="s">
        <v>22</v>
      </c>
      <c r="B117">
        <v>2017</v>
      </c>
      <c r="C117">
        <v>2512531</v>
      </c>
    </row>
    <row r="118" spans="1:3" hidden="1" x14ac:dyDescent="0.25">
      <c r="A118" t="s">
        <v>22</v>
      </c>
      <c r="B118">
        <v>2018</v>
      </c>
      <c r="C118">
        <v>2528286</v>
      </c>
    </row>
    <row r="119" spans="1:3" x14ac:dyDescent="0.25">
      <c r="A119" t="s">
        <v>30</v>
      </c>
      <c r="B119">
        <v>2019</v>
      </c>
      <c r="C119">
        <v>383032</v>
      </c>
    </row>
    <row r="120" spans="1:3" hidden="1" x14ac:dyDescent="0.25">
      <c r="A120" t="s">
        <v>22</v>
      </c>
      <c r="B120">
        <v>2020</v>
      </c>
      <c r="C120">
        <v>2562955</v>
      </c>
    </row>
    <row r="121" spans="1:3" hidden="1" x14ac:dyDescent="0.25">
      <c r="A121" t="s">
        <v>22</v>
      </c>
      <c r="B121">
        <v>2021</v>
      </c>
      <c r="C121">
        <v>2573949</v>
      </c>
    </row>
    <row r="122" spans="1:3" hidden="1" x14ac:dyDescent="0.25">
      <c r="A122" t="s">
        <v>22</v>
      </c>
      <c r="B122">
        <v>2022</v>
      </c>
      <c r="C122">
        <v>2592874</v>
      </c>
    </row>
    <row r="123" spans="1:3" hidden="1" x14ac:dyDescent="0.25">
      <c r="A123" t="s">
        <v>22</v>
      </c>
      <c r="B123">
        <v>2023</v>
      </c>
      <c r="C123">
        <v>2626368</v>
      </c>
    </row>
    <row r="124" spans="1:3" hidden="1" x14ac:dyDescent="0.25">
      <c r="A124" t="s">
        <v>18</v>
      </c>
      <c r="B124">
        <v>2013</v>
      </c>
      <c r="C124">
        <v>1121891</v>
      </c>
    </row>
    <row r="125" spans="1:3" hidden="1" x14ac:dyDescent="0.25">
      <c r="A125" t="s">
        <v>18</v>
      </c>
      <c r="B125">
        <v>2014</v>
      </c>
      <c r="C125">
        <v>1120006</v>
      </c>
    </row>
    <row r="126" spans="1:3" hidden="1" x14ac:dyDescent="0.25">
      <c r="A126" t="s">
        <v>18</v>
      </c>
      <c r="B126">
        <v>2015</v>
      </c>
      <c r="C126">
        <v>1117941</v>
      </c>
    </row>
    <row r="127" spans="1:3" hidden="1" x14ac:dyDescent="0.25">
      <c r="A127" t="s">
        <v>18</v>
      </c>
      <c r="B127">
        <v>2016</v>
      </c>
      <c r="C127">
        <v>1116260</v>
      </c>
    </row>
    <row r="128" spans="1:3" hidden="1" x14ac:dyDescent="0.25">
      <c r="A128" t="s">
        <v>18</v>
      </c>
      <c r="B128">
        <v>2017</v>
      </c>
      <c r="C128">
        <v>1117546</v>
      </c>
    </row>
    <row r="129" spans="1:3" hidden="1" x14ac:dyDescent="0.25">
      <c r="A129" t="s">
        <v>18</v>
      </c>
      <c r="B129">
        <v>2018</v>
      </c>
      <c r="C129">
        <v>1117198</v>
      </c>
    </row>
    <row r="130" spans="1:3" x14ac:dyDescent="0.25">
      <c r="A130" t="s">
        <v>32</v>
      </c>
      <c r="B130">
        <v>2019</v>
      </c>
      <c r="C130">
        <v>3673893</v>
      </c>
    </row>
    <row r="131" spans="1:3" hidden="1" x14ac:dyDescent="0.25">
      <c r="A131" t="s">
        <v>18</v>
      </c>
      <c r="B131">
        <v>2020</v>
      </c>
      <c r="C131">
        <v>1117201</v>
      </c>
    </row>
    <row r="132" spans="1:3" hidden="1" x14ac:dyDescent="0.25">
      <c r="A132" t="s">
        <v>18</v>
      </c>
      <c r="B132">
        <v>2021</v>
      </c>
      <c r="C132">
        <v>1115872</v>
      </c>
    </row>
    <row r="133" spans="1:3" hidden="1" x14ac:dyDescent="0.25">
      <c r="A133" t="s">
        <v>18</v>
      </c>
      <c r="B133">
        <v>2022</v>
      </c>
      <c r="C133">
        <v>1118302</v>
      </c>
    </row>
    <row r="134" spans="1:3" hidden="1" x14ac:dyDescent="0.25">
      <c r="A134" t="s">
        <v>18</v>
      </c>
      <c r="B134">
        <v>2023</v>
      </c>
      <c r="C134">
        <v>1128334</v>
      </c>
    </row>
    <row r="135" spans="1:3" hidden="1" x14ac:dyDescent="0.25">
      <c r="A135" t="s">
        <v>41</v>
      </c>
    </row>
  </sheetData>
  <autoFilter ref="A2:C135" xr:uid="{D4E182E6-96D3-47E1-8F07-22D4B783A482}">
    <filterColumn colId="1">
      <filters>
        <filter val="2019"/>
      </filters>
    </filterColumn>
    <sortState xmlns:xlrd2="http://schemas.microsoft.com/office/spreadsheetml/2017/richdata2" ref="A9:C130">
      <sortCondition ref="A2:A1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F9E-B5BB-4EBC-909B-A9F779AD2460}">
  <dimension ref="A1:BA21"/>
  <sheetViews>
    <sheetView workbookViewId="0">
      <selection activeCell="AZ19" sqref="AZ19"/>
    </sheetView>
  </sheetViews>
  <sheetFormatPr defaultRowHeight="15" outlineLevelCol="1" x14ac:dyDescent="0.25"/>
  <cols>
    <col min="1" max="1" width="9.28515625" bestFit="1" customWidth="1"/>
    <col min="3" max="3" width="26.42578125" bestFit="1" customWidth="1"/>
    <col min="4" max="48" width="9.140625" hidden="1" customWidth="1" outlineLevel="1"/>
    <col min="49" max="49" width="9.140625" collapsed="1"/>
  </cols>
  <sheetData>
    <row r="1" spans="1:53" x14ac:dyDescent="0.25">
      <c r="A1" s="4" t="s">
        <v>49</v>
      </c>
      <c r="B1" s="4" t="s">
        <v>50</v>
      </c>
      <c r="C1" s="4" t="s">
        <v>51</v>
      </c>
      <c r="D1" s="5">
        <v>1971</v>
      </c>
      <c r="E1" s="5">
        <v>1972</v>
      </c>
      <c r="F1" s="5">
        <v>1973</v>
      </c>
      <c r="G1" s="5">
        <v>1974</v>
      </c>
      <c r="H1" s="5">
        <v>1975</v>
      </c>
      <c r="I1" s="5">
        <v>1976</v>
      </c>
      <c r="J1" s="5">
        <v>1977</v>
      </c>
      <c r="K1" s="5">
        <v>1978</v>
      </c>
      <c r="L1" s="5">
        <v>1979</v>
      </c>
      <c r="M1" s="5">
        <v>1980</v>
      </c>
      <c r="N1" s="5">
        <v>1981</v>
      </c>
      <c r="O1" s="5">
        <v>1982</v>
      </c>
      <c r="P1" s="5">
        <v>1983</v>
      </c>
      <c r="Q1" s="5">
        <v>1984</v>
      </c>
      <c r="R1" s="5">
        <v>1985</v>
      </c>
      <c r="S1" s="5">
        <v>1986</v>
      </c>
      <c r="T1" s="5">
        <v>1987</v>
      </c>
      <c r="U1" s="5">
        <v>1988</v>
      </c>
      <c r="V1" s="5">
        <v>1989</v>
      </c>
      <c r="W1" s="5">
        <v>1990</v>
      </c>
      <c r="X1" s="5">
        <v>1991</v>
      </c>
      <c r="Y1" s="5">
        <v>1992</v>
      </c>
      <c r="Z1" s="5">
        <v>1993</v>
      </c>
      <c r="AA1" s="5">
        <v>1994</v>
      </c>
      <c r="AB1" s="5">
        <v>1995</v>
      </c>
      <c r="AC1" s="5">
        <v>1996</v>
      </c>
      <c r="AD1" s="5">
        <v>1997</v>
      </c>
      <c r="AE1" s="5">
        <v>1998</v>
      </c>
      <c r="AF1" s="5">
        <v>1999</v>
      </c>
      <c r="AG1" s="5">
        <v>2000</v>
      </c>
      <c r="AH1" s="5">
        <v>2001</v>
      </c>
      <c r="AI1" s="5">
        <v>2002</v>
      </c>
      <c r="AJ1" s="5">
        <v>2003</v>
      </c>
      <c r="AK1" s="5">
        <v>2004</v>
      </c>
      <c r="AL1" s="5">
        <v>2005</v>
      </c>
      <c r="AM1" s="5">
        <v>2006</v>
      </c>
      <c r="AN1" s="5">
        <v>2007</v>
      </c>
      <c r="AO1" s="5">
        <v>2008</v>
      </c>
      <c r="AP1" s="5">
        <v>2009</v>
      </c>
      <c r="AQ1" s="5">
        <v>2010</v>
      </c>
      <c r="AR1" s="5">
        <v>2011</v>
      </c>
      <c r="AS1" s="5">
        <v>2012</v>
      </c>
      <c r="AT1" s="5">
        <v>2013</v>
      </c>
      <c r="AU1" s="5">
        <v>2014</v>
      </c>
      <c r="AV1" s="5">
        <v>2015</v>
      </c>
      <c r="AW1" s="5">
        <v>2016</v>
      </c>
      <c r="AX1" s="5">
        <v>2017</v>
      </c>
      <c r="AY1" s="5">
        <v>2018</v>
      </c>
      <c r="AZ1" s="5">
        <v>2019</v>
      </c>
      <c r="BA1" s="5">
        <v>2020</v>
      </c>
    </row>
    <row r="2" spans="1:53" x14ac:dyDescent="0.25">
      <c r="A2" s="6" t="s">
        <v>52</v>
      </c>
      <c r="B2" s="6" t="s">
        <v>53</v>
      </c>
      <c r="C2" s="6" t="s">
        <v>54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</row>
    <row r="3" spans="1:53" x14ac:dyDescent="0.25">
      <c r="A3" s="6" t="s">
        <v>52</v>
      </c>
      <c r="B3" s="6" t="s">
        <v>53</v>
      </c>
      <c r="C3" s="6" t="s">
        <v>55</v>
      </c>
      <c r="D3" s="7">
        <v>3.6006480000000001E-3</v>
      </c>
      <c r="E3" s="7">
        <v>1.79990532E-2</v>
      </c>
      <c r="F3" s="7">
        <v>2.52003492E-2</v>
      </c>
      <c r="G3" s="7">
        <v>3.59981064E-2</v>
      </c>
      <c r="H3" s="7">
        <v>0.19080084959999999</v>
      </c>
      <c r="I3" s="7">
        <v>8.6398804800000006E-2</v>
      </c>
      <c r="J3" s="7">
        <v>3.549598348</v>
      </c>
      <c r="K3" s="7">
        <v>2.2319998270000001</v>
      </c>
      <c r="L3" s="7">
        <v>1.432798322</v>
      </c>
      <c r="M3" s="7">
        <v>1.839600371</v>
      </c>
      <c r="N3" s="7">
        <v>1.19879807</v>
      </c>
      <c r="O3" s="7">
        <v>11.17799819</v>
      </c>
      <c r="P3" s="7">
        <v>17.531998909999999</v>
      </c>
      <c r="Q3" s="7">
        <v>13.16880066</v>
      </c>
      <c r="R3" s="7">
        <v>18.910800080000001</v>
      </c>
      <c r="S3" s="7">
        <v>7.8803991470000003</v>
      </c>
      <c r="T3" s="7">
        <v>13.11839996</v>
      </c>
      <c r="U3" s="7">
        <v>21.0491998</v>
      </c>
      <c r="V3" s="7">
        <v>18.98640112</v>
      </c>
      <c r="W3" s="7">
        <v>34.84440017</v>
      </c>
      <c r="X3" s="7">
        <v>35.200801519999999</v>
      </c>
      <c r="Y3" s="7">
        <v>32.061601680000003</v>
      </c>
      <c r="Z3" s="7">
        <v>38.059201049999999</v>
      </c>
      <c r="AA3" s="7">
        <v>39.060001159999999</v>
      </c>
      <c r="AB3" s="7">
        <v>43.124400059999999</v>
      </c>
      <c r="AC3" s="7">
        <v>40.636800280000003</v>
      </c>
      <c r="AD3" s="7">
        <v>47.185198319999998</v>
      </c>
      <c r="AE3" s="7">
        <v>44.042402019999997</v>
      </c>
      <c r="AF3" s="7">
        <v>80.668800559999994</v>
      </c>
      <c r="AG3" s="7">
        <v>82.605601680000007</v>
      </c>
      <c r="AH3" s="7">
        <v>77.37120152</v>
      </c>
      <c r="AI3" s="7">
        <v>75.132000399999995</v>
      </c>
      <c r="AJ3" s="7">
        <v>74.883601740000003</v>
      </c>
      <c r="AK3" s="7">
        <v>77.057999570000007</v>
      </c>
      <c r="AL3" s="7">
        <v>85.287598770000002</v>
      </c>
      <c r="AM3" s="7">
        <v>98.445601670000002</v>
      </c>
      <c r="AN3" s="7">
        <v>83.120398050000006</v>
      </c>
      <c r="AO3" s="7">
        <v>89.881200820000004</v>
      </c>
      <c r="AP3" s="7">
        <v>55.627198069999999</v>
      </c>
      <c r="AQ3" s="7">
        <v>56.098799219999997</v>
      </c>
      <c r="AR3" s="7">
        <v>74.232001679999996</v>
      </c>
      <c r="AS3" s="7">
        <v>115.76060289999999</v>
      </c>
      <c r="AT3" s="7">
        <v>119.707202</v>
      </c>
      <c r="AU3" s="7">
        <v>118.27800019999999</v>
      </c>
      <c r="AV3" s="7">
        <v>110.7360326</v>
      </c>
      <c r="AW3" s="7">
        <v>87.327453790000007</v>
      </c>
      <c r="AX3" s="7">
        <v>80.847777890000003</v>
      </c>
      <c r="AY3" s="7">
        <v>96.316521760000001</v>
      </c>
      <c r="AZ3" s="7">
        <v>73.450280070000005</v>
      </c>
      <c r="BA3" s="7">
        <v>71.183818689999995</v>
      </c>
    </row>
    <row r="4" spans="1:53" x14ac:dyDescent="0.25">
      <c r="A4" s="6" t="s">
        <v>52</v>
      </c>
      <c r="B4" s="6" t="s">
        <v>53</v>
      </c>
      <c r="C4" s="6" t="s">
        <v>56</v>
      </c>
      <c r="D4" s="7">
        <v>-3.8987984020000002</v>
      </c>
      <c r="E4" s="7">
        <v>-5.273998916</v>
      </c>
      <c r="F4" s="7">
        <v>-4.8672010549999998</v>
      </c>
      <c r="G4" s="7">
        <v>-5.360401908</v>
      </c>
      <c r="H4" s="7">
        <v>-1.1232012099999999</v>
      </c>
      <c r="I4" s="7">
        <v>-1.2491987689999999</v>
      </c>
      <c r="J4" s="7">
        <v>-0.8712019044</v>
      </c>
      <c r="K4" s="7">
        <v>-0.98999816760000003</v>
      </c>
      <c r="L4" s="7">
        <v>-0.92519906399999996</v>
      </c>
      <c r="M4" s="7">
        <v>-2.9447983400000002</v>
      </c>
      <c r="N4" s="7">
        <v>-1.6308004679999999</v>
      </c>
      <c r="O4" s="7">
        <v>-0.86760125639999996</v>
      </c>
      <c r="P4" s="7">
        <v>-0.81359990999999998</v>
      </c>
      <c r="Q4" s="7">
        <v>-0.62639970840000003</v>
      </c>
      <c r="R4" s="7">
        <v>-0.45719855999999998</v>
      </c>
      <c r="S4" s="7">
        <v>-4.3199402400000003E-2</v>
      </c>
      <c r="T4" s="7">
        <v>-7.5601047599999999E-2</v>
      </c>
      <c r="U4" s="7">
        <v>0</v>
      </c>
      <c r="V4" s="7">
        <v>-1.267202009</v>
      </c>
      <c r="W4" s="7">
        <v>-1.6955995720000001</v>
      </c>
      <c r="X4" s="7">
        <v>-2.239201123</v>
      </c>
      <c r="Y4" s="7">
        <v>-0.82080120599999995</v>
      </c>
      <c r="Z4" s="7">
        <v>-0.96839846640000005</v>
      </c>
      <c r="AA4" s="7">
        <v>-1.0403988660000001</v>
      </c>
      <c r="AB4" s="7">
        <v>-2.109598729</v>
      </c>
      <c r="AC4" s="7">
        <v>-2.5164007779999999</v>
      </c>
      <c r="AD4" s="7">
        <v>-1.709997977</v>
      </c>
      <c r="AE4" s="7">
        <v>-1.5120000179999999</v>
      </c>
      <c r="AF4" s="7">
        <v>-14.28480057</v>
      </c>
      <c r="AG4" s="7">
        <v>-14.511599520000001</v>
      </c>
      <c r="AH4" s="7">
        <v>-15.152401830000001</v>
      </c>
      <c r="AI4" s="7">
        <v>-16.1567984</v>
      </c>
      <c r="AJ4" s="7">
        <v>-13.71239802</v>
      </c>
      <c r="AK4" s="7">
        <v>-18.676799819999999</v>
      </c>
      <c r="AL4" s="7">
        <v>-19.43280193</v>
      </c>
      <c r="AM4" s="7">
        <v>-21.193200600000001</v>
      </c>
      <c r="AN4" s="7">
        <v>-19.72800063</v>
      </c>
      <c r="AO4" s="7">
        <v>-32.81759959</v>
      </c>
      <c r="AP4" s="7">
        <v>-38.019598109999997</v>
      </c>
      <c r="AQ4" s="7">
        <v>-46.10880135</v>
      </c>
      <c r="AR4" s="7">
        <v>-41.511598650000003</v>
      </c>
      <c r="AS4" s="7">
        <v>-54.165104710000001</v>
      </c>
      <c r="AT4" s="7">
        <v>-54.053999599999997</v>
      </c>
      <c r="AU4" s="7">
        <v>-65.260798780000002</v>
      </c>
      <c r="AV4" s="7">
        <v>-79.242759730000003</v>
      </c>
      <c r="AW4" s="7">
        <v>-69.63571589</v>
      </c>
      <c r="AX4" s="7">
        <v>-68.225409060000004</v>
      </c>
      <c r="AY4" s="7">
        <v>-67.624791669999993</v>
      </c>
      <c r="AZ4" s="7">
        <v>-70.371432949999999</v>
      </c>
      <c r="BA4" s="7">
        <v>-80.758192930000007</v>
      </c>
    </row>
    <row r="5" spans="1:53" x14ac:dyDescent="0.25">
      <c r="A5" s="6" t="s">
        <v>52</v>
      </c>
      <c r="B5" s="6" t="s">
        <v>53</v>
      </c>
      <c r="C5" s="6" t="s">
        <v>57</v>
      </c>
      <c r="D5" s="7">
        <v>-3.8952019400000002</v>
      </c>
      <c r="E5" s="7">
        <v>-5.2559998630000004</v>
      </c>
      <c r="F5" s="7">
        <v>-4.8420007060000003</v>
      </c>
      <c r="G5" s="7">
        <v>-5.3243996149999999</v>
      </c>
      <c r="H5" s="7">
        <v>-0.93240036000000004</v>
      </c>
      <c r="I5" s="7">
        <v>-1.162799964</v>
      </c>
      <c r="J5" s="7">
        <v>2.6784006300000001</v>
      </c>
      <c r="K5" s="7">
        <v>1.2420016599999999</v>
      </c>
      <c r="L5" s="7">
        <v>0.50759925839999998</v>
      </c>
      <c r="M5" s="7">
        <v>-1.1051979700000001</v>
      </c>
      <c r="N5" s="7">
        <v>-0.4319982108</v>
      </c>
      <c r="O5" s="7">
        <v>10.31040112</v>
      </c>
      <c r="P5" s="7">
        <v>16.718399000000002</v>
      </c>
      <c r="Q5" s="7">
        <v>12.542400949999999</v>
      </c>
      <c r="R5" s="7">
        <v>18.453601519999999</v>
      </c>
      <c r="S5" s="7">
        <v>7.8371997440000003</v>
      </c>
      <c r="T5" s="7">
        <v>13.04279891</v>
      </c>
      <c r="U5" s="7">
        <v>21.0491998</v>
      </c>
      <c r="V5" s="7">
        <v>17.719199110000002</v>
      </c>
      <c r="W5" s="7">
        <v>33.14880059</v>
      </c>
      <c r="X5" s="7">
        <v>32.961600390000001</v>
      </c>
      <c r="Y5" s="7">
        <v>31.24080047</v>
      </c>
      <c r="Z5" s="7">
        <v>37.090798399999997</v>
      </c>
      <c r="AA5" s="7">
        <v>38.019598109999997</v>
      </c>
      <c r="AB5" s="7">
        <v>41.014801339999998</v>
      </c>
      <c r="AC5" s="7">
        <v>38.120399509999999</v>
      </c>
      <c r="AD5" s="7">
        <v>45.475200340000001</v>
      </c>
      <c r="AE5" s="7">
        <v>42.530402000000002</v>
      </c>
      <c r="AF5" s="7">
        <v>66.383999990000007</v>
      </c>
      <c r="AG5" s="7">
        <v>68.093997970000004</v>
      </c>
      <c r="AH5" s="7">
        <v>62.218799689999997</v>
      </c>
      <c r="AI5" s="7">
        <v>58.975202000000003</v>
      </c>
      <c r="AJ5" s="7">
        <v>61.171199530000003</v>
      </c>
      <c r="AK5" s="7">
        <v>58.38119975</v>
      </c>
      <c r="AL5" s="7">
        <v>65.854801030000004</v>
      </c>
      <c r="AM5" s="7">
        <v>77.252401070000005</v>
      </c>
      <c r="AN5" s="7">
        <v>63.392401599999999</v>
      </c>
      <c r="AO5" s="7">
        <v>57.063601230000003</v>
      </c>
      <c r="AP5" s="7">
        <v>17.607599960000002</v>
      </c>
      <c r="AQ5" s="7">
        <v>9.9900020630000004</v>
      </c>
      <c r="AR5" s="7">
        <v>32.720398840000001</v>
      </c>
      <c r="AS5" s="7">
        <v>61.595498220000003</v>
      </c>
      <c r="AT5" s="7">
        <v>65.653198239999995</v>
      </c>
      <c r="AU5" s="7">
        <v>53.017201380000003</v>
      </c>
      <c r="AV5" s="7">
        <v>31.49327289</v>
      </c>
      <c r="AW5" s="7">
        <v>17.691737889999999</v>
      </c>
      <c r="AX5" s="7">
        <v>12.622368829999999</v>
      </c>
      <c r="AY5" s="7">
        <v>28.69173009</v>
      </c>
      <c r="AZ5" s="7">
        <v>3.0788471159999999</v>
      </c>
      <c r="BA5" s="7">
        <v>-9.5743742399999991</v>
      </c>
    </row>
    <row r="6" spans="1:53" x14ac:dyDescent="0.25">
      <c r="A6" s="6" t="s">
        <v>52</v>
      </c>
      <c r="B6" s="6" t="s">
        <v>53</v>
      </c>
      <c r="C6" s="6" t="s">
        <v>58</v>
      </c>
      <c r="D6" s="7">
        <v>161.65439950000001</v>
      </c>
      <c r="E6" s="7">
        <v>178.3836005</v>
      </c>
      <c r="F6" s="7">
        <v>189.45720080000001</v>
      </c>
      <c r="G6" s="7">
        <v>197.139602</v>
      </c>
      <c r="H6" s="7">
        <v>195.32879840000001</v>
      </c>
      <c r="I6" s="7">
        <v>209.29319989999999</v>
      </c>
      <c r="J6" s="7">
        <v>209.82960019999999</v>
      </c>
      <c r="K6" s="7">
        <v>221.7456014</v>
      </c>
      <c r="L6" s="7">
        <v>232.070401</v>
      </c>
      <c r="M6" s="7">
        <v>233.30160069999999</v>
      </c>
      <c r="N6" s="7">
        <v>230.59080259999999</v>
      </c>
      <c r="O6" s="7">
        <v>217.12320260000001</v>
      </c>
      <c r="P6" s="7">
        <v>214.7400007</v>
      </c>
      <c r="Q6" s="7">
        <v>226.00080539999999</v>
      </c>
      <c r="R6" s="7">
        <v>226.60919770000001</v>
      </c>
      <c r="S6" s="7">
        <v>241.76880080000001</v>
      </c>
      <c r="T6" s="7">
        <v>246.3084015</v>
      </c>
      <c r="U6" s="7">
        <v>250.5996035</v>
      </c>
      <c r="V6" s="7">
        <v>262.98000039999999</v>
      </c>
      <c r="W6" s="7">
        <v>259.08480270000001</v>
      </c>
      <c r="X6" s="7">
        <v>267.78240240000002</v>
      </c>
      <c r="Y6" s="7">
        <v>278.125201</v>
      </c>
      <c r="Z6" s="7">
        <v>277.77240030000002</v>
      </c>
      <c r="AA6" s="7">
        <v>287.5248014</v>
      </c>
      <c r="AB6" s="7">
        <v>292.16159449999998</v>
      </c>
      <c r="AC6" s="7">
        <v>307.52280039999999</v>
      </c>
      <c r="AD6" s="7">
        <v>311.47919660000002</v>
      </c>
      <c r="AE6" s="7">
        <v>328.01400030000002</v>
      </c>
      <c r="AF6" s="7">
        <v>312.19199930000002</v>
      </c>
      <c r="AG6" s="7">
        <v>322.66799680000003</v>
      </c>
      <c r="AH6" s="7">
        <v>337.19040239999998</v>
      </c>
      <c r="AI6" s="7">
        <v>345.53879790000002</v>
      </c>
      <c r="AJ6" s="7">
        <v>348.5411982</v>
      </c>
      <c r="AK6" s="7">
        <v>364.36679980000002</v>
      </c>
      <c r="AL6" s="7">
        <v>359.72280119999999</v>
      </c>
      <c r="AM6" s="7">
        <v>355.79519770000002</v>
      </c>
      <c r="AN6" s="7">
        <v>378.5904061</v>
      </c>
      <c r="AO6" s="7">
        <v>387.18720020000001</v>
      </c>
      <c r="AP6" s="7">
        <v>409.28400440000001</v>
      </c>
      <c r="AQ6" s="7">
        <v>429.37200280000002</v>
      </c>
      <c r="AR6" s="7">
        <v>410.26680119999997</v>
      </c>
      <c r="AS6" s="7">
        <v>371.64240310000002</v>
      </c>
      <c r="AT6" s="7">
        <v>365.86799789999998</v>
      </c>
      <c r="AU6" s="7">
        <v>372.09240460000001</v>
      </c>
      <c r="AV6" s="7">
        <v>396.75960250000003</v>
      </c>
      <c r="AW6" s="7">
        <v>414.5651962</v>
      </c>
      <c r="AX6" s="7">
        <v>421.90184729999999</v>
      </c>
      <c r="AY6" s="7">
        <v>411.32859880000001</v>
      </c>
      <c r="AZ6" s="7">
        <v>436.86797419999999</v>
      </c>
      <c r="BA6" s="7">
        <v>444.79713279999999</v>
      </c>
    </row>
    <row r="7" spans="1:53" x14ac:dyDescent="0.25">
      <c r="A7" s="6" t="s">
        <v>52</v>
      </c>
      <c r="B7" s="6" t="s">
        <v>53</v>
      </c>
      <c r="C7" s="6" t="s">
        <v>59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25">
      <c r="A8" s="6" t="s">
        <v>52</v>
      </c>
      <c r="B8" s="6" t="s">
        <v>53</v>
      </c>
      <c r="C8" s="8" t="s">
        <v>60</v>
      </c>
      <c r="D8" s="9">
        <v>135.81720039999999</v>
      </c>
      <c r="E8" s="9">
        <v>149.23800030000001</v>
      </c>
      <c r="F8" s="9">
        <v>159.63480029999999</v>
      </c>
      <c r="G8" s="9">
        <v>170.55000140000001</v>
      </c>
      <c r="H8" s="9">
        <v>172.47960119999999</v>
      </c>
      <c r="I8" s="9">
        <v>184.60080170000001</v>
      </c>
      <c r="J8" s="9">
        <v>188.84159890000001</v>
      </c>
      <c r="K8" s="9">
        <v>198.320401</v>
      </c>
      <c r="L8" s="9">
        <v>206.81999859999999</v>
      </c>
      <c r="M8" s="9">
        <v>206.65799870000001</v>
      </c>
      <c r="N8" s="9">
        <v>204.7140005</v>
      </c>
      <c r="O8" s="9">
        <v>202.57920139999999</v>
      </c>
      <c r="P8" s="9">
        <v>206.89920029999999</v>
      </c>
      <c r="Q8" s="9">
        <v>214.1999998</v>
      </c>
      <c r="R8" s="9">
        <v>221.26679899999999</v>
      </c>
      <c r="S8" s="9">
        <v>224.2116015</v>
      </c>
      <c r="T8" s="9">
        <v>234.53640100000001</v>
      </c>
      <c r="U8" s="9">
        <v>245.98799819999999</v>
      </c>
      <c r="V8" s="9">
        <v>254.1960019</v>
      </c>
      <c r="W8" s="9">
        <v>257.33879819999999</v>
      </c>
      <c r="X8" s="9">
        <v>264.36239810000001</v>
      </c>
      <c r="Y8" s="9">
        <v>270.11880009999999</v>
      </c>
      <c r="Z8" s="9">
        <v>274.49640090000003</v>
      </c>
      <c r="AA8" s="9">
        <v>286.0128014</v>
      </c>
      <c r="AB8" s="9">
        <v>289.6091998</v>
      </c>
      <c r="AC8" s="9">
        <v>301.51799979999998</v>
      </c>
      <c r="AD8" s="9">
        <v>313.39439800000002</v>
      </c>
      <c r="AE8" s="9">
        <v>324.28439880000002</v>
      </c>
      <c r="AF8" s="9">
        <v>332.4239986</v>
      </c>
      <c r="AG8" s="9">
        <v>342.28080180000001</v>
      </c>
      <c r="AH8" s="9">
        <v>348.92640060000002</v>
      </c>
      <c r="AI8" s="9">
        <v>354.75119810000001</v>
      </c>
      <c r="AJ8" s="9">
        <v>360.28799830000003</v>
      </c>
      <c r="AK8" s="9">
        <v>369.1656011</v>
      </c>
      <c r="AL8" s="9">
        <v>375.85799989999998</v>
      </c>
      <c r="AM8" s="9">
        <v>380.44440070000002</v>
      </c>
      <c r="AN8" s="9">
        <v>388.29239819999998</v>
      </c>
      <c r="AO8" s="9">
        <v>390.70800179999998</v>
      </c>
      <c r="AP8" s="9">
        <v>377.08199839999997</v>
      </c>
      <c r="AQ8" s="9">
        <v>387.89999870000003</v>
      </c>
      <c r="AR8" s="9">
        <v>388.35720149999997</v>
      </c>
      <c r="AS8" s="9">
        <v>375.60206920000002</v>
      </c>
      <c r="AT8" s="9">
        <v>376.80282670000003</v>
      </c>
      <c r="AU8" s="9">
        <v>366.11742650000002</v>
      </c>
      <c r="AV8" s="9">
        <v>373.83962739999998</v>
      </c>
      <c r="AW8" s="9">
        <v>378.27416040000003</v>
      </c>
      <c r="AX8" s="9">
        <v>382.8324174</v>
      </c>
      <c r="AY8" s="9">
        <v>392.20093930000002</v>
      </c>
      <c r="AZ8" s="9">
        <v>393.00682289999997</v>
      </c>
      <c r="BA8" s="9">
        <v>392.62870040000001</v>
      </c>
    </row>
    <row r="9" spans="1:53" x14ac:dyDescent="0.25">
      <c r="A9" s="6" t="s">
        <v>52</v>
      </c>
      <c r="B9" s="6" t="s">
        <v>53</v>
      </c>
      <c r="C9" s="8" t="s">
        <v>61</v>
      </c>
      <c r="D9" s="9">
        <v>70.016400680000004</v>
      </c>
      <c r="E9" s="9">
        <v>77.381999280000002</v>
      </c>
      <c r="F9" s="9">
        <v>81.766801419999993</v>
      </c>
      <c r="G9" s="9">
        <v>88.311598810000007</v>
      </c>
      <c r="H9" s="9">
        <v>83.444401940000006</v>
      </c>
      <c r="I9" s="9">
        <v>87.782399850000004</v>
      </c>
      <c r="J9" s="9">
        <v>93.985198479999994</v>
      </c>
      <c r="K9" s="9">
        <v>99.975600740000004</v>
      </c>
      <c r="L9" s="9">
        <v>104.6591981</v>
      </c>
      <c r="M9" s="9">
        <v>101.070001</v>
      </c>
      <c r="N9" s="9">
        <v>99.748801790000002</v>
      </c>
      <c r="O9" s="9">
        <v>95.777998800000006</v>
      </c>
      <c r="P9" s="9">
        <v>97.142401559999996</v>
      </c>
      <c r="Q9" s="9">
        <v>100.20960100000001</v>
      </c>
      <c r="R9" s="9">
        <v>102.4127998</v>
      </c>
      <c r="S9" s="9">
        <v>103.9247998</v>
      </c>
      <c r="T9" s="9">
        <v>108.1188011</v>
      </c>
      <c r="U9" s="9">
        <v>113.4252017</v>
      </c>
      <c r="V9" s="9">
        <v>116.5860012</v>
      </c>
      <c r="W9" s="9">
        <v>120.0815982</v>
      </c>
      <c r="X9" s="9">
        <v>120.2580007</v>
      </c>
      <c r="Y9" s="9">
        <v>121.3667993</v>
      </c>
      <c r="Z9" s="9">
        <v>121.61879860000001</v>
      </c>
      <c r="AA9" s="9">
        <v>129.6360014</v>
      </c>
      <c r="AB9" s="9">
        <v>131.09760080000001</v>
      </c>
      <c r="AC9" s="9">
        <v>135.4284016</v>
      </c>
      <c r="AD9" s="9">
        <v>138.61080079999999</v>
      </c>
      <c r="AE9" s="9">
        <v>141.33600150000001</v>
      </c>
      <c r="AF9" s="9">
        <v>143.542801</v>
      </c>
      <c r="AG9" s="9">
        <v>145.52280150000001</v>
      </c>
      <c r="AH9" s="9">
        <v>146.40480109999999</v>
      </c>
      <c r="AI9" s="9">
        <v>148.79520020000001</v>
      </c>
      <c r="AJ9" s="9">
        <v>146.30399969999999</v>
      </c>
      <c r="AK9" s="9">
        <v>148.75200079999999</v>
      </c>
      <c r="AL9" s="9">
        <v>149.55119809999999</v>
      </c>
      <c r="AM9" s="9">
        <v>149.80320159999999</v>
      </c>
      <c r="AN9" s="9">
        <v>152.2295987</v>
      </c>
      <c r="AO9" s="9">
        <v>151.1567982</v>
      </c>
      <c r="AP9" s="9">
        <v>131.63400100000001</v>
      </c>
      <c r="AQ9" s="9">
        <v>141.15599839999999</v>
      </c>
      <c r="AR9" s="9">
        <v>140.83920000000001</v>
      </c>
      <c r="AS9" s="9">
        <v>126.2793727</v>
      </c>
      <c r="AT9" s="9">
        <v>125.66222999999999</v>
      </c>
      <c r="AU9" s="9">
        <v>119.8612176</v>
      </c>
      <c r="AV9" s="9">
        <v>122.6151314</v>
      </c>
      <c r="AW9" s="9">
        <v>127.4212931</v>
      </c>
      <c r="AX9" s="9">
        <v>127.9965594</v>
      </c>
      <c r="AY9" s="9">
        <v>129.6883699</v>
      </c>
      <c r="AZ9" s="9">
        <v>127.48588289999999</v>
      </c>
      <c r="BA9" s="9">
        <v>127.6009612</v>
      </c>
    </row>
    <row r="10" spans="1:53" x14ac:dyDescent="0.25">
      <c r="A10" s="6" t="s">
        <v>52</v>
      </c>
      <c r="B10" s="6" t="s">
        <v>53</v>
      </c>
      <c r="C10" s="8" t="s">
        <v>62</v>
      </c>
      <c r="D10" s="9">
        <v>3.4236007879999999</v>
      </c>
      <c r="E10" s="9">
        <v>3.3191987439999999</v>
      </c>
      <c r="F10" s="9">
        <v>3.2219979950000002</v>
      </c>
      <c r="G10" s="9">
        <v>3.2400012349999998</v>
      </c>
      <c r="H10" s="9">
        <v>3.2400012349999998</v>
      </c>
      <c r="I10" s="9">
        <v>3.2975990419999999</v>
      </c>
      <c r="J10" s="9">
        <v>3.2580002879999999</v>
      </c>
      <c r="K10" s="9">
        <v>3.315598096</v>
      </c>
      <c r="L10" s="9">
        <v>3.4272014359999998</v>
      </c>
      <c r="M10" s="9">
        <v>3.5208015370000001</v>
      </c>
      <c r="N10" s="9">
        <v>3.6467990960000001</v>
      </c>
      <c r="O10" s="9">
        <v>3.7835985999999999</v>
      </c>
      <c r="P10" s="9">
        <v>3.8123995970000002</v>
      </c>
      <c r="Q10" s="9">
        <v>3.9096003459999999</v>
      </c>
      <c r="R10" s="9">
        <v>3.9816007450000002</v>
      </c>
      <c r="S10" s="9">
        <v>4.1111989519999996</v>
      </c>
      <c r="T10" s="9">
        <v>4.2192016450000001</v>
      </c>
      <c r="U10" s="9">
        <v>4.179598704</v>
      </c>
      <c r="V10" s="9">
        <v>4.3199988549999997</v>
      </c>
      <c r="W10" s="9">
        <v>4.6296001550000003</v>
      </c>
      <c r="X10" s="9">
        <v>4.9247988620000003</v>
      </c>
      <c r="Y10" s="9">
        <v>5.0328015549999998</v>
      </c>
      <c r="Z10" s="9">
        <v>5.2164011090000004</v>
      </c>
      <c r="AA10" s="9">
        <v>5.2416014579999999</v>
      </c>
      <c r="AB10" s="9">
        <v>5.3532006120000002</v>
      </c>
      <c r="AC10" s="9">
        <v>5.6628019119999999</v>
      </c>
      <c r="AD10" s="9">
        <v>5.6808009650000004</v>
      </c>
      <c r="AE10" s="9">
        <v>5.8967979770000003</v>
      </c>
      <c r="AF10" s="9">
        <v>5.9328002700000004</v>
      </c>
      <c r="AG10" s="9">
        <v>5.9003986250000002</v>
      </c>
      <c r="AH10" s="9">
        <v>5.7096019619999998</v>
      </c>
      <c r="AI10" s="9">
        <v>5.6411980240000004</v>
      </c>
      <c r="AJ10" s="9">
        <v>5.74199942</v>
      </c>
      <c r="AK10" s="9">
        <v>5.9652019149999997</v>
      </c>
      <c r="AL10" s="9">
        <v>5.824801764</v>
      </c>
      <c r="AM10" s="9">
        <v>5.8103991720000003</v>
      </c>
      <c r="AN10" s="9">
        <v>5.7240003670000004</v>
      </c>
      <c r="AO10" s="9">
        <v>5.8464014649999996</v>
      </c>
      <c r="AP10" s="9">
        <v>6.0407987759999999</v>
      </c>
      <c r="AQ10" s="9">
        <v>6.3215990780000002</v>
      </c>
      <c r="AR10" s="9">
        <v>6.2676019189999996</v>
      </c>
      <c r="AS10" s="9">
        <v>6.3467994279999997</v>
      </c>
      <c r="AT10" s="9">
        <v>6.2999993769999998</v>
      </c>
      <c r="AU10" s="9">
        <v>6.1775982789999997</v>
      </c>
      <c r="AV10" s="9">
        <v>6.5629136700000004</v>
      </c>
      <c r="AW10" s="9">
        <v>6.6115014839999997</v>
      </c>
      <c r="AX10" s="9">
        <v>6.6428731760000002</v>
      </c>
      <c r="AY10" s="9">
        <v>7.2084261200000004</v>
      </c>
      <c r="AZ10" s="9">
        <v>7.769197739</v>
      </c>
      <c r="BA10" s="9">
        <v>7.7969687829999996</v>
      </c>
    </row>
    <row r="11" spans="1:53" x14ac:dyDescent="0.25">
      <c r="A11" s="6" t="s">
        <v>52</v>
      </c>
      <c r="B11" s="6" t="s">
        <v>53</v>
      </c>
      <c r="C11" s="8" t="s">
        <v>63</v>
      </c>
      <c r="D11" s="9">
        <v>33.577198160000002</v>
      </c>
      <c r="E11" s="9">
        <v>36.036001130000002</v>
      </c>
      <c r="F11" s="9">
        <v>39.452400619999999</v>
      </c>
      <c r="G11" s="9">
        <v>40.471199779999999</v>
      </c>
      <c r="H11" s="9">
        <v>44.776800229999999</v>
      </c>
      <c r="I11" s="9">
        <v>48.639600530000003</v>
      </c>
      <c r="J11" s="9">
        <v>49.075199390000002</v>
      </c>
      <c r="K11" s="9">
        <v>51.688800909999998</v>
      </c>
      <c r="L11" s="9">
        <v>53.834401939999999</v>
      </c>
      <c r="M11" s="9">
        <v>54.529201399999998</v>
      </c>
      <c r="N11" s="9">
        <v>54.518399449999997</v>
      </c>
      <c r="O11" s="9">
        <v>53.978398550000001</v>
      </c>
      <c r="P11" s="9">
        <v>55.094398460000001</v>
      </c>
      <c r="Q11" s="9">
        <v>57.060000580000001</v>
      </c>
      <c r="R11" s="9">
        <v>57.600001480000003</v>
      </c>
      <c r="S11" s="9">
        <v>58.32000129</v>
      </c>
      <c r="T11" s="9">
        <v>59.760000910000002</v>
      </c>
      <c r="U11" s="9">
        <v>55.799999870000001</v>
      </c>
      <c r="V11" s="9">
        <v>57.600001480000003</v>
      </c>
      <c r="W11" s="9">
        <v>56.426399580000002</v>
      </c>
      <c r="X11" s="9">
        <v>58.478400499999999</v>
      </c>
      <c r="Y11" s="9">
        <v>59.846399720000001</v>
      </c>
      <c r="Z11" s="9">
        <v>61.214398930000002</v>
      </c>
      <c r="AA11" s="9">
        <v>63.26639986</v>
      </c>
      <c r="AB11" s="9">
        <v>65.106000230000006</v>
      </c>
      <c r="AC11" s="9">
        <v>66.099599040000001</v>
      </c>
      <c r="AD11" s="9">
        <v>67.424398859999997</v>
      </c>
      <c r="AE11" s="9">
        <v>68.749198680000006</v>
      </c>
      <c r="AF11" s="9">
        <v>70.574400639999993</v>
      </c>
      <c r="AG11" s="9">
        <v>72.068401609999995</v>
      </c>
      <c r="AH11" s="9">
        <v>73.076398830000002</v>
      </c>
      <c r="AI11" s="9">
        <v>75.401998750000004</v>
      </c>
      <c r="AJ11" s="9">
        <v>77.104799619999994</v>
      </c>
      <c r="AK11" s="9">
        <v>77.464801620000003</v>
      </c>
      <c r="AL11" s="9">
        <v>78.465601730000003</v>
      </c>
      <c r="AM11" s="9">
        <v>79.491598010000004</v>
      </c>
      <c r="AN11" s="9">
        <v>80.164801949999998</v>
      </c>
      <c r="AO11" s="9">
        <v>81.003598019999998</v>
      </c>
      <c r="AP11" s="9">
        <v>82.339199780000001</v>
      </c>
      <c r="AQ11" s="9">
        <v>82.778399289999996</v>
      </c>
      <c r="AR11" s="9">
        <v>82.954801739999994</v>
      </c>
      <c r="AS11" s="9">
        <v>84.107984619999996</v>
      </c>
      <c r="AT11" s="9">
        <v>84.099451920000007</v>
      </c>
      <c r="AU11" s="9">
        <v>82.185498170000002</v>
      </c>
      <c r="AV11" s="9">
        <v>81.433511210000006</v>
      </c>
      <c r="AW11" s="9">
        <v>81.304482410000006</v>
      </c>
      <c r="AX11" s="9">
        <v>81.347979069999994</v>
      </c>
      <c r="AY11" s="9">
        <v>82.719566380000003</v>
      </c>
      <c r="AZ11" s="9">
        <v>84.200567329999998</v>
      </c>
      <c r="BA11" s="9">
        <v>88.720444020000002</v>
      </c>
    </row>
    <row r="12" spans="1:53" x14ac:dyDescent="0.25">
      <c r="A12" s="6" t="s">
        <v>52</v>
      </c>
      <c r="B12" s="6" t="s">
        <v>53</v>
      </c>
      <c r="C12" s="8" t="s">
        <v>64</v>
      </c>
      <c r="D12" s="9">
        <v>28.800000740000002</v>
      </c>
      <c r="E12" s="9">
        <v>32.500801180000003</v>
      </c>
      <c r="F12" s="9">
        <v>35.19360022</v>
      </c>
      <c r="G12" s="9">
        <v>38.527201560000002</v>
      </c>
      <c r="H12" s="9">
        <v>41.01840198</v>
      </c>
      <c r="I12" s="9">
        <v>44.881198089999998</v>
      </c>
      <c r="J12" s="9">
        <v>42.523200709999998</v>
      </c>
      <c r="K12" s="9">
        <v>43.34040126</v>
      </c>
      <c r="L12" s="9">
        <v>38.869200309999997</v>
      </c>
      <c r="M12" s="9">
        <v>41.237999639999998</v>
      </c>
      <c r="N12" s="9">
        <v>40.176001079999999</v>
      </c>
      <c r="O12" s="9">
        <v>42.415198009999997</v>
      </c>
      <c r="P12" s="9">
        <v>44.226001570000001</v>
      </c>
      <c r="Q12" s="9">
        <v>46.144799450000001</v>
      </c>
      <c r="R12" s="9">
        <v>50.144399249999999</v>
      </c>
      <c r="S12" s="9">
        <v>50.828400950000002</v>
      </c>
      <c r="T12" s="9">
        <v>55.501200509999997</v>
      </c>
      <c r="U12" s="9">
        <v>65.718001529999995</v>
      </c>
      <c r="V12" s="9">
        <v>68.936398879999999</v>
      </c>
      <c r="W12" s="9">
        <v>66.762001040000001</v>
      </c>
      <c r="X12" s="9">
        <v>69.595200230000003</v>
      </c>
      <c r="Y12" s="9">
        <v>71.992800560000006</v>
      </c>
      <c r="Z12" s="9">
        <v>74.088000879999996</v>
      </c>
      <c r="AA12" s="9">
        <v>74.336399540000002</v>
      </c>
      <c r="AB12" s="9">
        <v>74.591999490000006</v>
      </c>
      <c r="AC12" s="9">
        <v>80.222399760000002</v>
      </c>
      <c r="AD12" s="9">
        <v>87.224399890000001</v>
      </c>
      <c r="AE12" s="9">
        <v>93.67200072</v>
      </c>
      <c r="AF12" s="9">
        <v>96.793201499999995</v>
      </c>
      <c r="AG12" s="9">
        <v>103.6655992</v>
      </c>
      <c r="AH12" s="9">
        <v>108.1620005</v>
      </c>
      <c r="AI12" s="9">
        <v>109.51560139999999</v>
      </c>
      <c r="AJ12" s="9">
        <v>114.5340003</v>
      </c>
      <c r="AK12" s="9">
        <v>118.5911979</v>
      </c>
      <c r="AL12" s="9">
        <v>121.312798</v>
      </c>
      <c r="AM12" s="9">
        <v>124.6572012</v>
      </c>
      <c r="AN12" s="9">
        <v>127.5011982</v>
      </c>
      <c r="AO12" s="9">
        <v>129.20039840000001</v>
      </c>
      <c r="AP12" s="9">
        <v>131.5692019</v>
      </c>
      <c r="AQ12" s="9">
        <v>132.35760149999999</v>
      </c>
      <c r="AR12" s="9">
        <v>132.87959910000001</v>
      </c>
      <c r="AS12" s="9">
        <v>130.06650920000001</v>
      </c>
      <c r="AT12" s="9">
        <v>130.61709429999999</v>
      </c>
      <c r="AU12" s="9">
        <v>128.1239386</v>
      </c>
      <c r="AV12" s="9">
        <v>130.53978499999999</v>
      </c>
      <c r="AW12" s="9">
        <v>130.3804312</v>
      </c>
      <c r="AX12" s="9">
        <v>132.084082</v>
      </c>
      <c r="AY12" s="9">
        <v>133.33500989999999</v>
      </c>
      <c r="AZ12" s="9">
        <v>131.6021562</v>
      </c>
      <c r="BA12" s="9">
        <v>129.29773729999999</v>
      </c>
    </row>
    <row r="13" spans="1:53" x14ac:dyDescent="0.25">
      <c r="A13" s="6" t="s">
        <v>52</v>
      </c>
      <c r="B13" s="6" t="s">
        <v>53</v>
      </c>
      <c r="C13" s="8" t="s">
        <v>65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6.0300010190000002</v>
      </c>
      <c r="M13" s="9">
        <v>6.2999993769999998</v>
      </c>
      <c r="N13" s="9">
        <v>6.6239990820000001</v>
      </c>
      <c r="O13" s="9">
        <v>6.6239990820000001</v>
      </c>
      <c r="P13" s="9">
        <v>6.6239990820000001</v>
      </c>
      <c r="Q13" s="9">
        <v>6.8759983870000001</v>
      </c>
      <c r="R13" s="9">
        <v>7.1280018790000002</v>
      </c>
      <c r="S13" s="9">
        <v>7.0272004819999996</v>
      </c>
      <c r="T13" s="9">
        <v>6.9372010299999998</v>
      </c>
      <c r="U13" s="9">
        <v>6.8652006300000004</v>
      </c>
      <c r="V13" s="9">
        <v>6.753601476</v>
      </c>
      <c r="W13" s="9">
        <v>9.4391992150000004</v>
      </c>
      <c r="X13" s="9">
        <v>11.10600198</v>
      </c>
      <c r="Y13" s="9">
        <v>11.879998949999999</v>
      </c>
      <c r="Z13" s="9">
        <v>12.35880139</v>
      </c>
      <c r="AA13" s="9">
        <v>13.53239911</v>
      </c>
      <c r="AB13" s="9">
        <v>13.46039871</v>
      </c>
      <c r="AC13" s="9">
        <v>14.10480166</v>
      </c>
      <c r="AD13" s="9">
        <v>14.454001720000001</v>
      </c>
      <c r="AE13" s="9">
        <v>14.630399969999999</v>
      </c>
      <c r="AF13" s="9">
        <v>15.580799389999999</v>
      </c>
      <c r="AG13" s="9">
        <v>15.123600830000001</v>
      </c>
      <c r="AH13" s="9">
        <v>15.573598090000001</v>
      </c>
      <c r="AI13" s="9">
        <v>15.39719983</v>
      </c>
      <c r="AJ13" s="9">
        <v>16.603199199999999</v>
      </c>
      <c r="AK13" s="9">
        <v>18.392398870000001</v>
      </c>
      <c r="AL13" s="9">
        <v>20.703600399999999</v>
      </c>
      <c r="AM13" s="9">
        <v>20.682000689999999</v>
      </c>
      <c r="AN13" s="9">
        <v>22.672798969999999</v>
      </c>
      <c r="AO13" s="9">
        <v>23.50080148</v>
      </c>
      <c r="AP13" s="9">
        <v>25.498801050000001</v>
      </c>
      <c r="AQ13" s="9">
        <v>25.286400499999999</v>
      </c>
      <c r="AR13" s="9">
        <v>25.41599871</v>
      </c>
      <c r="AS13" s="9">
        <v>28.801403319999999</v>
      </c>
      <c r="AT13" s="9">
        <v>30.124051120000001</v>
      </c>
      <c r="AU13" s="9">
        <v>29.76916958</v>
      </c>
      <c r="AV13" s="9">
        <v>32.6882819</v>
      </c>
      <c r="AW13" s="9">
        <v>32.556452129999997</v>
      </c>
      <c r="AX13" s="9">
        <v>34.760923750000003</v>
      </c>
      <c r="AY13" s="9">
        <v>39.249566909999999</v>
      </c>
      <c r="AZ13" s="9">
        <v>41.94902295</v>
      </c>
      <c r="BA13" s="9">
        <v>39.212584900000003</v>
      </c>
    </row>
    <row r="17" spans="1:53" x14ac:dyDescent="0.25">
      <c r="A17" s="6" t="s">
        <v>52</v>
      </c>
      <c r="B17" s="6" t="s">
        <v>53</v>
      </c>
      <c r="C17" s="8" t="s">
        <v>61</v>
      </c>
      <c r="D17" s="9">
        <v>70.016400680000004</v>
      </c>
      <c r="E17" s="9">
        <v>77.381999280000002</v>
      </c>
      <c r="F17" s="9">
        <v>81.766801419999993</v>
      </c>
      <c r="G17" s="9">
        <v>88.311598810000007</v>
      </c>
      <c r="H17" s="9">
        <v>83.444401940000006</v>
      </c>
      <c r="I17" s="9">
        <v>87.782399850000004</v>
      </c>
      <c r="J17" s="9">
        <v>93.985198479999994</v>
      </c>
      <c r="K17" s="9">
        <v>99.975600740000004</v>
      </c>
      <c r="L17" s="9">
        <v>104.6591981</v>
      </c>
      <c r="M17" s="9">
        <v>101.070001</v>
      </c>
      <c r="N17" s="9">
        <v>99.748801790000002</v>
      </c>
      <c r="O17" s="9">
        <v>95.777998800000006</v>
      </c>
      <c r="P17" s="9">
        <v>97.142401559999996</v>
      </c>
      <c r="Q17" s="9">
        <v>100.20960100000001</v>
      </c>
      <c r="R17" s="9">
        <v>102.4127998</v>
      </c>
      <c r="S17" s="9">
        <v>103.9247998</v>
      </c>
      <c r="T17" s="9">
        <v>108.1188011</v>
      </c>
      <c r="U17" s="9">
        <v>113.4252017</v>
      </c>
      <c r="V17" s="9">
        <v>116.5860012</v>
      </c>
      <c r="W17" s="9">
        <v>120.0815982</v>
      </c>
      <c r="X17" s="9">
        <v>120.2580007</v>
      </c>
      <c r="Y17" s="9">
        <v>121.3667993</v>
      </c>
      <c r="Z17" s="9">
        <v>121.61879860000001</v>
      </c>
      <c r="AA17" s="9">
        <v>129.6360014</v>
      </c>
      <c r="AB17" s="9">
        <v>131.09760080000001</v>
      </c>
      <c r="AC17" s="9">
        <v>135.4284016</v>
      </c>
      <c r="AD17" s="9">
        <v>138.61080079999999</v>
      </c>
      <c r="AE17" s="9">
        <v>141.33600150000001</v>
      </c>
      <c r="AF17" s="9">
        <v>143.542801</v>
      </c>
      <c r="AG17" s="9">
        <v>145.52280150000001</v>
      </c>
      <c r="AH17" s="9">
        <v>146.40480109999999</v>
      </c>
      <c r="AI17" s="9">
        <v>148.79520020000001</v>
      </c>
      <c r="AJ17" s="9">
        <v>146.30399969999999</v>
      </c>
      <c r="AK17" s="9">
        <v>148.75200079999999</v>
      </c>
      <c r="AL17" s="9">
        <v>149.55119809999999</v>
      </c>
      <c r="AM17" s="9">
        <v>149.80320159999999</v>
      </c>
      <c r="AN17" s="9">
        <v>152.2295987</v>
      </c>
      <c r="AO17" s="9">
        <v>151.1567982</v>
      </c>
      <c r="AP17" s="9">
        <v>131.63400100000001</v>
      </c>
      <c r="AQ17" s="9">
        <v>141.15599839999999</v>
      </c>
      <c r="AR17" s="9">
        <v>140.83920000000001</v>
      </c>
      <c r="AS17" s="9">
        <v>126.2793727</v>
      </c>
      <c r="AT17" s="9">
        <v>125.66222999999999</v>
      </c>
      <c r="AU17" s="9">
        <v>119.8612176</v>
      </c>
      <c r="AV17" s="9">
        <v>122.6151314</v>
      </c>
      <c r="AW17" s="10">
        <f>AW9/AW$8</f>
        <v>0.33684905404392512</v>
      </c>
      <c r="AX17" s="10">
        <f t="shared" ref="AX17:BA17" si="0">AX9/AX$8</f>
        <v>0.33434096378067069</v>
      </c>
      <c r="AY17" s="10">
        <f t="shared" si="0"/>
        <v>0.33066817772407103</v>
      </c>
      <c r="AZ17" s="10">
        <f t="shared" si="0"/>
        <v>0.32438592785560516</v>
      </c>
      <c r="BA17" s="10">
        <f t="shared" si="0"/>
        <v>0.32499142591971353</v>
      </c>
    </row>
    <row r="18" spans="1:53" x14ac:dyDescent="0.25">
      <c r="A18" s="6" t="s">
        <v>52</v>
      </c>
      <c r="B18" s="6" t="s">
        <v>53</v>
      </c>
      <c r="C18" s="8" t="s">
        <v>62</v>
      </c>
      <c r="D18" s="9">
        <v>3.4236007879999999</v>
      </c>
      <c r="E18" s="9">
        <v>3.3191987439999999</v>
      </c>
      <c r="F18" s="9">
        <v>3.2219979950000002</v>
      </c>
      <c r="G18" s="9">
        <v>3.2400012349999998</v>
      </c>
      <c r="H18" s="9">
        <v>3.2400012349999998</v>
      </c>
      <c r="I18" s="9">
        <v>3.2975990419999999</v>
      </c>
      <c r="J18" s="9">
        <v>3.2580002879999999</v>
      </c>
      <c r="K18" s="9">
        <v>3.315598096</v>
      </c>
      <c r="L18" s="9">
        <v>3.4272014359999998</v>
      </c>
      <c r="M18" s="9">
        <v>3.5208015370000001</v>
      </c>
      <c r="N18" s="9">
        <v>3.6467990960000001</v>
      </c>
      <c r="O18" s="9">
        <v>3.7835985999999999</v>
      </c>
      <c r="P18" s="9">
        <v>3.8123995970000002</v>
      </c>
      <c r="Q18" s="9">
        <v>3.9096003459999999</v>
      </c>
      <c r="R18" s="9">
        <v>3.9816007450000002</v>
      </c>
      <c r="S18" s="9">
        <v>4.1111989519999996</v>
      </c>
      <c r="T18" s="9">
        <v>4.2192016450000001</v>
      </c>
      <c r="U18" s="9">
        <v>4.179598704</v>
      </c>
      <c r="V18" s="9">
        <v>4.3199988549999997</v>
      </c>
      <c r="W18" s="9">
        <v>4.6296001550000003</v>
      </c>
      <c r="X18" s="9">
        <v>4.9247988620000003</v>
      </c>
      <c r="Y18" s="9">
        <v>5.0328015549999998</v>
      </c>
      <c r="Z18" s="9">
        <v>5.2164011090000004</v>
      </c>
      <c r="AA18" s="9">
        <v>5.2416014579999999</v>
      </c>
      <c r="AB18" s="9">
        <v>5.3532006120000002</v>
      </c>
      <c r="AC18" s="9">
        <v>5.6628019119999999</v>
      </c>
      <c r="AD18" s="9">
        <v>5.6808009650000004</v>
      </c>
      <c r="AE18" s="9">
        <v>5.8967979770000003</v>
      </c>
      <c r="AF18" s="9">
        <v>5.9328002700000004</v>
      </c>
      <c r="AG18" s="9">
        <v>5.9003986250000002</v>
      </c>
      <c r="AH18" s="9">
        <v>5.7096019619999998</v>
      </c>
      <c r="AI18" s="9">
        <v>5.6411980240000004</v>
      </c>
      <c r="AJ18" s="9">
        <v>5.74199942</v>
      </c>
      <c r="AK18" s="9">
        <v>5.9652019149999997</v>
      </c>
      <c r="AL18" s="9">
        <v>5.824801764</v>
      </c>
      <c r="AM18" s="9">
        <v>5.8103991720000003</v>
      </c>
      <c r="AN18" s="9">
        <v>5.7240003670000004</v>
      </c>
      <c r="AO18" s="9">
        <v>5.8464014649999996</v>
      </c>
      <c r="AP18" s="9">
        <v>6.0407987759999999</v>
      </c>
      <c r="AQ18" s="9">
        <v>6.3215990780000002</v>
      </c>
      <c r="AR18" s="9">
        <v>6.2676019189999996</v>
      </c>
      <c r="AS18" s="9">
        <v>6.3467994279999997</v>
      </c>
      <c r="AT18" s="9">
        <v>6.2999993769999998</v>
      </c>
      <c r="AU18" s="9">
        <v>6.1775982789999997</v>
      </c>
      <c r="AV18" s="9">
        <v>6.5629136700000004</v>
      </c>
      <c r="AW18" s="10">
        <f t="shared" ref="AW18:BA18" si="1">AW10/AW$8</f>
        <v>1.7478067962688151E-2</v>
      </c>
      <c r="AX18" s="10">
        <f t="shared" si="1"/>
        <v>1.7351908757139645E-2</v>
      </c>
      <c r="AY18" s="10">
        <f t="shared" si="1"/>
        <v>1.8379420847042322E-2</v>
      </c>
      <c r="AZ18" s="10">
        <f t="shared" si="1"/>
        <v>1.9768607785663968E-2</v>
      </c>
      <c r="BA18" s="10">
        <f t="shared" si="1"/>
        <v>1.9858377074973503E-2</v>
      </c>
    </row>
    <row r="19" spans="1:53" x14ac:dyDescent="0.25">
      <c r="A19" s="6" t="s">
        <v>52</v>
      </c>
      <c r="B19" s="6" t="s">
        <v>53</v>
      </c>
      <c r="C19" s="8" t="s">
        <v>63</v>
      </c>
      <c r="D19" s="9">
        <v>33.577198160000002</v>
      </c>
      <c r="E19" s="9">
        <v>36.036001130000002</v>
      </c>
      <c r="F19" s="9">
        <v>39.452400619999999</v>
      </c>
      <c r="G19" s="9">
        <v>40.471199779999999</v>
      </c>
      <c r="H19" s="9">
        <v>44.776800229999999</v>
      </c>
      <c r="I19" s="9">
        <v>48.639600530000003</v>
      </c>
      <c r="J19" s="9">
        <v>49.075199390000002</v>
      </c>
      <c r="K19" s="9">
        <v>51.688800909999998</v>
      </c>
      <c r="L19" s="9">
        <v>53.834401939999999</v>
      </c>
      <c r="M19" s="9">
        <v>54.529201399999998</v>
      </c>
      <c r="N19" s="9">
        <v>54.518399449999997</v>
      </c>
      <c r="O19" s="9">
        <v>53.978398550000001</v>
      </c>
      <c r="P19" s="9">
        <v>55.094398460000001</v>
      </c>
      <c r="Q19" s="9">
        <v>57.060000580000001</v>
      </c>
      <c r="R19" s="9">
        <v>57.600001480000003</v>
      </c>
      <c r="S19" s="9">
        <v>58.32000129</v>
      </c>
      <c r="T19" s="9">
        <v>59.760000910000002</v>
      </c>
      <c r="U19" s="9">
        <v>55.799999870000001</v>
      </c>
      <c r="V19" s="9">
        <v>57.600001480000003</v>
      </c>
      <c r="W19" s="9">
        <v>56.426399580000002</v>
      </c>
      <c r="X19" s="9">
        <v>58.478400499999999</v>
      </c>
      <c r="Y19" s="9">
        <v>59.846399720000001</v>
      </c>
      <c r="Z19" s="9">
        <v>61.214398930000002</v>
      </c>
      <c r="AA19" s="9">
        <v>63.26639986</v>
      </c>
      <c r="AB19" s="9">
        <v>65.106000230000006</v>
      </c>
      <c r="AC19" s="9">
        <v>66.099599040000001</v>
      </c>
      <c r="AD19" s="9">
        <v>67.424398859999997</v>
      </c>
      <c r="AE19" s="9">
        <v>68.749198680000006</v>
      </c>
      <c r="AF19" s="9">
        <v>70.574400639999993</v>
      </c>
      <c r="AG19" s="9">
        <v>72.068401609999995</v>
      </c>
      <c r="AH19" s="9">
        <v>73.076398830000002</v>
      </c>
      <c r="AI19" s="9">
        <v>75.401998750000004</v>
      </c>
      <c r="AJ19" s="9">
        <v>77.104799619999994</v>
      </c>
      <c r="AK19" s="9">
        <v>77.464801620000003</v>
      </c>
      <c r="AL19" s="9">
        <v>78.465601730000003</v>
      </c>
      <c r="AM19" s="9">
        <v>79.491598010000004</v>
      </c>
      <c r="AN19" s="9">
        <v>80.164801949999998</v>
      </c>
      <c r="AO19" s="9">
        <v>81.003598019999998</v>
      </c>
      <c r="AP19" s="9">
        <v>82.339199780000001</v>
      </c>
      <c r="AQ19" s="9">
        <v>82.778399289999996</v>
      </c>
      <c r="AR19" s="9">
        <v>82.954801739999994</v>
      </c>
      <c r="AS19" s="9">
        <v>84.107984619999996</v>
      </c>
      <c r="AT19" s="9">
        <v>84.099451920000007</v>
      </c>
      <c r="AU19" s="9">
        <v>82.185498170000002</v>
      </c>
      <c r="AV19" s="9">
        <v>81.433511210000006</v>
      </c>
      <c r="AW19" s="10">
        <f t="shared" ref="AW19:BA19" si="2">AW11/AW$8</f>
        <v>0.21493533241611287</v>
      </c>
      <c r="AX19" s="10">
        <f t="shared" si="2"/>
        <v>0.21248978762685106</v>
      </c>
      <c r="AY19" s="10">
        <f t="shared" si="2"/>
        <v>0.21091118886058211</v>
      </c>
      <c r="AZ19" s="10">
        <f t="shared" si="2"/>
        <v>0.21424708789705851</v>
      </c>
      <c r="BA19" s="10">
        <f t="shared" si="2"/>
        <v>0.22596525401636175</v>
      </c>
    </row>
    <row r="20" spans="1:53" x14ac:dyDescent="0.25">
      <c r="A20" s="6" t="s">
        <v>52</v>
      </c>
      <c r="B20" s="6" t="s">
        <v>53</v>
      </c>
      <c r="C20" s="8" t="s">
        <v>64</v>
      </c>
      <c r="D20" s="9">
        <v>28.800000740000002</v>
      </c>
      <c r="E20" s="9">
        <v>32.500801180000003</v>
      </c>
      <c r="F20" s="9">
        <v>35.19360022</v>
      </c>
      <c r="G20" s="9">
        <v>38.527201560000002</v>
      </c>
      <c r="H20" s="9">
        <v>41.01840198</v>
      </c>
      <c r="I20" s="9">
        <v>44.881198089999998</v>
      </c>
      <c r="J20" s="9">
        <v>42.523200709999998</v>
      </c>
      <c r="K20" s="9">
        <v>43.34040126</v>
      </c>
      <c r="L20" s="9">
        <v>38.869200309999997</v>
      </c>
      <c r="M20" s="9">
        <v>41.237999639999998</v>
      </c>
      <c r="N20" s="9">
        <v>40.176001079999999</v>
      </c>
      <c r="O20" s="9">
        <v>42.415198009999997</v>
      </c>
      <c r="P20" s="9">
        <v>44.226001570000001</v>
      </c>
      <c r="Q20" s="9">
        <v>46.144799450000001</v>
      </c>
      <c r="R20" s="9">
        <v>50.144399249999999</v>
      </c>
      <c r="S20" s="9">
        <v>50.828400950000002</v>
      </c>
      <c r="T20" s="9">
        <v>55.501200509999997</v>
      </c>
      <c r="U20" s="9">
        <v>65.718001529999995</v>
      </c>
      <c r="V20" s="9">
        <v>68.936398879999999</v>
      </c>
      <c r="W20" s="9">
        <v>66.762001040000001</v>
      </c>
      <c r="X20" s="9">
        <v>69.595200230000003</v>
      </c>
      <c r="Y20" s="9">
        <v>71.992800560000006</v>
      </c>
      <c r="Z20" s="9">
        <v>74.088000879999996</v>
      </c>
      <c r="AA20" s="9">
        <v>74.336399540000002</v>
      </c>
      <c r="AB20" s="9">
        <v>74.591999490000006</v>
      </c>
      <c r="AC20" s="9">
        <v>80.222399760000002</v>
      </c>
      <c r="AD20" s="9">
        <v>87.224399890000001</v>
      </c>
      <c r="AE20" s="9">
        <v>93.67200072</v>
      </c>
      <c r="AF20" s="9">
        <v>96.793201499999995</v>
      </c>
      <c r="AG20" s="9">
        <v>103.6655992</v>
      </c>
      <c r="AH20" s="9">
        <v>108.1620005</v>
      </c>
      <c r="AI20" s="9">
        <v>109.51560139999999</v>
      </c>
      <c r="AJ20" s="9">
        <v>114.5340003</v>
      </c>
      <c r="AK20" s="9">
        <v>118.5911979</v>
      </c>
      <c r="AL20" s="9">
        <v>121.312798</v>
      </c>
      <c r="AM20" s="9">
        <v>124.6572012</v>
      </c>
      <c r="AN20" s="9">
        <v>127.5011982</v>
      </c>
      <c r="AO20" s="9">
        <v>129.20039840000001</v>
      </c>
      <c r="AP20" s="9">
        <v>131.5692019</v>
      </c>
      <c r="AQ20" s="9">
        <v>132.35760149999999</v>
      </c>
      <c r="AR20" s="9">
        <v>132.87959910000001</v>
      </c>
      <c r="AS20" s="9">
        <v>130.06650920000001</v>
      </c>
      <c r="AT20" s="9">
        <v>130.61709429999999</v>
      </c>
      <c r="AU20" s="9">
        <v>128.1239386</v>
      </c>
      <c r="AV20" s="9">
        <v>130.53978499999999</v>
      </c>
      <c r="AW20" s="10">
        <f t="shared" ref="AW20:BA20" si="3">AW12/AW$8</f>
        <v>0.34467178794906655</v>
      </c>
      <c r="AX20" s="10">
        <f t="shared" si="3"/>
        <v>0.3450180183199919</v>
      </c>
      <c r="AY20" s="10">
        <f t="shared" si="3"/>
        <v>0.33996606468606688</v>
      </c>
      <c r="AZ20" s="10">
        <f t="shared" si="3"/>
        <v>0.33485972388190821</v>
      </c>
      <c r="BA20" s="10">
        <f t="shared" si="3"/>
        <v>0.32931300531080582</v>
      </c>
    </row>
    <row r="21" spans="1:53" x14ac:dyDescent="0.25">
      <c r="A21" s="6" t="s">
        <v>52</v>
      </c>
      <c r="B21" s="6" t="s">
        <v>53</v>
      </c>
      <c r="C21" s="8" t="s">
        <v>65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6.0300010190000002</v>
      </c>
      <c r="M21" s="9">
        <v>6.2999993769999998</v>
      </c>
      <c r="N21" s="9">
        <v>6.6239990820000001</v>
      </c>
      <c r="O21" s="9">
        <v>6.6239990820000001</v>
      </c>
      <c r="P21" s="9">
        <v>6.6239990820000001</v>
      </c>
      <c r="Q21" s="9">
        <v>6.8759983870000001</v>
      </c>
      <c r="R21" s="9">
        <v>7.1280018790000002</v>
      </c>
      <c r="S21" s="9">
        <v>7.0272004819999996</v>
      </c>
      <c r="T21" s="9">
        <v>6.9372010299999998</v>
      </c>
      <c r="U21" s="9">
        <v>6.8652006300000004</v>
      </c>
      <c r="V21" s="9">
        <v>6.753601476</v>
      </c>
      <c r="W21" s="9">
        <v>9.4391992150000004</v>
      </c>
      <c r="X21" s="9">
        <v>11.10600198</v>
      </c>
      <c r="Y21" s="9">
        <v>11.879998949999999</v>
      </c>
      <c r="Z21" s="9">
        <v>12.35880139</v>
      </c>
      <c r="AA21" s="9">
        <v>13.53239911</v>
      </c>
      <c r="AB21" s="9">
        <v>13.46039871</v>
      </c>
      <c r="AC21" s="9">
        <v>14.10480166</v>
      </c>
      <c r="AD21" s="9">
        <v>14.454001720000001</v>
      </c>
      <c r="AE21" s="9">
        <v>14.630399969999999</v>
      </c>
      <c r="AF21" s="9">
        <v>15.580799389999999</v>
      </c>
      <c r="AG21" s="9">
        <v>15.123600830000001</v>
      </c>
      <c r="AH21" s="9">
        <v>15.573598090000001</v>
      </c>
      <c r="AI21" s="9">
        <v>15.39719983</v>
      </c>
      <c r="AJ21" s="9">
        <v>16.603199199999999</v>
      </c>
      <c r="AK21" s="9">
        <v>18.392398870000001</v>
      </c>
      <c r="AL21" s="9">
        <v>20.703600399999999</v>
      </c>
      <c r="AM21" s="9">
        <v>20.682000689999999</v>
      </c>
      <c r="AN21" s="9">
        <v>22.672798969999999</v>
      </c>
      <c r="AO21" s="9">
        <v>23.50080148</v>
      </c>
      <c r="AP21" s="9">
        <v>25.498801050000001</v>
      </c>
      <c r="AQ21" s="9">
        <v>25.286400499999999</v>
      </c>
      <c r="AR21" s="9">
        <v>25.41599871</v>
      </c>
      <c r="AS21" s="9">
        <v>28.801403319999999</v>
      </c>
      <c r="AT21" s="9">
        <v>30.124051120000001</v>
      </c>
      <c r="AU21" s="9">
        <v>29.76916958</v>
      </c>
      <c r="AV21" s="9">
        <v>32.6882819</v>
      </c>
      <c r="AW21" s="10">
        <f t="shared" ref="AW21:BA21" si="4">AW13/AW$8</f>
        <v>8.6065757427294776E-2</v>
      </c>
      <c r="AX21" s="10">
        <f t="shared" si="4"/>
        <v>9.079932150489825E-2</v>
      </c>
      <c r="AY21" s="10">
        <f t="shared" si="4"/>
        <v>0.1000751476527634</v>
      </c>
      <c r="AZ21" s="10">
        <f t="shared" si="4"/>
        <v>0.10673866331494675</v>
      </c>
      <c r="BA21" s="10">
        <f t="shared" si="4"/>
        <v>9.9871926988656795E-2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5927-9E84-49A0-931A-F4BAAEE38F0F}">
  <dimension ref="A1:CG60"/>
  <sheetViews>
    <sheetView topLeftCell="AN1" zoomScale="85" zoomScaleNormal="85" workbookViewId="0">
      <selection activeCell="AU34" sqref="AU34"/>
    </sheetView>
  </sheetViews>
  <sheetFormatPr defaultRowHeight="15" x14ac:dyDescent="0.25"/>
  <cols>
    <col min="1" max="1" width="19.42578125" bestFit="1" customWidth="1"/>
    <col min="2" max="2" width="13.85546875" customWidth="1"/>
    <col min="8" max="8" width="18.7109375" bestFit="1" customWidth="1"/>
    <col min="15" max="16" width="16.5703125" customWidth="1"/>
    <col min="17" max="59" width="9.140625" customWidth="1"/>
    <col min="61" max="72" width="11.7109375" bestFit="1" customWidth="1"/>
    <col min="73" max="84" width="13.140625" bestFit="1" customWidth="1"/>
  </cols>
  <sheetData>
    <row r="1" spans="1:85" x14ac:dyDescent="0.25">
      <c r="Q1" t="s">
        <v>84</v>
      </c>
      <c r="AE1" t="s">
        <v>85</v>
      </c>
      <c r="AS1" t="s">
        <v>86</v>
      </c>
      <c r="BI1" t="s">
        <v>89</v>
      </c>
      <c r="BU1" t="s">
        <v>91</v>
      </c>
    </row>
    <row r="2" spans="1:85" x14ac:dyDescent="0.25">
      <c r="A2" t="s">
        <v>66</v>
      </c>
      <c r="L2" t="s">
        <v>76</v>
      </c>
      <c r="M2" t="s">
        <v>75</v>
      </c>
      <c r="O2" t="s">
        <v>80</v>
      </c>
      <c r="Q2" t="s">
        <v>8</v>
      </c>
      <c r="R2" t="s">
        <v>10</v>
      </c>
      <c r="S2" t="s">
        <v>12</v>
      </c>
      <c r="T2" t="s">
        <v>14</v>
      </c>
      <c r="U2" t="s">
        <v>16</v>
      </c>
      <c r="V2" t="s">
        <v>18</v>
      </c>
      <c r="W2" t="s">
        <v>22</v>
      </c>
      <c r="X2" t="s">
        <v>24</v>
      </c>
      <c r="Y2" t="s">
        <v>26</v>
      </c>
      <c r="Z2" t="s">
        <v>28</v>
      </c>
      <c r="AA2" t="s">
        <v>30</v>
      </c>
      <c r="AB2" t="s">
        <v>32</v>
      </c>
      <c r="AC2" t="s">
        <v>87</v>
      </c>
      <c r="AE2" t="s">
        <v>8</v>
      </c>
      <c r="AF2" t="s">
        <v>10</v>
      </c>
      <c r="AG2" t="s">
        <v>12</v>
      </c>
      <c r="AH2" t="s">
        <v>14</v>
      </c>
      <c r="AI2" t="s">
        <v>16</v>
      </c>
      <c r="AJ2" t="s">
        <v>18</v>
      </c>
      <c r="AK2" t="s">
        <v>22</v>
      </c>
      <c r="AL2" t="s">
        <v>24</v>
      </c>
      <c r="AM2" t="s">
        <v>26</v>
      </c>
      <c r="AN2" t="s">
        <v>28</v>
      </c>
      <c r="AO2" t="s">
        <v>30</v>
      </c>
      <c r="AP2" t="s">
        <v>32</v>
      </c>
      <c r="AQ2" t="s">
        <v>87</v>
      </c>
      <c r="AS2" t="s">
        <v>8</v>
      </c>
      <c r="AT2" t="s">
        <v>10</v>
      </c>
      <c r="AU2" t="s">
        <v>12</v>
      </c>
      <c r="AV2" t="s">
        <v>14</v>
      </c>
      <c r="AW2" t="s">
        <v>16</v>
      </c>
      <c r="AX2" t="s">
        <v>18</v>
      </c>
      <c r="AY2" t="s">
        <v>22</v>
      </c>
      <c r="AZ2" t="s">
        <v>24</v>
      </c>
      <c r="BA2" t="s">
        <v>26</v>
      </c>
      <c r="BB2" t="s">
        <v>28</v>
      </c>
      <c r="BC2" t="s">
        <v>30</v>
      </c>
      <c r="BD2" t="s">
        <v>32</v>
      </c>
      <c r="BE2" t="s">
        <v>87</v>
      </c>
      <c r="BF2" t="s">
        <v>88</v>
      </c>
      <c r="BH2" t="s">
        <v>90</v>
      </c>
      <c r="BI2" t="s">
        <v>8</v>
      </c>
      <c r="BJ2" t="s">
        <v>10</v>
      </c>
      <c r="BK2" t="s">
        <v>12</v>
      </c>
      <c r="BL2" t="s">
        <v>14</v>
      </c>
      <c r="BM2" t="s">
        <v>16</v>
      </c>
      <c r="BN2" t="s">
        <v>18</v>
      </c>
      <c r="BO2" t="s">
        <v>22</v>
      </c>
      <c r="BP2" t="s">
        <v>24</v>
      </c>
      <c r="BQ2" t="s">
        <v>26</v>
      </c>
      <c r="BR2" t="s">
        <v>28</v>
      </c>
      <c r="BS2" t="s">
        <v>30</v>
      </c>
      <c r="BT2" t="s">
        <v>32</v>
      </c>
      <c r="BU2" t="s">
        <v>8</v>
      </c>
      <c r="BV2" t="s">
        <v>10</v>
      </c>
      <c r="BW2" t="s">
        <v>12</v>
      </c>
      <c r="BX2" t="s">
        <v>14</v>
      </c>
      <c r="BY2" t="s">
        <v>16</v>
      </c>
      <c r="BZ2" t="s">
        <v>18</v>
      </c>
      <c r="CA2" t="s">
        <v>22</v>
      </c>
      <c r="CB2" t="s">
        <v>24</v>
      </c>
      <c r="CC2" t="s">
        <v>26</v>
      </c>
      <c r="CD2" t="s">
        <v>28</v>
      </c>
      <c r="CE2" t="s">
        <v>30</v>
      </c>
      <c r="CF2" t="s">
        <v>32</v>
      </c>
      <c r="CG2" t="s">
        <v>87</v>
      </c>
    </row>
    <row r="3" spans="1:85" x14ac:dyDescent="0.25">
      <c r="L3">
        <v>1</v>
      </c>
      <c r="M3">
        <v>10</v>
      </c>
      <c r="O3">
        <f>M3*$C$17</f>
        <v>2.1091118909005648</v>
      </c>
      <c r="Q3">
        <f>$O3*B$40</f>
        <v>6.0063967224985568E-2</v>
      </c>
      <c r="R3">
        <f t="shared" ref="R3:U18" si="0">$O3*C$40</f>
        <v>5.0835194744261278E-2</v>
      </c>
      <c r="S3">
        <f t="shared" si="0"/>
        <v>7.9041767896955412E-2</v>
      </c>
      <c r="T3">
        <f t="shared" si="0"/>
        <v>0.25286306944408665</v>
      </c>
      <c r="U3">
        <f t="shared" si="0"/>
        <v>7.1270028709196923E-2</v>
      </c>
      <c r="V3">
        <f t="shared" ref="V3:V26" si="1">$O3*G$40</f>
        <v>0.13621314754258965</v>
      </c>
      <c r="W3">
        <f t="shared" ref="W3:W26" si="2">$O3*H$40</f>
        <v>0.31056764102011436</v>
      </c>
      <c r="X3">
        <f t="shared" ref="X3:Y18" si="3">$O3*I$40</f>
        <v>0.34822339055060092</v>
      </c>
      <c r="Y3">
        <f t="shared" si="3"/>
        <v>0.141130619651373</v>
      </c>
      <c r="Z3">
        <f t="shared" ref="Z3:Z26" si="4">$O3*K$40</f>
        <v>0.1637967074646455</v>
      </c>
      <c r="AA3">
        <f t="shared" ref="AA3:AA26" si="5">$O3*L$40</f>
        <v>4.6745152548059242E-2</v>
      </c>
      <c r="AB3">
        <f t="shared" ref="AB3:AB26" si="6">$O3*M$40</f>
        <v>0.44836120410369634</v>
      </c>
      <c r="AC3">
        <f>SUM(Q3:AB3)</f>
        <v>2.1091118909005653</v>
      </c>
      <c r="AE3">
        <f>(Q3-AVERAGE(Q$3:Q$26))*$B$20+AVERAGE(Q$3:Q$26)</f>
        <v>5.105437214123773E-2</v>
      </c>
      <c r="AF3">
        <f>(R3-AVERAGE(R$3:R$26))*$B$20+AVERAGE(R$3:R$26)</f>
        <v>4.3209915532622094E-2</v>
      </c>
      <c r="AG3">
        <f>(S3-AVERAGE(S$3:S$26))*$B$20+AVERAGE(S$3:S$26)</f>
        <v>6.7185502712412096E-2</v>
      </c>
      <c r="AH3">
        <f>(T3-AVERAGE(T$3:T$26))*$B$20+AVERAGE(T$3:T$26)</f>
        <v>0.2149336090274736</v>
      </c>
      <c r="AI3">
        <f>(U3-AVERAGE(U$3:U$26))*$B$20+AVERAGE(U$3:U$26)</f>
        <v>6.0579524402817359E-2</v>
      </c>
      <c r="AJ3">
        <f>(V3-AVERAGE(V$3:V$26))*$B$20+AVERAGE(V$3:V$26)</f>
        <v>0.11578117541120117</v>
      </c>
      <c r="AK3">
        <f>(W3-AVERAGE(W$3:W$26))*$B$20+AVERAGE(W$3:W$26)</f>
        <v>0.26398249486709729</v>
      </c>
      <c r="AL3">
        <f>(X3-AVERAGE(X$3:X$26))*$B$20+AVERAGE(X$3:X$26)</f>
        <v>0.29598988196801074</v>
      </c>
      <c r="AM3">
        <f>(Y3-AVERAGE(Y$3:Y$26))*$B$20+AVERAGE(Y$3:Y$26)</f>
        <v>0.11996102670366707</v>
      </c>
      <c r="AN3">
        <f>(Z3-AVERAGE(Z$3:Z$26))*$B$20+AVERAGE(Z$3:Z$26)</f>
        <v>0.13922720134494865</v>
      </c>
      <c r="AO3">
        <f>(AA3-AVERAGE(AA$3:AA$26))*$B$20+AVERAGE(AA$3:AA$26)</f>
        <v>3.9733379665850346E-2</v>
      </c>
      <c r="AP3">
        <f>(AB3-AVERAGE(AB$3:AB$26))*$B$20+AVERAGE(AB$3:AB$26)</f>
        <v>0.38110702348814196</v>
      </c>
      <c r="AQ3">
        <f>SUM(AE3:AP3)</f>
        <v>1.7927451072654801</v>
      </c>
      <c r="AS3">
        <f>AE3+AE37</f>
        <v>0.26451026545363843</v>
      </c>
      <c r="AT3">
        <f>AF3+AF37</f>
        <v>0.1929032814711838</v>
      </c>
      <c r="AU3">
        <f>AG3+AG37</f>
        <v>0.30353295794831214</v>
      </c>
      <c r="AV3">
        <f>AH3+AH37</f>
        <v>1.0359689570191808</v>
      </c>
      <c r="AW3">
        <f>AI3+AI37</f>
        <v>0.64797762163292139</v>
      </c>
      <c r="AX3">
        <f>AJ3+AJ37</f>
        <v>0.86958179141365677</v>
      </c>
      <c r="AY3">
        <f>AK3+AK37</f>
        <v>1.63523389685997</v>
      </c>
      <c r="AZ3">
        <f>AL3+AL37</f>
        <v>1.8977127831853791</v>
      </c>
      <c r="BA3">
        <f>AM3+AM37</f>
        <v>0.60250494195758042</v>
      </c>
      <c r="BB3">
        <f>AN3+AN37</f>
        <v>0.4951025203842116</v>
      </c>
      <c r="BC3">
        <f>AO3+AO37</f>
        <v>0.30302755999347253</v>
      </c>
      <c r="BD3">
        <f>AP3+AP37</f>
        <v>2.0273932472278666</v>
      </c>
      <c r="BE3">
        <f>SUM(AS3:BD3)</f>
        <v>10.275449824547373</v>
      </c>
      <c r="BF3">
        <f>M3-BE3</f>
        <v>-0.27544982454737266</v>
      </c>
      <c r="BH3">
        <v>1</v>
      </c>
      <c r="BI3" s="14">
        <f>AS3+$BF3*(AS3/SUM($AS3:$BD3))</f>
        <v>0.25741964582586041</v>
      </c>
      <c r="BJ3" s="14">
        <f>AT3+$BF3*(AT3/SUM($AS3:$BD3))</f>
        <v>0.18773220128071724</v>
      </c>
      <c r="BK3" s="14">
        <f>AU3+$BF3*(AU3/SUM($AS3:$BD3))</f>
        <v>0.29539627279692604</v>
      </c>
      <c r="BL3" s="14">
        <f>AV3+$BF3*(AV3/SUM($AS3:$BD3))</f>
        <v>1.0081981564878253</v>
      </c>
      <c r="BM3" s="14">
        <f>AW3+$BF3*(AW3/SUM($AS3:$BD3))</f>
        <v>0.63060754779313455</v>
      </c>
      <c r="BN3" s="14">
        <f>AX3+$BF3*(AX3/SUM($AS3:$BD3))</f>
        <v>0.84627126428692512</v>
      </c>
      <c r="BO3" s="14">
        <f>AY3+$BF3*(AY3/SUM($AS3:$BD3))</f>
        <v>1.5913988436335935</v>
      </c>
      <c r="BP3" s="14">
        <f>AZ3+$BF3*(AZ3/SUM($AS3:$BD3))</f>
        <v>1.8468415646893319</v>
      </c>
      <c r="BQ3" s="14">
        <f>BA3+$BF3*(BA3/SUM($AS3:$BD3))</f>
        <v>0.58635383583717748</v>
      </c>
      <c r="BR3" s="14">
        <f>BB3+$BF3*(BB3/SUM($AS3:$BD3))</f>
        <v>0.48183050750872658</v>
      </c>
      <c r="BS3" s="14">
        <f>BC3+$BF3*(BC3/SUM($AS3:$BD3))</f>
        <v>0.29490442284050639</v>
      </c>
      <c r="BT3" s="14">
        <f>BD3+$BF3*(BD3/SUM($AS3:$BD3))</f>
        <v>1.9730457370192764</v>
      </c>
      <c r="BU3" s="14">
        <f>$M3*BI$28</f>
        <v>0.258717692533043</v>
      </c>
      <c r="BV3" s="14">
        <f t="shared" ref="BV3:CF3" si="7">$M3*BJ$28</f>
        <v>0.19026032674171972</v>
      </c>
      <c r="BW3" s="14">
        <f t="shared" si="7"/>
        <v>0.29916120792110701</v>
      </c>
      <c r="BX3" s="14">
        <f t="shared" si="7"/>
        <v>1.0172448561658718</v>
      </c>
      <c r="BY3" s="14">
        <f t="shared" si="7"/>
        <v>0.61672307582280894</v>
      </c>
      <c r="BZ3" s="14">
        <f t="shared" si="7"/>
        <v>0.83676300951342819</v>
      </c>
      <c r="CA3" s="14">
        <f t="shared" si="7"/>
        <v>1.5857588410278689</v>
      </c>
      <c r="CB3" s="14">
        <f t="shared" si="7"/>
        <v>1.8375534499733235</v>
      </c>
      <c r="CC3" s="14">
        <f t="shared" si="7"/>
        <v>0.59028130472807383</v>
      </c>
      <c r="CD3" s="14">
        <f t="shared" si="7"/>
        <v>0.49581419007355154</v>
      </c>
      <c r="CE3" s="14">
        <f t="shared" si="7"/>
        <v>0.29142870530120696</v>
      </c>
      <c r="CF3" s="14">
        <f t="shared" si="7"/>
        <v>1.9802933401979965</v>
      </c>
      <c r="CG3">
        <f>SUM(BI3:BT3)</f>
        <v>10.000000000000002</v>
      </c>
    </row>
    <row r="4" spans="1:85" x14ac:dyDescent="0.25">
      <c r="B4" t="s">
        <v>61</v>
      </c>
      <c r="L4">
        <v>2</v>
      </c>
      <c r="M4">
        <v>9</v>
      </c>
      <c r="O4">
        <f t="shared" ref="O4:O26" si="8">M4*$C$17</f>
        <v>1.8982007018105085</v>
      </c>
      <c r="Q4">
        <f t="shared" ref="Q4:Q26" si="9">$O4*B$40</f>
        <v>5.4057570502487017E-2</v>
      </c>
      <c r="R4">
        <f t="shared" ref="R4:R26" si="10">$O4*C$40</f>
        <v>4.5751675269835153E-2</v>
      </c>
      <c r="S4">
        <f t="shared" ref="S4:S26" si="11">$O4*D$40</f>
        <v>7.1137591107259882E-2</v>
      </c>
      <c r="T4">
        <f t="shared" ref="T4:T26" si="12">$O4*E$40</f>
        <v>0.22757676249967804</v>
      </c>
      <c r="U4">
        <f t="shared" si="0"/>
        <v>6.4143025838277246E-2</v>
      </c>
      <c r="V4">
        <f t="shared" si="1"/>
        <v>0.12259183278833069</v>
      </c>
      <c r="W4">
        <f t="shared" si="2"/>
        <v>0.27951087691810295</v>
      </c>
      <c r="X4">
        <f t="shared" si="3"/>
        <v>0.31340105149554087</v>
      </c>
      <c r="Y4">
        <f t="shared" si="3"/>
        <v>0.12701755768623571</v>
      </c>
      <c r="Z4">
        <f t="shared" si="4"/>
        <v>0.14741703671818096</v>
      </c>
      <c r="AA4">
        <f t="shared" si="5"/>
        <v>4.2070637293253325E-2</v>
      </c>
      <c r="AB4">
        <f t="shared" si="6"/>
        <v>0.40352508369332674</v>
      </c>
      <c r="AC4">
        <f t="shared" ref="AC4:AC26" si="13">SUM(Q4:AB4)</f>
        <v>1.8982007018105085</v>
      </c>
      <c r="AE4">
        <f t="shared" ref="AE4:AE26" si="14">(Q4-AVERAGE(Q$3:Q$26))*$B$20+AVERAGE(Q$3:Q$26)</f>
        <v>3.9041578696240628E-2</v>
      </c>
      <c r="AF4">
        <f t="shared" ref="AF4:AF26" si="15">(R4-AVERAGE(R$3:R$26))*$B$20+AVERAGE(R$3:R$26)</f>
        <v>3.3042876583769844E-2</v>
      </c>
      <c r="AG4">
        <f t="shared" ref="AG4:AG26" si="16">(S4-AVERAGE(S$3:S$26))*$B$20+AVERAGE(S$3:S$26)</f>
        <v>5.1377149133021036E-2</v>
      </c>
      <c r="AH4">
        <f t="shared" ref="AH4:AH26" si="17">(T4-AVERAGE(T$3:T$26))*$B$20+AVERAGE(T$3:T$26)</f>
        <v>0.16436099513865637</v>
      </c>
      <c r="AI4">
        <f t="shared" ref="AI4:AI26" si="18">(U4-AVERAGE(U$3:U$26))*$B$20+AVERAGE(U$3:U$26)</f>
        <v>4.6325518660978005E-2</v>
      </c>
      <c r="AJ4">
        <f t="shared" ref="AJ4:AJ26" si="19">(V4-AVERAGE(V$3:V$26))*$B$20+AVERAGE(V$3:V$26)</f>
        <v>8.8538545902683258E-2</v>
      </c>
      <c r="AK4">
        <f t="shared" ref="AK4:AK26" si="20">(W4-AVERAGE(W$3:W$26))*$B$20+AVERAGE(W$3:W$26)</f>
        <v>0.20186896666307447</v>
      </c>
      <c r="AL4">
        <f t="shared" ref="AL4:AL26" si="21">(X4-AVERAGE(X$3:X$26))*$B$20+AVERAGE(X$3:X$26)</f>
        <v>0.22634520385789064</v>
      </c>
      <c r="AM4">
        <f t="shared" ref="AM4:AM26" si="22">(Y4-AVERAGE(Y$3:Y$26))*$B$20+AVERAGE(Y$3:Y$26)</f>
        <v>9.1734902773392496E-2</v>
      </c>
      <c r="AN4">
        <f t="shared" ref="AN4:AN26" si="23">(Z4-AVERAGE(Z$3:Z$26))*$B$20+AVERAGE(Z$3:Z$26)</f>
        <v>0.10646785985201956</v>
      </c>
      <c r="AO4">
        <f t="shared" ref="AO4:AO26" si="24">(AA4-AVERAGE(AA$3:AA$26))*$B$20+AVERAGE(AA$3:AA$26)</f>
        <v>3.0384349156238513E-2</v>
      </c>
      <c r="AP4">
        <f t="shared" ref="AP4:AP26" si="25">(AB4-AVERAGE(AB$3:AB$26))*$B$20+AVERAGE(AB$3:AB$26)</f>
        <v>0.29143478266740275</v>
      </c>
      <c r="AQ4">
        <f t="shared" ref="AQ4:AQ26" si="26">SUM(AE4:AP4)</f>
        <v>1.3709227290853678</v>
      </c>
      <c r="AS4">
        <f t="shared" ref="AS4:AS26" si="27">AE4+AE38</f>
        <v>0.24256929092434359</v>
      </c>
      <c r="AT4">
        <f>AF4+AF38</f>
        <v>0.17577376038565426</v>
      </c>
      <c r="AU4">
        <f>AG4+AG38</f>
        <v>0.27673169947422804</v>
      </c>
      <c r="AV4">
        <f>AH4+AH38</f>
        <v>0.94720865252609809</v>
      </c>
      <c r="AW4">
        <f>AI4+AI38</f>
        <v>0.60640277415944932</v>
      </c>
      <c r="AX4">
        <f>AJ4+AJ38</f>
        <v>0.80727866813758276</v>
      </c>
      <c r="AY4">
        <f>AK4+AK38</f>
        <v>1.5093412336795342</v>
      </c>
      <c r="AZ4">
        <f>AL4+AL38</f>
        <v>1.7535693654837534</v>
      </c>
      <c r="BA4">
        <f>AM4+AM38</f>
        <v>0.55183491499224013</v>
      </c>
      <c r="BB4">
        <f>AN4+AN38</f>
        <v>0.44579083847085166</v>
      </c>
      <c r="BC4">
        <f>AO4+AO38</f>
        <v>0.28143228853838992</v>
      </c>
      <c r="BD4">
        <f>AP4+AP38</f>
        <v>1.8611495541401633</v>
      </c>
      <c r="BE4">
        <f t="shared" ref="BE4:BE26" si="28">SUM(AS4:BD4)</f>
        <v>9.4590830409122884</v>
      </c>
      <c r="BF4">
        <f t="shared" ref="BF4:BF26" si="29">M4-BE4</f>
        <v>-0.45908304091228835</v>
      </c>
      <c r="BH4">
        <v>2</v>
      </c>
      <c r="BI4" s="14">
        <f t="shared" ref="BI4:BI26" si="30">AS4+$BF4*(AS4/SUM($AS4:$BD4))</f>
        <v>0.23079653798118463</v>
      </c>
      <c r="BJ4" s="14">
        <f t="shared" ref="BJ4:BJ26" si="31">AT4+$BF4*(AT4/SUM($AS4:$BD4))</f>
        <v>0.16724283280193242</v>
      </c>
      <c r="BK4" s="14">
        <f t="shared" ref="BK4:BK26" si="32">AU4+$BF4*(AU4/SUM($AS4:$BD4))</f>
        <v>0.26330092298543201</v>
      </c>
      <c r="BL4" s="14">
        <f t="shared" ref="BL4:BL26" si="33">AV4+$BF4*(AV4/SUM($AS4:$BD4))</f>
        <v>0.90123723788692889</v>
      </c>
      <c r="BM4" s="14">
        <f t="shared" ref="BM4:BM26" si="34">AW4+$BF4*(AW4/SUM($AS4:$BD4))</f>
        <v>0.57697188446594705</v>
      </c>
      <c r="BN4" s="14">
        <f t="shared" ref="BN4:BN26" si="35">AX4+$BF4*(AX4/SUM($AS4:$BD4))</f>
        <v>0.76809855477677647</v>
      </c>
      <c r="BO4" s="14">
        <f t="shared" ref="BO4:BO26" si="36">AY4+$BF4*(AY4/SUM($AS4:$BD4))</f>
        <v>1.4360875197270371</v>
      </c>
      <c r="BP4" s="14">
        <f t="shared" ref="BP4:BP26" si="37">AZ4+$BF4*(AZ4/SUM($AS4:$BD4))</f>
        <v>1.6684623891230437</v>
      </c>
      <c r="BQ4" s="14">
        <f t="shared" ref="BQ4:BQ26" si="38">BA4+$BF4*(BA4/SUM($AS4:$BD4))</f>
        <v>0.52505239814991223</v>
      </c>
      <c r="BR4" s="14">
        <f t="shared" ref="BR4:BR26" si="39">BB4+$BF4*(BB4/SUM($AS4:$BD4))</f>
        <v>0.42415501892567309</v>
      </c>
      <c r="BS4" s="14">
        <f t="shared" ref="BS4:BS26" si="40">BC4+$BF4*(BC4/SUM($AS4:$BD4))</f>
        <v>0.26777337569511628</v>
      </c>
      <c r="BT4" s="14">
        <f t="shared" ref="BT4:BT26" si="41">BD4+$BF4*(BD4/SUM($AS4:$BD4))</f>
        <v>1.7708213274810165</v>
      </c>
      <c r="BU4" s="14">
        <f t="shared" ref="BU4:BU26" si="42">$M4*BI$28</f>
        <v>0.23284592327973869</v>
      </c>
      <c r="BV4" s="14">
        <f t="shared" ref="BV4:BV26" si="43">$M4*BJ$28</f>
        <v>0.17123429406754775</v>
      </c>
      <c r="BW4" s="14">
        <f t="shared" ref="BW4:BW26" si="44">$M4*BK$28</f>
        <v>0.26924508712899631</v>
      </c>
      <c r="BX4" s="14">
        <f t="shared" ref="BX4:BX26" si="45">$M4*BL$28</f>
        <v>0.91552037054928459</v>
      </c>
      <c r="BY4" s="14">
        <f t="shared" ref="BY4:BY26" si="46">$M4*BM$28</f>
        <v>0.55505076824052801</v>
      </c>
      <c r="BZ4" s="14">
        <f t="shared" ref="BZ4:BZ26" si="47">$M4*BN$28</f>
        <v>0.75308670856208537</v>
      </c>
      <c r="CA4" s="14">
        <f t="shared" ref="CA4:CA26" si="48">$M4*BO$28</f>
        <v>1.427182956925082</v>
      </c>
      <c r="CB4" s="14">
        <f t="shared" ref="CB4:CB26" si="49">$M4*BP$28</f>
        <v>1.6537981049759911</v>
      </c>
      <c r="CC4" s="14">
        <f t="shared" ref="CC4:CC26" si="50">$M4*BQ$28</f>
        <v>0.53125317425526641</v>
      </c>
      <c r="CD4" s="14">
        <f t="shared" ref="CD4:CD26" si="51">$M4*BR$28</f>
        <v>0.44623277106619635</v>
      </c>
      <c r="CE4" s="14">
        <f t="shared" ref="CE4:CE26" si="52">$M4*BS$28</f>
        <v>0.26228583477108625</v>
      </c>
      <c r="CF4" s="14">
        <f t="shared" ref="CF4:CF26" si="53">$M4*BT$28</f>
        <v>1.7822640061781969</v>
      </c>
      <c r="CG4">
        <f>SUM(BI4:BT4)</f>
        <v>9.0000000000000018</v>
      </c>
    </row>
    <row r="5" spans="1:85" x14ac:dyDescent="0.25">
      <c r="A5" t="s">
        <v>69</v>
      </c>
      <c r="B5" t="s">
        <v>62</v>
      </c>
      <c r="L5">
        <v>3</v>
      </c>
      <c r="M5">
        <v>8</v>
      </c>
      <c r="O5">
        <f t="shared" si="8"/>
        <v>1.6872895127204519</v>
      </c>
      <c r="Q5">
        <f t="shared" si="9"/>
        <v>4.8051173779988458E-2</v>
      </c>
      <c r="R5">
        <f t="shared" si="10"/>
        <v>4.0668155795409021E-2</v>
      </c>
      <c r="S5">
        <f t="shared" si="11"/>
        <v>6.3233414317564338E-2</v>
      </c>
      <c r="T5">
        <f t="shared" si="12"/>
        <v>0.20229045555526934</v>
      </c>
      <c r="U5">
        <f t="shared" si="0"/>
        <v>5.7016022967357541E-2</v>
      </c>
      <c r="V5">
        <f t="shared" si="1"/>
        <v>0.10897051803407172</v>
      </c>
      <c r="W5">
        <f t="shared" si="2"/>
        <v>0.2484541128160915</v>
      </c>
      <c r="X5">
        <f t="shared" si="3"/>
        <v>0.27857871244048077</v>
      </c>
      <c r="Y5">
        <f t="shared" si="3"/>
        <v>0.1129044957210984</v>
      </c>
      <c r="Z5">
        <f t="shared" si="4"/>
        <v>0.13103736597171642</v>
      </c>
      <c r="AA5">
        <f t="shared" si="5"/>
        <v>3.7396122038447395E-2</v>
      </c>
      <c r="AB5">
        <f t="shared" si="6"/>
        <v>0.35868896328295707</v>
      </c>
      <c r="AC5">
        <f t="shared" si="13"/>
        <v>1.6872895127204519</v>
      </c>
      <c r="AE5">
        <f t="shared" si="14"/>
        <v>2.7028785251243512E-2</v>
      </c>
      <c r="AF5">
        <f t="shared" si="15"/>
        <v>2.287583763491758E-2</v>
      </c>
      <c r="AG5">
        <f t="shared" si="16"/>
        <v>3.5568795553629948E-2</v>
      </c>
      <c r="AH5">
        <f t="shared" si="17"/>
        <v>0.11378838124983898</v>
      </c>
      <c r="AI5">
        <f t="shared" si="18"/>
        <v>3.2071512919138595E-2</v>
      </c>
      <c r="AJ5">
        <f t="shared" si="19"/>
        <v>6.1295916394165317E-2</v>
      </c>
      <c r="AK5">
        <f t="shared" si="20"/>
        <v>0.13975543845905158</v>
      </c>
      <c r="AL5">
        <f t="shared" si="21"/>
        <v>0.15670052574777044</v>
      </c>
      <c r="AM5">
        <f t="shared" si="22"/>
        <v>6.3508778843117869E-2</v>
      </c>
      <c r="AN5">
        <f t="shared" si="23"/>
        <v>7.370851835909048E-2</v>
      </c>
      <c r="AO5">
        <f t="shared" si="24"/>
        <v>2.1035318646626652E-2</v>
      </c>
      <c r="AP5">
        <f t="shared" si="25"/>
        <v>0.20176254184666342</v>
      </c>
      <c r="AQ5">
        <f t="shared" si="26"/>
        <v>0.94910035090525446</v>
      </c>
      <c r="AS5">
        <f t="shared" si="27"/>
        <v>0.22062831639504876</v>
      </c>
      <c r="AT5">
        <f>AF5+AF39</f>
        <v>0.1586442393001247</v>
      </c>
      <c r="AU5">
        <f>AG5+AG39</f>
        <v>0.24993044100014394</v>
      </c>
      <c r="AV5">
        <f>AH5+AH39</f>
        <v>0.8584483480330154</v>
      </c>
      <c r="AW5">
        <f>AI5+AI39</f>
        <v>0.56482792668597714</v>
      </c>
      <c r="AX5">
        <f>AJ5+AJ39</f>
        <v>0.74497554486150874</v>
      </c>
      <c r="AY5">
        <f>AK5+AK39</f>
        <v>1.3834485704990989</v>
      </c>
      <c r="AZ5">
        <f>AL5+AL39</f>
        <v>1.6094259477821278</v>
      </c>
      <c r="BA5">
        <f>AM5+AM39</f>
        <v>0.50116488802689974</v>
      </c>
      <c r="BB5">
        <f>AN5+AN39</f>
        <v>0.39647915655749172</v>
      </c>
      <c r="BC5">
        <f>AO5+AO39</f>
        <v>0.25983701708330725</v>
      </c>
      <c r="BD5">
        <f>AP5+AP39</f>
        <v>1.6949058610524599</v>
      </c>
      <c r="BE5">
        <f t="shared" si="28"/>
        <v>8.6427162572772041</v>
      </c>
      <c r="BF5">
        <f t="shared" si="29"/>
        <v>-0.64271625727720405</v>
      </c>
      <c r="BH5">
        <v>3</v>
      </c>
      <c r="BI5" s="14">
        <f t="shared" si="30"/>
        <v>0.20422127472647622</v>
      </c>
      <c r="BJ5" s="14">
        <f t="shared" si="31"/>
        <v>0.14684664827823829</v>
      </c>
      <c r="BK5" s="14">
        <f t="shared" si="32"/>
        <v>0.23134434458815092</v>
      </c>
      <c r="BL5" s="14">
        <f t="shared" si="33"/>
        <v>0.79460977079764539</v>
      </c>
      <c r="BM5" s="14">
        <f t="shared" si="34"/>
        <v>0.52282445460165572</v>
      </c>
      <c r="BN5" s="14">
        <f t="shared" si="35"/>
        <v>0.68957538133614982</v>
      </c>
      <c r="BO5" s="14">
        <f t="shared" si="36"/>
        <v>1.2805683114580828</v>
      </c>
      <c r="BP5" s="14">
        <f t="shared" si="37"/>
        <v>1.4897408637493883</v>
      </c>
      <c r="BQ5" s="14">
        <f t="shared" si="38"/>
        <v>0.46389572269474127</v>
      </c>
      <c r="BR5" s="14">
        <f t="shared" si="39"/>
        <v>0.36699495367434243</v>
      </c>
      <c r="BS5" s="14">
        <f t="shared" si="40"/>
        <v>0.24051421738116036</v>
      </c>
      <c r="BT5" s="14">
        <f t="shared" si="41"/>
        <v>1.5688640567139682</v>
      </c>
      <c r="BU5" s="14">
        <f t="shared" si="42"/>
        <v>0.20697415402643438</v>
      </c>
      <c r="BV5" s="14">
        <f t="shared" si="43"/>
        <v>0.15220826139337579</v>
      </c>
      <c r="BW5" s="14">
        <f t="shared" si="44"/>
        <v>0.23932896633688561</v>
      </c>
      <c r="BX5" s="14">
        <f t="shared" si="45"/>
        <v>0.81379588493269739</v>
      </c>
      <c r="BY5" s="14">
        <f t="shared" si="46"/>
        <v>0.49337846065824714</v>
      </c>
      <c r="BZ5" s="14">
        <f t="shared" si="47"/>
        <v>0.66941040761074255</v>
      </c>
      <c r="CA5" s="14">
        <f t="shared" si="48"/>
        <v>1.2686070728222951</v>
      </c>
      <c r="CB5" s="14">
        <f t="shared" si="49"/>
        <v>1.4700427599786587</v>
      </c>
      <c r="CC5" s="14">
        <f t="shared" si="50"/>
        <v>0.47222504378245905</v>
      </c>
      <c r="CD5" s="14">
        <f t="shared" si="51"/>
        <v>0.39665135205884122</v>
      </c>
      <c r="CE5" s="14">
        <f t="shared" si="52"/>
        <v>0.23314296424096556</v>
      </c>
      <c r="CF5" s="14">
        <f t="shared" si="53"/>
        <v>1.5842346721583973</v>
      </c>
      <c r="CG5">
        <f>SUM(BI5:BT5)</f>
        <v>7.9999999999999991</v>
      </c>
    </row>
    <row r="6" spans="1:85" x14ac:dyDescent="0.25">
      <c r="A6" t="s">
        <v>69</v>
      </c>
      <c r="B6" t="s">
        <v>64</v>
      </c>
      <c r="L6">
        <v>4</v>
      </c>
      <c r="M6">
        <v>8</v>
      </c>
      <c r="O6">
        <f t="shared" si="8"/>
        <v>1.6872895127204519</v>
      </c>
      <c r="Q6">
        <f t="shared" si="9"/>
        <v>4.8051173779988458E-2</v>
      </c>
      <c r="R6">
        <f t="shared" si="10"/>
        <v>4.0668155795409021E-2</v>
      </c>
      <c r="S6">
        <f t="shared" si="11"/>
        <v>6.3233414317564338E-2</v>
      </c>
      <c r="T6">
        <f t="shared" si="12"/>
        <v>0.20229045555526934</v>
      </c>
      <c r="U6">
        <f t="shared" si="0"/>
        <v>5.7016022967357541E-2</v>
      </c>
      <c r="V6">
        <f t="shared" si="1"/>
        <v>0.10897051803407172</v>
      </c>
      <c r="W6">
        <f t="shared" si="2"/>
        <v>0.2484541128160915</v>
      </c>
      <c r="X6">
        <f t="shared" si="3"/>
        <v>0.27857871244048077</v>
      </c>
      <c r="Y6">
        <f t="shared" si="3"/>
        <v>0.1129044957210984</v>
      </c>
      <c r="Z6">
        <f t="shared" si="4"/>
        <v>0.13103736597171642</v>
      </c>
      <c r="AA6">
        <f t="shared" si="5"/>
        <v>3.7396122038447395E-2</v>
      </c>
      <c r="AB6">
        <f t="shared" si="6"/>
        <v>0.35868896328295707</v>
      </c>
      <c r="AC6">
        <f t="shared" si="13"/>
        <v>1.6872895127204519</v>
      </c>
      <c r="AE6">
        <f t="shared" si="14"/>
        <v>2.7028785251243512E-2</v>
      </c>
      <c r="AF6">
        <f t="shared" si="15"/>
        <v>2.287583763491758E-2</v>
      </c>
      <c r="AG6">
        <f t="shared" si="16"/>
        <v>3.5568795553629948E-2</v>
      </c>
      <c r="AH6">
        <f t="shared" si="17"/>
        <v>0.11378838124983898</v>
      </c>
      <c r="AI6">
        <f t="shared" si="18"/>
        <v>3.2071512919138595E-2</v>
      </c>
      <c r="AJ6">
        <f t="shared" si="19"/>
        <v>6.1295916394165317E-2</v>
      </c>
      <c r="AK6">
        <f t="shared" si="20"/>
        <v>0.13975543845905158</v>
      </c>
      <c r="AL6">
        <f t="shared" si="21"/>
        <v>0.15670052574777044</v>
      </c>
      <c r="AM6">
        <f t="shared" si="22"/>
        <v>6.3508778843117869E-2</v>
      </c>
      <c r="AN6">
        <f t="shared" si="23"/>
        <v>7.370851835909048E-2</v>
      </c>
      <c r="AO6">
        <f t="shared" si="24"/>
        <v>2.1035318646626652E-2</v>
      </c>
      <c r="AP6">
        <f t="shared" si="25"/>
        <v>0.20176254184666342</v>
      </c>
      <c r="AQ6">
        <f t="shared" si="26"/>
        <v>0.94910035090525446</v>
      </c>
      <c r="AS6">
        <f t="shared" si="27"/>
        <v>0.22062831639504876</v>
      </c>
      <c r="AT6">
        <f>AF6+AF40</f>
        <v>0.1586442393001247</v>
      </c>
      <c r="AU6">
        <f>AG6+AG40</f>
        <v>0.24993044100014394</v>
      </c>
      <c r="AV6">
        <f>AH6+AH40</f>
        <v>0.8584483480330154</v>
      </c>
      <c r="AW6">
        <f>AI6+AI40</f>
        <v>0.56482792668597714</v>
      </c>
      <c r="AX6">
        <f>AJ6+AJ40</f>
        <v>0.74497554486150874</v>
      </c>
      <c r="AY6">
        <f>AK6+AK40</f>
        <v>1.3834485704990989</v>
      </c>
      <c r="AZ6">
        <f>AL6+AL40</f>
        <v>1.6094259477821278</v>
      </c>
      <c r="BA6">
        <f>AM6+AM40</f>
        <v>0.50116488802689974</v>
      </c>
      <c r="BB6">
        <f>AN6+AN40</f>
        <v>0.39647915655749172</v>
      </c>
      <c r="BC6">
        <f>AO6+AO40</f>
        <v>0.25983701708330725</v>
      </c>
      <c r="BD6">
        <f>AP6+AP40</f>
        <v>1.6949058610524599</v>
      </c>
      <c r="BE6">
        <f t="shared" si="28"/>
        <v>8.6427162572772041</v>
      </c>
      <c r="BF6">
        <f t="shared" si="29"/>
        <v>-0.64271625727720405</v>
      </c>
      <c r="BH6">
        <v>4</v>
      </c>
      <c r="BI6" s="14">
        <f t="shared" si="30"/>
        <v>0.20422127472647622</v>
      </c>
      <c r="BJ6" s="14">
        <f t="shared" si="31"/>
        <v>0.14684664827823829</v>
      </c>
      <c r="BK6" s="14">
        <f t="shared" si="32"/>
        <v>0.23134434458815092</v>
      </c>
      <c r="BL6" s="14">
        <f t="shared" si="33"/>
        <v>0.79460977079764539</v>
      </c>
      <c r="BM6" s="14">
        <f t="shared" si="34"/>
        <v>0.52282445460165572</v>
      </c>
      <c r="BN6" s="14">
        <f t="shared" si="35"/>
        <v>0.68957538133614982</v>
      </c>
      <c r="BO6" s="14">
        <f t="shared" si="36"/>
        <v>1.2805683114580828</v>
      </c>
      <c r="BP6" s="14">
        <f t="shared" si="37"/>
        <v>1.4897408637493883</v>
      </c>
      <c r="BQ6" s="14">
        <f t="shared" si="38"/>
        <v>0.46389572269474127</v>
      </c>
      <c r="BR6" s="14">
        <f t="shared" si="39"/>
        <v>0.36699495367434243</v>
      </c>
      <c r="BS6" s="14">
        <f t="shared" si="40"/>
        <v>0.24051421738116036</v>
      </c>
      <c r="BT6" s="14">
        <f t="shared" si="41"/>
        <v>1.5688640567139682</v>
      </c>
      <c r="BU6" s="14">
        <f t="shared" si="42"/>
        <v>0.20697415402643438</v>
      </c>
      <c r="BV6" s="14">
        <f t="shared" si="43"/>
        <v>0.15220826139337579</v>
      </c>
      <c r="BW6" s="14">
        <f t="shared" si="44"/>
        <v>0.23932896633688561</v>
      </c>
      <c r="BX6" s="14">
        <f t="shared" si="45"/>
        <v>0.81379588493269739</v>
      </c>
      <c r="BY6" s="14">
        <f t="shared" si="46"/>
        <v>0.49337846065824714</v>
      </c>
      <c r="BZ6" s="14">
        <f t="shared" si="47"/>
        <v>0.66941040761074255</v>
      </c>
      <c r="CA6" s="14">
        <f t="shared" si="48"/>
        <v>1.2686070728222951</v>
      </c>
      <c r="CB6" s="14">
        <f t="shared" si="49"/>
        <v>1.4700427599786587</v>
      </c>
      <c r="CC6" s="14">
        <f t="shared" si="50"/>
        <v>0.47222504378245905</v>
      </c>
      <c r="CD6" s="14">
        <f t="shared" si="51"/>
        <v>0.39665135205884122</v>
      </c>
      <c r="CE6" s="14">
        <f t="shared" si="52"/>
        <v>0.23314296424096556</v>
      </c>
      <c r="CF6" s="14">
        <f t="shared" si="53"/>
        <v>1.5842346721583973</v>
      </c>
      <c r="CG6">
        <f>SUM(BI6:BT6)</f>
        <v>7.9999999999999991</v>
      </c>
    </row>
    <row r="7" spans="1:85" x14ac:dyDescent="0.25">
      <c r="B7" t="s">
        <v>67</v>
      </c>
      <c r="L7">
        <v>5</v>
      </c>
      <c r="M7">
        <v>8</v>
      </c>
      <c r="O7">
        <f t="shared" si="8"/>
        <v>1.6872895127204519</v>
      </c>
      <c r="Q7">
        <f t="shared" si="9"/>
        <v>4.8051173779988458E-2</v>
      </c>
      <c r="R7">
        <f t="shared" si="10"/>
        <v>4.0668155795409021E-2</v>
      </c>
      <c r="S7">
        <f t="shared" si="11"/>
        <v>6.3233414317564338E-2</v>
      </c>
      <c r="T7">
        <f t="shared" si="12"/>
        <v>0.20229045555526934</v>
      </c>
      <c r="U7">
        <f t="shared" si="0"/>
        <v>5.7016022967357541E-2</v>
      </c>
      <c r="V7">
        <f t="shared" si="1"/>
        <v>0.10897051803407172</v>
      </c>
      <c r="W7">
        <f t="shared" si="2"/>
        <v>0.2484541128160915</v>
      </c>
      <c r="X7">
        <f t="shared" si="3"/>
        <v>0.27857871244048077</v>
      </c>
      <c r="Y7">
        <f t="shared" si="3"/>
        <v>0.1129044957210984</v>
      </c>
      <c r="Z7">
        <f t="shared" si="4"/>
        <v>0.13103736597171642</v>
      </c>
      <c r="AA7">
        <f t="shared" si="5"/>
        <v>3.7396122038447395E-2</v>
      </c>
      <c r="AB7">
        <f t="shared" si="6"/>
        <v>0.35868896328295707</v>
      </c>
      <c r="AC7">
        <f t="shared" si="13"/>
        <v>1.6872895127204519</v>
      </c>
      <c r="AE7">
        <f t="shared" si="14"/>
        <v>2.7028785251243512E-2</v>
      </c>
      <c r="AF7">
        <f t="shared" si="15"/>
        <v>2.287583763491758E-2</v>
      </c>
      <c r="AG7">
        <f t="shared" si="16"/>
        <v>3.5568795553629948E-2</v>
      </c>
      <c r="AH7">
        <f t="shared" si="17"/>
        <v>0.11378838124983898</v>
      </c>
      <c r="AI7">
        <f t="shared" si="18"/>
        <v>3.2071512919138595E-2</v>
      </c>
      <c r="AJ7">
        <f t="shared" si="19"/>
        <v>6.1295916394165317E-2</v>
      </c>
      <c r="AK7">
        <f t="shared" si="20"/>
        <v>0.13975543845905158</v>
      </c>
      <c r="AL7">
        <f t="shared" si="21"/>
        <v>0.15670052574777044</v>
      </c>
      <c r="AM7">
        <f t="shared" si="22"/>
        <v>6.3508778843117869E-2</v>
      </c>
      <c r="AN7">
        <f t="shared" si="23"/>
        <v>7.370851835909048E-2</v>
      </c>
      <c r="AO7">
        <f t="shared" si="24"/>
        <v>2.1035318646626652E-2</v>
      </c>
      <c r="AP7">
        <f t="shared" si="25"/>
        <v>0.20176254184666342</v>
      </c>
      <c r="AQ7">
        <f t="shared" si="26"/>
        <v>0.94910035090525446</v>
      </c>
      <c r="AS7">
        <f t="shared" si="27"/>
        <v>0.22062831639504876</v>
      </c>
      <c r="AT7">
        <f>AF7+AF41</f>
        <v>0.1586442393001247</v>
      </c>
      <c r="AU7">
        <f>AG7+AG41</f>
        <v>0.24993044100014394</v>
      </c>
      <c r="AV7">
        <f>AH7+AH41</f>
        <v>0.8584483480330154</v>
      </c>
      <c r="AW7">
        <f>AI7+AI41</f>
        <v>0.56482792668597714</v>
      </c>
      <c r="AX7">
        <f>AJ7+AJ41</f>
        <v>0.74497554486150874</v>
      </c>
      <c r="AY7">
        <f>AK7+AK41</f>
        <v>1.3834485704990989</v>
      </c>
      <c r="AZ7">
        <f>AL7+AL41</f>
        <v>1.6094259477821278</v>
      </c>
      <c r="BA7">
        <f>AM7+AM41</f>
        <v>0.50116488802689974</v>
      </c>
      <c r="BB7">
        <f>AN7+AN41</f>
        <v>0.39647915655749172</v>
      </c>
      <c r="BC7">
        <f>AO7+AO41</f>
        <v>0.25983701708330725</v>
      </c>
      <c r="BD7">
        <f>AP7+AP41</f>
        <v>1.6949058610524599</v>
      </c>
      <c r="BE7">
        <f t="shared" si="28"/>
        <v>8.6427162572772041</v>
      </c>
      <c r="BF7">
        <f t="shared" si="29"/>
        <v>-0.64271625727720405</v>
      </c>
      <c r="BH7">
        <v>5</v>
      </c>
      <c r="BI7" s="14">
        <f t="shared" si="30"/>
        <v>0.20422127472647622</v>
      </c>
      <c r="BJ7" s="14">
        <f t="shared" si="31"/>
        <v>0.14684664827823829</v>
      </c>
      <c r="BK7" s="14">
        <f t="shared" si="32"/>
        <v>0.23134434458815092</v>
      </c>
      <c r="BL7" s="14">
        <f t="shared" si="33"/>
        <v>0.79460977079764539</v>
      </c>
      <c r="BM7" s="14">
        <f t="shared" si="34"/>
        <v>0.52282445460165572</v>
      </c>
      <c r="BN7" s="14">
        <f t="shared" si="35"/>
        <v>0.68957538133614982</v>
      </c>
      <c r="BO7" s="14">
        <f t="shared" si="36"/>
        <v>1.2805683114580828</v>
      </c>
      <c r="BP7" s="14">
        <f t="shared" si="37"/>
        <v>1.4897408637493883</v>
      </c>
      <c r="BQ7" s="14">
        <f t="shared" si="38"/>
        <v>0.46389572269474127</v>
      </c>
      <c r="BR7" s="14">
        <f t="shared" si="39"/>
        <v>0.36699495367434243</v>
      </c>
      <c r="BS7" s="14">
        <f t="shared" si="40"/>
        <v>0.24051421738116036</v>
      </c>
      <c r="BT7" s="14">
        <f t="shared" si="41"/>
        <v>1.5688640567139682</v>
      </c>
      <c r="BU7" s="14">
        <f t="shared" si="42"/>
        <v>0.20697415402643438</v>
      </c>
      <c r="BV7" s="14">
        <f t="shared" si="43"/>
        <v>0.15220826139337579</v>
      </c>
      <c r="BW7" s="14">
        <f t="shared" si="44"/>
        <v>0.23932896633688561</v>
      </c>
      <c r="BX7" s="14">
        <f t="shared" si="45"/>
        <v>0.81379588493269739</v>
      </c>
      <c r="BY7" s="14">
        <f t="shared" si="46"/>
        <v>0.49337846065824714</v>
      </c>
      <c r="BZ7" s="14">
        <f t="shared" si="47"/>
        <v>0.66941040761074255</v>
      </c>
      <c r="CA7" s="14">
        <f t="shared" si="48"/>
        <v>1.2686070728222951</v>
      </c>
      <c r="CB7" s="14">
        <f t="shared" si="49"/>
        <v>1.4700427599786587</v>
      </c>
      <c r="CC7" s="14">
        <f t="shared" si="50"/>
        <v>0.47222504378245905</v>
      </c>
      <c r="CD7" s="14">
        <f t="shared" si="51"/>
        <v>0.39665135205884122</v>
      </c>
      <c r="CE7" s="14">
        <f t="shared" si="52"/>
        <v>0.23314296424096556</v>
      </c>
      <c r="CF7" s="14">
        <f t="shared" si="53"/>
        <v>1.5842346721583973</v>
      </c>
      <c r="CG7">
        <f>SUM(BI7:BT7)</f>
        <v>7.9999999999999991</v>
      </c>
    </row>
    <row r="8" spans="1:85" x14ac:dyDescent="0.25">
      <c r="B8" t="s">
        <v>68</v>
      </c>
      <c r="L8">
        <v>6</v>
      </c>
      <c r="M8">
        <v>10</v>
      </c>
      <c r="O8">
        <f t="shared" si="8"/>
        <v>2.1091118909005648</v>
      </c>
      <c r="Q8">
        <f t="shared" si="9"/>
        <v>6.0063967224985568E-2</v>
      </c>
      <c r="R8">
        <f t="shared" si="10"/>
        <v>5.0835194744261278E-2</v>
      </c>
      <c r="S8">
        <f t="shared" si="11"/>
        <v>7.9041767896955412E-2</v>
      </c>
      <c r="T8">
        <f t="shared" si="12"/>
        <v>0.25286306944408665</v>
      </c>
      <c r="U8">
        <f t="shared" si="0"/>
        <v>7.1270028709196923E-2</v>
      </c>
      <c r="V8">
        <f t="shared" si="1"/>
        <v>0.13621314754258965</v>
      </c>
      <c r="W8">
        <f t="shared" si="2"/>
        <v>0.31056764102011436</v>
      </c>
      <c r="X8">
        <f t="shared" si="3"/>
        <v>0.34822339055060092</v>
      </c>
      <c r="Y8">
        <f t="shared" si="3"/>
        <v>0.141130619651373</v>
      </c>
      <c r="Z8">
        <f t="shared" si="4"/>
        <v>0.1637967074646455</v>
      </c>
      <c r="AA8">
        <f t="shared" si="5"/>
        <v>4.6745152548059242E-2</v>
      </c>
      <c r="AB8">
        <f t="shared" si="6"/>
        <v>0.44836120410369634</v>
      </c>
      <c r="AC8">
        <f t="shared" si="13"/>
        <v>2.1091118909005653</v>
      </c>
      <c r="AE8">
        <f t="shared" si="14"/>
        <v>5.105437214123773E-2</v>
      </c>
      <c r="AF8">
        <f t="shared" si="15"/>
        <v>4.3209915532622094E-2</v>
      </c>
      <c r="AG8">
        <f t="shared" si="16"/>
        <v>6.7185502712412096E-2</v>
      </c>
      <c r="AH8">
        <f t="shared" si="17"/>
        <v>0.2149336090274736</v>
      </c>
      <c r="AI8">
        <f t="shared" si="18"/>
        <v>6.0579524402817359E-2</v>
      </c>
      <c r="AJ8">
        <f t="shared" si="19"/>
        <v>0.11578117541120117</v>
      </c>
      <c r="AK8">
        <f t="shared" si="20"/>
        <v>0.26398249486709729</v>
      </c>
      <c r="AL8">
        <f t="shared" si="21"/>
        <v>0.29598988196801074</v>
      </c>
      <c r="AM8">
        <f t="shared" si="22"/>
        <v>0.11996102670366707</v>
      </c>
      <c r="AN8">
        <f t="shared" si="23"/>
        <v>0.13922720134494865</v>
      </c>
      <c r="AO8">
        <f t="shared" si="24"/>
        <v>3.9733379665850346E-2</v>
      </c>
      <c r="AP8">
        <f t="shared" si="25"/>
        <v>0.38110702348814196</v>
      </c>
      <c r="AQ8">
        <f t="shared" si="26"/>
        <v>1.7927451072654801</v>
      </c>
      <c r="AS8">
        <f t="shared" si="27"/>
        <v>0.26451026545363843</v>
      </c>
      <c r="AT8">
        <f>AF8+AF42</f>
        <v>0.1929032814711838</v>
      </c>
      <c r="AU8">
        <f>AG8+AG42</f>
        <v>0.30353295794831214</v>
      </c>
      <c r="AV8">
        <f>AH8+AH42</f>
        <v>1.0359689570191808</v>
      </c>
      <c r="AW8">
        <f>AI8+AI42</f>
        <v>0.64797762163292139</v>
      </c>
      <c r="AX8">
        <f>AJ8+AJ42</f>
        <v>0.86958179141365677</v>
      </c>
      <c r="AY8">
        <f>AK8+AK42</f>
        <v>1.63523389685997</v>
      </c>
      <c r="AZ8">
        <f>AL8+AL42</f>
        <v>1.8977127831853791</v>
      </c>
      <c r="BA8">
        <f>AM8+AM42</f>
        <v>0.60250494195758042</v>
      </c>
      <c r="BB8">
        <f>AN8+AN42</f>
        <v>0.4951025203842116</v>
      </c>
      <c r="BC8">
        <f>AO8+AO42</f>
        <v>0.30302755999347253</v>
      </c>
      <c r="BD8">
        <f>AP8+AP42</f>
        <v>2.0273932472278666</v>
      </c>
      <c r="BE8">
        <f t="shared" si="28"/>
        <v>10.275449824547373</v>
      </c>
      <c r="BF8">
        <f t="shared" si="29"/>
        <v>-0.27544982454737266</v>
      </c>
      <c r="BH8">
        <v>6</v>
      </c>
      <c r="BI8" s="14">
        <f t="shared" si="30"/>
        <v>0.25741964582586041</v>
      </c>
      <c r="BJ8" s="14">
        <f t="shared" si="31"/>
        <v>0.18773220128071724</v>
      </c>
      <c r="BK8" s="14">
        <f t="shared" si="32"/>
        <v>0.29539627279692604</v>
      </c>
      <c r="BL8" s="14">
        <f t="shared" si="33"/>
        <v>1.0081981564878253</v>
      </c>
      <c r="BM8" s="14">
        <f t="shared" si="34"/>
        <v>0.63060754779313455</v>
      </c>
      <c r="BN8" s="14">
        <f t="shared" si="35"/>
        <v>0.84627126428692512</v>
      </c>
      <c r="BO8" s="14">
        <f t="shared" si="36"/>
        <v>1.5913988436335935</v>
      </c>
      <c r="BP8" s="14">
        <f t="shared" si="37"/>
        <v>1.8468415646893319</v>
      </c>
      <c r="BQ8" s="14">
        <f t="shared" si="38"/>
        <v>0.58635383583717748</v>
      </c>
      <c r="BR8" s="14">
        <f t="shared" si="39"/>
        <v>0.48183050750872658</v>
      </c>
      <c r="BS8" s="14">
        <f t="shared" si="40"/>
        <v>0.29490442284050639</v>
      </c>
      <c r="BT8" s="14">
        <f t="shared" si="41"/>
        <v>1.9730457370192764</v>
      </c>
      <c r="BU8" s="14">
        <f t="shared" si="42"/>
        <v>0.258717692533043</v>
      </c>
      <c r="BV8" s="14">
        <f t="shared" si="43"/>
        <v>0.19026032674171972</v>
      </c>
      <c r="BW8" s="14">
        <f t="shared" si="44"/>
        <v>0.29916120792110701</v>
      </c>
      <c r="BX8" s="14">
        <f t="shared" si="45"/>
        <v>1.0172448561658718</v>
      </c>
      <c r="BY8" s="14">
        <f t="shared" si="46"/>
        <v>0.61672307582280894</v>
      </c>
      <c r="BZ8" s="14">
        <f t="shared" si="47"/>
        <v>0.83676300951342819</v>
      </c>
      <c r="CA8" s="14">
        <f t="shared" si="48"/>
        <v>1.5857588410278689</v>
      </c>
      <c r="CB8" s="14">
        <f t="shared" si="49"/>
        <v>1.8375534499733235</v>
      </c>
      <c r="CC8" s="14">
        <f t="shared" si="50"/>
        <v>0.59028130472807383</v>
      </c>
      <c r="CD8" s="14">
        <f t="shared" si="51"/>
        <v>0.49581419007355154</v>
      </c>
      <c r="CE8" s="14">
        <f t="shared" si="52"/>
        <v>0.29142870530120696</v>
      </c>
      <c r="CF8" s="14">
        <f t="shared" si="53"/>
        <v>1.9802933401979965</v>
      </c>
      <c r="CG8">
        <f>SUM(BI8:BT8)</f>
        <v>10.000000000000002</v>
      </c>
    </row>
    <row r="9" spans="1:85" x14ac:dyDescent="0.25">
      <c r="L9">
        <v>7</v>
      </c>
      <c r="M9">
        <v>12</v>
      </c>
      <c r="O9">
        <f t="shared" si="8"/>
        <v>2.530934269080678</v>
      </c>
      <c r="Q9">
        <f t="shared" si="9"/>
        <v>7.2076760669982684E-2</v>
      </c>
      <c r="R9">
        <f t="shared" si="10"/>
        <v>6.1002233693113535E-2</v>
      </c>
      <c r="S9">
        <f t="shared" si="11"/>
        <v>9.4850121476346499E-2</v>
      </c>
      <c r="T9">
        <f t="shared" si="12"/>
        <v>0.30343568333290405</v>
      </c>
      <c r="U9">
        <f t="shared" si="0"/>
        <v>8.5524034451036318E-2</v>
      </c>
      <c r="V9">
        <f t="shared" si="1"/>
        <v>0.16345577705110759</v>
      </c>
      <c r="W9">
        <f t="shared" si="2"/>
        <v>0.37268116922413724</v>
      </c>
      <c r="X9">
        <f t="shared" si="3"/>
        <v>0.41786806866072113</v>
      </c>
      <c r="Y9">
        <f t="shared" si="3"/>
        <v>0.1693567435816476</v>
      </c>
      <c r="Z9">
        <f t="shared" si="4"/>
        <v>0.19655604895757461</v>
      </c>
      <c r="AA9">
        <f t="shared" si="5"/>
        <v>5.6094183057671096E-2</v>
      </c>
      <c r="AB9">
        <f t="shared" si="6"/>
        <v>0.53803344492443561</v>
      </c>
      <c r="AC9">
        <f t="shared" si="13"/>
        <v>2.530934269080678</v>
      </c>
      <c r="AE9">
        <f t="shared" si="14"/>
        <v>7.5079959031231963E-2</v>
      </c>
      <c r="AF9">
        <f t="shared" si="15"/>
        <v>6.3543993430326601E-2</v>
      </c>
      <c r="AG9">
        <f t="shared" si="16"/>
        <v>9.8802209871194271E-2</v>
      </c>
      <c r="AH9">
        <f t="shared" si="17"/>
        <v>0.3160788368051084</v>
      </c>
      <c r="AI9">
        <f t="shared" si="18"/>
        <v>8.908753588649615E-2</v>
      </c>
      <c r="AJ9">
        <f t="shared" si="19"/>
        <v>0.17026643442823705</v>
      </c>
      <c r="AK9">
        <f t="shared" si="20"/>
        <v>0.38820955127514306</v>
      </c>
      <c r="AL9">
        <f t="shared" si="21"/>
        <v>0.43527923818825115</v>
      </c>
      <c r="AM9">
        <f t="shared" si="22"/>
        <v>0.17641327456421627</v>
      </c>
      <c r="AN9">
        <f t="shared" si="23"/>
        <v>0.20474588433080687</v>
      </c>
      <c r="AO9">
        <f t="shared" si="24"/>
        <v>5.8431440685074054E-2</v>
      </c>
      <c r="AP9">
        <f t="shared" si="25"/>
        <v>0.5604515051296205</v>
      </c>
      <c r="AQ9">
        <f t="shared" si="26"/>
        <v>2.6363898636257059</v>
      </c>
      <c r="AS9">
        <f t="shared" si="27"/>
        <v>0.30839221451222809</v>
      </c>
      <c r="AT9">
        <f>AF9+AF43</f>
        <v>0.22716232364224287</v>
      </c>
      <c r="AU9">
        <f>AG9+AG43</f>
        <v>0.35713547489648034</v>
      </c>
      <c r="AV9">
        <f>AH9+AH43</f>
        <v>1.2134895660053464</v>
      </c>
      <c r="AW9">
        <f>AI9+AI43</f>
        <v>0.73112731657986574</v>
      </c>
      <c r="AX9">
        <f>AJ9+AJ43</f>
        <v>0.99418803796580479</v>
      </c>
      <c r="AY9">
        <f>AK9+AK43</f>
        <v>1.8870192232208411</v>
      </c>
      <c r="AZ9">
        <f>AL9+AL43</f>
        <v>2.1859996185886303</v>
      </c>
      <c r="BA9">
        <f>AM9+AM43</f>
        <v>0.7038449958882611</v>
      </c>
      <c r="BB9">
        <f>AN9+AN43</f>
        <v>0.59372588421093142</v>
      </c>
      <c r="BC9">
        <f>AO9+AO43</f>
        <v>0.34621810290363786</v>
      </c>
      <c r="BD9">
        <f>AP9+AP43</f>
        <v>2.3598806334032725</v>
      </c>
      <c r="BE9">
        <f t="shared" si="28"/>
        <v>11.908183391817541</v>
      </c>
      <c r="BF9">
        <f t="shared" si="29"/>
        <v>9.1816608182458737E-2</v>
      </c>
      <c r="BH9">
        <v>7</v>
      </c>
      <c r="BI9" s="14">
        <f t="shared" si="30"/>
        <v>0.31077003539344211</v>
      </c>
      <c r="BJ9" s="14">
        <f t="shared" si="31"/>
        <v>0.22891383127169443</v>
      </c>
      <c r="BK9" s="14">
        <f t="shared" si="32"/>
        <v>0.35988912479316887</v>
      </c>
      <c r="BL9" s="14">
        <f t="shared" si="33"/>
        <v>1.2228460305767581</v>
      </c>
      <c r="BM9" s="14">
        <f t="shared" si="34"/>
        <v>0.73676458535119094</v>
      </c>
      <c r="BN9" s="14">
        <f t="shared" si="35"/>
        <v>1.0018536046217834</v>
      </c>
      <c r="BO9" s="14">
        <f t="shared" si="36"/>
        <v>1.9015688567753837</v>
      </c>
      <c r="BP9" s="14">
        <f t="shared" si="37"/>
        <v>2.2028545043308898</v>
      </c>
      <c r="BQ9" s="14">
        <f t="shared" si="38"/>
        <v>0.70927190762469461</v>
      </c>
      <c r="BR9" s="14">
        <f t="shared" si="39"/>
        <v>0.59830373585166419</v>
      </c>
      <c r="BS9" s="14">
        <f t="shared" si="40"/>
        <v>0.34888757572363327</v>
      </c>
      <c r="BT9" s="14">
        <f t="shared" si="41"/>
        <v>2.3780762076856981</v>
      </c>
      <c r="BU9" s="14">
        <f t="shared" si="42"/>
        <v>0.31046123103965156</v>
      </c>
      <c r="BV9" s="14">
        <f t="shared" si="43"/>
        <v>0.22831239209006368</v>
      </c>
      <c r="BW9" s="14">
        <f t="shared" si="44"/>
        <v>0.35899344950532841</v>
      </c>
      <c r="BX9" s="14">
        <f t="shared" si="45"/>
        <v>1.220693827399046</v>
      </c>
      <c r="BY9" s="14">
        <f t="shared" si="46"/>
        <v>0.74006769098737069</v>
      </c>
      <c r="BZ9" s="14">
        <f t="shared" si="47"/>
        <v>1.0041156114161138</v>
      </c>
      <c r="CA9" s="14">
        <f t="shared" si="48"/>
        <v>1.9029106092334427</v>
      </c>
      <c r="CB9" s="14">
        <f t="shared" si="49"/>
        <v>2.205064139967988</v>
      </c>
      <c r="CC9" s="14">
        <f t="shared" si="50"/>
        <v>0.70833756567368855</v>
      </c>
      <c r="CD9" s="14">
        <f t="shared" si="51"/>
        <v>0.59497702808826181</v>
      </c>
      <c r="CE9" s="14">
        <f t="shared" si="52"/>
        <v>0.34971444636144833</v>
      </c>
      <c r="CF9" s="14">
        <f t="shared" si="53"/>
        <v>2.3763520082375962</v>
      </c>
      <c r="CG9">
        <f>SUM(BI9:BT9)</f>
        <v>12.000000000000002</v>
      </c>
    </row>
    <row r="10" spans="1:85" x14ac:dyDescent="0.25">
      <c r="L10">
        <v>8</v>
      </c>
      <c r="M10">
        <v>14</v>
      </c>
      <c r="O10">
        <f t="shared" si="8"/>
        <v>2.9527566472607907</v>
      </c>
      <c r="Q10">
        <f t="shared" si="9"/>
        <v>8.40895541149798E-2</v>
      </c>
      <c r="R10">
        <f t="shared" si="10"/>
        <v>7.1169272641965792E-2</v>
      </c>
      <c r="S10">
        <f t="shared" si="11"/>
        <v>0.11065847505573757</v>
      </c>
      <c r="T10">
        <f t="shared" si="12"/>
        <v>0.35400829722172134</v>
      </c>
      <c r="U10">
        <f t="shared" si="0"/>
        <v>9.97780401928757E-2</v>
      </c>
      <c r="V10">
        <f t="shared" si="1"/>
        <v>0.1906984065596255</v>
      </c>
      <c r="W10">
        <f t="shared" si="2"/>
        <v>0.43479469742816007</v>
      </c>
      <c r="X10">
        <f t="shared" si="3"/>
        <v>0.48751274677084128</v>
      </c>
      <c r="Y10">
        <f t="shared" si="3"/>
        <v>0.19758286751192219</v>
      </c>
      <c r="Z10">
        <f t="shared" si="4"/>
        <v>0.2293153904505037</v>
      </c>
      <c r="AA10">
        <f t="shared" si="5"/>
        <v>6.5443213567282943E-2</v>
      </c>
      <c r="AB10">
        <f t="shared" si="6"/>
        <v>0.62770568574517482</v>
      </c>
      <c r="AC10">
        <f t="shared" si="13"/>
        <v>2.9527566472607907</v>
      </c>
      <c r="AE10">
        <f t="shared" si="14"/>
        <v>9.9105545921226196E-2</v>
      </c>
      <c r="AF10">
        <f t="shared" si="15"/>
        <v>8.3878071328031129E-2</v>
      </c>
      <c r="AG10">
        <f t="shared" si="16"/>
        <v>0.13041891702997643</v>
      </c>
      <c r="AH10">
        <f t="shared" si="17"/>
        <v>0.41722406458274297</v>
      </c>
      <c r="AI10">
        <f t="shared" si="18"/>
        <v>0.11759554737017491</v>
      </c>
      <c r="AJ10">
        <f t="shared" si="19"/>
        <v>0.22475169344527288</v>
      </c>
      <c r="AK10">
        <f t="shared" si="20"/>
        <v>0.51243660768318877</v>
      </c>
      <c r="AL10">
        <f t="shared" si="21"/>
        <v>0.57456859440849151</v>
      </c>
      <c r="AM10">
        <f t="shared" si="22"/>
        <v>0.23286552242476546</v>
      </c>
      <c r="AN10">
        <f t="shared" si="23"/>
        <v>0.27026456731666504</v>
      </c>
      <c r="AO10">
        <f t="shared" si="24"/>
        <v>7.7129501704297748E-2</v>
      </c>
      <c r="AP10">
        <f t="shared" si="25"/>
        <v>0.73979598677109892</v>
      </c>
      <c r="AQ10">
        <f t="shared" si="26"/>
        <v>3.4800346199859322</v>
      </c>
      <c r="AS10">
        <f t="shared" si="27"/>
        <v>0.35227416357081776</v>
      </c>
      <c r="AT10">
        <f>AF10+AF44</f>
        <v>0.261421365813302</v>
      </c>
      <c r="AU10">
        <f>AG10+AG44</f>
        <v>0.4107379918446486</v>
      </c>
      <c r="AV10">
        <f>AH10+AH44</f>
        <v>1.391010174991512</v>
      </c>
      <c r="AW10">
        <f>AI10+AI44</f>
        <v>0.81427701152680987</v>
      </c>
      <c r="AX10">
        <f>AJ10+AJ44</f>
        <v>1.1187942845179528</v>
      </c>
      <c r="AY10">
        <f>AK10+AK44</f>
        <v>2.1388045495817121</v>
      </c>
      <c r="AZ10">
        <f>AL10+AL44</f>
        <v>2.4742864539918816</v>
      </c>
      <c r="BA10">
        <f>AM10+AM44</f>
        <v>0.80518504981894179</v>
      </c>
      <c r="BB10">
        <f>AN10+AN44</f>
        <v>0.6923492480376513</v>
      </c>
      <c r="BC10">
        <f>AO10+AO44</f>
        <v>0.38940864581380319</v>
      </c>
      <c r="BD10">
        <f>AP10+AP44</f>
        <v>2.6923680195786792</v>
      </c>
      <c r="BE10">
        <f t="shared" si="28"/>
        <v>13.540916959087713</v>
      </c>
      <c r="BF10">
        <f t="shared" si="29"/>
        <v>0.45908304091228658</v>
      </c>
      <c r="BH10">
        <v>8</v>
      </c>
      <c r="BI10" s="14">
        <f t="shared" si="30"/>
        <v>0.36421745328565397</v>
      </c>
      <c r="BJ10" s="14">
        <f t="shared" si="31"/>
        <v>0.27028443734232938</v>
      </c>
      <c r="BK10" s="14">
        <f t="shared" si="32"/>
        <v>0.42466340375611422</v>
      </c>
      <c r="BL10" s="14">
        <f t="shared" si="33"/>
        <v>1.4381701408198571</v>
      </c>
      <c r="BM10" s="14">
        <f t="shared" si="34"/>
        <v>0.84188376576111712</v>
      </c>
      <c r="BN10" s="14">
        <f t="shared" si="35"/>
        <v>1.1567252077961643</v>
      </c>
      <c r="BO10" s="14">
        <f t="shared" si="36"/>
        <v>2.2113172826193392</v>
      </c>
      <c r="BP10" s="14">
        <f t="shared" si="37"/>
        <v>2.558173162168194</v>
      </c>
      <c r="BQ10" s="14">
        <f t="shared" si="38"/>
        <v>0.83248355569449184</v>
      </c>
      <c r="BR10" s="14">
        <f t="shared" si="39"/>
        <v>0.71582223728371153</v>
      </c>
      <c r="BS10" s="14">
        <f t="shared" si="40"/>
        <v>0.40261092050597297</v>
      </c>
      <c r="BT10" s="14">
        <f t="shared" si="41"/>
        <v>2.7836484329670532</v>
      </c>
      <c r="BU10" s="14">
        <f t="shared" si="42"/>
        <v>0.36220476954626013</v>
      </c>
      <c r="BV10" s="14">
        <f t="shared" si="43"/>
        <v>0.26636445743840764</v>
      </c>
      <c r="BW10" s="14">
        <f t="shared" si="44"/>
        <v>0.41882569108954981</v>
      </c>
      <c r="BX10" s="14">
        <f t="shared" si="45"/>
        <v>1.4241427986322204</v>
      </c>
      <c r="BY10" s="14">
        <f t="shared" si="46"/>
        <v>0.86341230615193254</v>
      </c>
      <c r="BZ10" s="14">
        <f t="shared" si="47"/>
        <v>1.1714682133187995</v>
      </c>
      <c r="CA10" s="14">
        <f t="shared" si="48"/>
        <v>2.2200623774390165</v>
      </c>
      <c r="CB10" s="14">
        <f t="shared" si="49"/>
        <v>2.5725748299626527</v>
      </c>
      <c r="CC10" s="14">
        <f t="shared" si="50"/>
        <v>0.82639382661930338</v>
      </c>
      <c r="CD10" s="14">
        <f t="shared" si="51"/>
        <v>0.69413986610297218</v>
      </c>
      <c r="CE10" s="14">
        <f t="shared" si="52"/>
        <v>0.40800018742168975</v>
      </c>
      <c r="CF10" s="14">
        <f t="shared" si="53"/>
        <v>2.7724106762771954</v>
      </c>
      <c r="CG10">
        <f>SUM(BI10:BT10)</f>
        <v>13.999999999999998</v>
      </c>
    </row>
    <row r="11" spans="1:85" x14ac:dyDescent="0.25">
      <c r="L11">
        <v>9</v>
      </c>
      <c r="M11">
        <v>15</v>
      </c>
      <c r="O11">
        <f t="shared" si="8"/>
        <v>3.1636678363508475</v>
      </c>
      <c r="Q11">
        <f t="shared" si="9"/>
        <v>9.0095950837478359E-2</v>
      </c>
      <c r="R11">
        <f t="shared" si="10"/>
        <v>7.6252792116391924E-2</v>
      </c>
      <c r="S11">
        <f t="shared" si="11"/>
        <v>0.11856265184543313</v>
      </c>
      <c r="T11">
        <f t="shared" si="12"/>
        <v>0.37929460416613003</v>
      </c>
      <c r="U11">
        <f t="shared" si="0"/>
        <v>0.1069050430637954</v>
      </c>
      <c r="V11">
        <f t="shared" si="1"/>
        <v>0.20431972131388448</v>
      </c>
      <c r="W11">
        <f t="shared" si="2"/>
        <v>0.46585146153017154</v>
      </c>
      <c r="X11">
        <f t="shared" si="3"/>
        <v>0.52233508582590138</v>
      </c>
      <c r="Y11">
        <f t="shared" si="3"/>
        <v>0.21169592947705951</v>
      </c>
      <c r="Z11">
        <f t="shared" si="4"/>
        <v>0.24569506119696827</v>
      </c>
      <c r="AA11">
        <f t="shared" si="5"/>
        <v>7.0117728822088873E-2</v>
      </c>
      <c r="AB11">
        <f t="shared" si="6"/>
        <v>0.6725418061555446</v>
      </c>
      <c r="AC11">
        <f t="shared" si="13"/>
        <v>3.1636678363508475</v>
      </c>
      <c r="AE11">
        <f t="shared" si="14"/>
        <v>0.11111833936622331</v>
      </c>
      <c r="AF11">
        <f t="shared" si="15"/>
        <v>9.4045110276883392E-2</v>
      </c>
      <c r="AG11">
        <f t="shared" si="16"/>
        <v>0.14622727060936752</v>
      </c>
      <c r="AH11">
        <f t="shared" si="17"/>
        <v>0.46779667847156037</v>
      </c>
      <c r="AI11">
        <f t="shared" si="18"/>
        <v>0.13184955311201432</v>
      </c>
      <c r="AJ11">
        <f t="shared" si="19"/>
        <v>0.25199432295379087</v>
      </c>
      <c r="AK11">
        <f t="shared" si="20"/>
        <v>0.5745501358872116</v>
      </c>
      <c r="AL11">
        <f t="shared" si="21"/>
        <v>0.6442132725186116</v>
      </c>
      <c r="AM11">
        <f t="shared" si="22"/>
        <v>0.26109164635504012</v>
      </c>
      <c r="AN11">
        <f t="shared" si="23"/>
        <v>0.30302390880959418</v>
      </c>
      <c r="AO11">
        <f t="shared" si="24"/>
        <v>8.6478532213909609E-2</v>
      </c>
      <c r="AP11">
        <f t="shared" si="25"/>
        <v>0.82946822759183847</v>
      </c>
      <c r="AQ11">
        <f t="shared" si="26"/>
        <v>3.9018569981660454</v>
      </c>
      <c r="AS11">
        <f t="shared" si="27"/>
        <v>0.37421513810011253</v>
      </c>
      <c r="AT11">
        <f>AF11+AF45</f>
        <v>0.27855088689883156</v>
      </c>
      <c r="AU11">
        <f>AG11+AG45</f>
        <v>0.4375392503187327</v>
      </c>
      <c r="AV11">
        <f>AH11+AH45</f>
        <v>1.4797704794845949</v>
      </c>
      <c r="AW11">
        <f>AI11+AI45</f>
        <v>0.85585185900028216</v>
      </c>
      <c r="AX11">
        <f>AJ11+AJ45</f>
        <v>1.1810974077940268</v>
      </c>
      <c r="AY11">
        <f>AK11+AK45</f>
        <v>2.2646972127621479</v>
      </c>
      <c r="AZ11">
        <f>AL11+AL45</f>
        <v>2.6184298716935075</v>
      </c>
      <c r="BA11">
        <f>AM11+AM45</f>
        <v>0.85585507678428219</v>
      </c>
      <c r="BB11">
        <f>AN11+AN45</f>
        <v>0.74166092995101129</v>
      </c>
      <c r="BC11">
        <f>AO11+AO45</f>
        <v>0.41100391726888585</v>
      </c>
      <c r="BD11">
        <f>AP11+AP45</f>
        <v>2.8586117126663826</v>
      </c>
      <c r="BE11">
        <f t="shared" si="28"/>
        <v>14.357283742722798</v>
      </c>
      <c r="BF11">
        <f t="shared" si="29"/>
        <v>0.64271625727720227</v>
      </c>
      <c r="BH11">
        <v>9</v>
      </c>
      <c r="BI11" s="14">
        <f t="shared" si="30"/>
        <v>0.39096720327386686</v>
      </c>
      <c r="BJ11" s="14">
        <f t="shared" si="31"/>
        <v>0.29102045890820316</v>
      </c>
      <c r="BK11" s="14">
        <f t="shared" si="32"/>
        <v>0.45712607429017271</v>
      </c>
      <c r="BL11" s="14">
        <f t="shared" si="33"/>
        <v>1.5460136882451445</v>
      </c>
      <c r="BM11" s="14">
        <f t="shared" si="34"/>
        <v>0.89416480965706691</v>
      </c>
      <c r="BN11" s="14">
        <f t="shared" si="35"/>
        <v>1.2339702574931872</v>
      </c>
      <c r="BO11" s="14">
        <f t="shared" si="36"/>
        <v>2.3660783474207401</v>
      </c>
      <c r="BP11" s="14">
        <f t="shared" si="37"/>
        <v>2.7356461555836051</v>
      </c>
      <c r="BQ11" s="14">
        <f t="shared" si="38"/>
        <v>0.89416817148795824</v>
      </c>
      <c r="BR11" s="14">
        <f t="shared" si="39"/>
        <v>0.77486202464334508</v>
      </c>
      <c r="BS11" s="14">
        <f t="shared" si="40"/>
        <v>0.42940286404509764</v>
      </c>
      <c r="BT11" s="14">
        <f t="shared" si="41"/>
        <v>2.9865799449516128</v>
      </c>
      <c r="BU11" s="14">
        <f t="shared" si="42"/>
        <v>0.38807653879956444</v>
      </c>
      <c r="BV11" s="14">
        <f t="shared" si="43"/>
        <v>0.28539049011257961</v>
      </c>
      <c r="BW11" s="14">
        <f t="shared" si="44"/>
        <v>0.44874181188166051</v>
      </c>
      <c r="BX11" s="14">
        <f t="shared" si="45"/>
        <v>1.5258672842488077</v>
      </c>
      <c r="BY11" s="14">
        <f t="shared" si="46"/>
        <v>0.92508461373421336</v>
      </c>
      <c r="BZ11" s="14">
        <f t="shared" si="47"/>
        <v>1.2551445142701423</v>
      </c>
      <c r="CA11" s="14">
        <f t="shared" si="48"/>
        <v>2.3786382615418034</v>
      </c>
      <c r="CB11" s="14">
        <f t="shared" si="49"/>
        <v>2.7563301749599853</v>
      </c>
      <c r="CC11" s="14">
        <f t="shared" si="50"/>
        <v>0.88542195709211069</v>
      </c>
      <c r="CD11" s="14">
        <f t="shared" si="51"/>
        <v>0.74372128511032731</v>
      </c>
      <c r="CE11" s="14">
        <f t="shared" si="52"/>
        <v>0.43714305795181041</v>
      </c>
      <c r="CF11" s="14">
        <f t="shared" si="53"/>
        <v>2.9704400102969948</v>
      </c>
      <c r="CG11">
        <f>SUM(BI11:BT11)</f>
        <v>15.000000000000002</v>
      </c>
    </row>
    <row r="12" spans="1:85" x14ac:dyDescent="0.25">
      <c r="L12">
        <v>10</v>
      </c>
      <c r="M12">
        <v>15</v>
      </c>
      <c r="O12">
        <f t="shared" si="8"/>
        <v>3.1636678363508475</v>
      </c>
      <c r="Q12">
        <f t="shared" si="9"/>
        <v>9.0095950837478359E-2</v>
      </c>
      <c r="R12">
        <f t="shared" si="10"/>
        <v>7.6252792116391924E-2</v>
      </c>
      <c r="S12">
        <f t="shared" si="11"/>
        <v>0.11856265184543313</v>
      </c>
      <c r="T12">
        <f t="shared" si="12"/>
        <v>0.37929460416613003</v>
      </c>
      <c r="U12">
        <f t="shared" si="0"/>
        <v>0.1069050430637954</v>
      </c>
      <c r="V12">
        <f t="shared" si="1"/>
        <v>0.20431972131388448</v>
      </c>
      <c r="W12">
        <f t="shared" si="2"/>
        <v>0.46585146153017154</v>
      </c>
      <c r="X12">
        <f t="shared" si="3"/>
        <v>0.52233508582590138</v>
      </c>
      <c r="Y12">
        <f t="shared" si="3"/>
        <v>0.21169592947705951</v>
      </c>
      <c r="Z12">
        <f t="shared" si="4"/>
        <v>0.24569506119696827</v>
      </c>
      <c r="AA12">
        <f t="shared" si="5"/>
        <v>7.0117728822088873E-2</v>
      </c>
      <c r="AB12">
        <f t="shared" si="6"/>
        <v>0.6725418061555446</v>
      </c>
      <c r="AC12">
        <f t="shared" si="13"/>
        <v>3.1636678363508475</v>
      </c>
      <c r="AE12">
        <f t="shared" si="14"/>
        <v>0.11111833936622331</v>
      </c>
      <c r="AF12">
        <f t="shared" si="15"/>
        <v>9.4045110276883392E-2</v>
      </c>
      <c r="AG12">
        <f t="shared" si="16"/>
        <v>0.14622727060936752</v>
      </c>
      <c r="AH12">
        <f t="shared" si="17"/>
        <v>0.46779667847156037</v>
      </c>
      <c r="AI12">
        <f t="shared" si="18"/>
        <v>0.13184955311201432</v>
      </c>
      <c r="AJ12">
        <f t="shared" si="19"/>
        <v>0.25199432295379087</v>
      </c>
      <c r="AK12">
        <f t="shared" si="20"/>
        <v>0.5745501358872116</v>
      </c>
      <c r="AL12">
        <f t="shared" si="21"/>
        <v>0.6442132725186116</v>
      </c>
      <c r="AM12">
        <f t="shared" si="22"/>
        <v>0.26109164635504012</v>
      </c>
      <c r="AN12">
        <f t="shared" si="23"/>
        <v>0.30302390880959418</v>
      </c>
      <c r="AO12">
        <f t="shared" si="24"/>
        <v>8.6478532213909609E-2</v>
      </c>
      <c r="AP12">
        <f t="shared" si="25"/>
        <v>0.82946822759183847</v>
      </c>
      <c r="AQ12">
        <f t="shared" si="26"/>
        <v>3.9018569981660454</v>
      </c>
      <c r="AS12">
        <f t="shared" si="27"/>
        <v>0.37421513810011253</v>
      </c>
      <c r="AT12">
        <f>AF12+AF46</f>
        <v>0.27855088689883156</v>
      </c>
      <c r="AU12">
        <f>AG12+AG46</f>
        <v>0.4375392503187327</v>
      </c>
      <c r="AV12">
        <f>AH12+AH46</f>
        <v>1.4797704794845949</v>
      </c>
      <c r="AW12">
        <f>AI12+AI46</f>
        <v>0.85585185900028216</v>
      </c>
      <c r="AX12">
        <f>AJ12+AJ46</f>
        <v>1.1810974077940268</v>
      </c>
      <c r="AY12">
        <f>AK12+AK46</f>
        <v>2.2646972127621479</v>
      </c>
      <c r="AZ12">
        <f>AL12+AL46</f>
        <v>2.6184298716935075</v>
      </c>
      <c r="BA12">
        <f>AM12+AM46</f>
        <v>0.85585507678428219</v>
      </c>
      <c r="BB12">
        <f>AN12+AN46</f>
        <v>0.74166092995101129</v>
      </c>
      <c r="BC12">
        <f>AO12+AO46</f>
        <v>0.41100391726888585</v>
      </c>
      <c r="BD12">
        <f>AP12+AP46</f>
        <v>2.8586117126663826</v>
      </c>
      <c r="BE12">
        <f t="shared" si="28"/>
        <v>14.357283742722798</v>
      </c>
      <c r="BF12">
        <f t="shared" si="29"/>
        <v>0.64271625727720227</v>
      </c>
      <c r="BH12">
        <v>10</v>
      </c>
      <c r="BI12" s="14">
        <f t="shared" si="30"/>
        <v>0.39096720327386686</v>
      </c>
      <c r="BJ12" s="14">
        <f t="shared" si="31"/>
        <v>0.29102045890820316</v>
      </c>
      <c r="BK12" s="14">
        <f t="shared" si="32"/>
        <v>0.45712607429017271</v>
      </c>
      <c r="BL12" s="14">
        <f t="shared" si="33"/>
        <v>1.5460136882451445</v>
      </c>
      <c r="BM12" s="14">
        <f t="shared" si="34"/>
        <v>0.89416480965706691</v>
      </c>
      <c r="BN12" s="14">
        <f t="shared" si="35"/>
        <v>1.2339702574931872</v>
      </c>
      <c r="BO12" s="14">
        <f t="shared" si="36"/>
        <v>2.3660783474207401</v>
      </c>
      <c r="BP12" s="14">
        <f t="shared" si="37"/>
        <v>2.7356461555836051</v>
      </c>
      <c r="BQ12" s="14">
        <f t="shared" si="38"/>
        <v>0.89416817148795824</v>
      </c>
      <c r="BR12" s="14">
        <f t="shared" si="39"/>
        <v>0.77486202464334508</v>
      </c>
      <c r="BS12" s="14">
        <f t="shared" si="40"/>
        <v>0.42940286404509764</v>
      </c>
      <c r="BT12" s="14">
        <f t="shared" si="41"/>
        <v>2.9865799449516128</v>
      </c>
      <c r="BU12" s="14">
        <f t="shared" si="42"/>
        <v>0.38807653879956444</v>
      </c>
      <c r="BV12" s="14">
        <f t="shared" si="43"/>
        <v>0.28539049011257961</v>
      </c>
      <c r="BW12" s="14">
        <f t="shared" si="44"/>
        <v>0.44874181188166051</v>
      </c>
      <c r="BX12" s="14">
        <f t="shared" si="45"/>
        <v>1.5258672842488077</v>
      </c>
      <c r="BY12" s="14">
        <f t="shared" si="46"/>
        <v>0.92508461373421336</v>
      </c>
      <c r="BZ12" s="14">
        <f t="shared" si="47"/>
        <v>1.2551445142701423</v>
      </c>
      <c r="CA12" s="14">
        <f t="shared" si="48"/>
        <v>2.3786382615418034</v>
      </c>
      <c r="CB12" s="14">
        <f t="shared" si="49"/>
        <v>2.7563301749599853</v>
      </c>
      <c r="CC12" s="14">
        <f t="shared" si="50"/>
        <v>0.88542195709211069</v>
      </c>
      <c r="CD12" s="14">
        <f t="shared" si="51"/>
        <v>0.74372128511032731</v>
      </c>
      <c r="CE12" s="14">
        <f t="shared" si="52"/>
        <v>0.43714305795181041</v>
      </c>
      <c r="CF12" s="14">
        <f t="shared" si="53"/>
        <v>2.9704400102969948</v>
      </c>
      <c r="CG12">
        <f>SUM(BI12:BT12)</f>
        <v>15.000000000000002</v>
      </c>
    </row>
    <row r="13" spans="1:85" x14ac:dyDescent="0.25">
      <c r="L13">
        <v>11</v>
      </c>
      <c r="M13">
        <v>16</v>
      </c>
      <c r="O13">
        <f t="shared" si="8"/>
        <v>3.3745790254409038</v>
      </c>
      <c r="Q13">
        <f t="shared" si="9"/>
        <v>9.6102347559976917E-2</v>
      </c>
      <c r="R13">
        <f t="shared" si="10"/>
        <v>8.1336311590818042E-2</v>
      </c>
      <c r="S13">
        <f t="shared" si="11"/>
        <v>0.12646682863512868</v>
      </c>
      <c r="T13">
        <f t="shared" si="12"/>
        <v>0.40458091111053868</v>
      </c>
      <c r="U13">
        <f t="shared" si="0"/>
        <v>0.11403204593471508</v>
      </c>
      <c r="V13">
        <f t="shared" si="1"/>
        <v>0.21794103606814344</v>
      </c>
      <c r="W13">
        <f t="shared" si="2"/>
        <v>0.49690822563218301</v>
      </c>
      <c r="X13">
        <f t="shared" si="3"/>
        <v>0.55715742488096154</v>
      </c>
      <c r="Y13">
        <f t="shared" si="3"/>
        <v>0.22580899144219679</v>
      </c>
      <c r="Z13">
        <f t="shared" si="4"/>
        <v>0.26207473194343284</v>
      </c>
      <c r="AA13">
        <f t="shared" si="5"/>
        <v>7.479224407689479E-2</v>
      </c>
      <c r="AB13">
        <f t="shared" si="6"/>
        <v>0.71737792656591415</v>
      </c>
      <c r="AC13">
        <f t="shared" si="13"/>
        <v>3.3745790254409038</v>
      </c>
      <c r="AE13">
        <f t="shared" si="14"/>
        <v>0.12313113281122043</v>
      </c>
      <c r="AF13">
        <f t="shared" si="15"/>
        <v>0.10421214922573563</v>
      </c>
      <c r="AG13">
        <f t="shared" si="16"/>
        <v>0.16203562418875861</v>
      </c>
      <c r="AH13">
        <f t="shared" si="17"/>
        <v>0.51836929236037765</v>
      </c>
      <c r="AI13">
        <f t="shared" si="18"/>
        <v>0.14610355885385368</v>
      </c>
      <c r="AJ13">
        <f t="shared" si="19"/>
        <v>0.27923695246230873</v>
      </c>
      <c r="AK13">
        <f t="shared" si="20"/>
        <v>0.63666366409123465</v>
      </c>
      <c r="AL13">
        <f t="shared" si="21"/>
        <v>0.71385795062873192</v>
      </c>
      <c r="AM13">
        <f t="shared" si="22"/>
        <v>0.28931777028531469</v>
      </c>
      <c r="AN13">
        <f t="shared" si="23"/>
        <v>0.33578325030252332</v>
      </c>
      <c r="AO13">
        <f t="shared" si="24"/>
        <v>9.5827562723521442E-2</v>
      </c>
      <c r="AP13">
        <f t="shared" si="25"/>
        <v>0.91914046841257757</v>
      </c>
      <c r="AQ13">
        <f t="shared" si="26"/>
        <v>4.3236793763461581</v>
      </c>
      <c r="AS13">
        <f t="shared" si="27"/>
        <v>0.39615611262940731</v>
      </c>
      <c r="AT13">
        <f>AF13+AF47</f>
        <v>0.29568040798436107</v>
      </c>
      <c r="AU13">
        <f>AG13+AG47</f>
        <v>0.4643405087928168</v>
      </c>
      <c r="AV13">
        <f>AH13+AH47</f>
        <v>1.5685307839776774</v>
      </c>
      <c r="AW13">
        <f>AI13+AI47</f>
        <v>0.89742670647375422</v>
      </c>
      <c r="AX13">
        <f>AJ13+AJ47</f>
        <v>1.2434005310701006</v>
      </c>
      <c r="AY13">
        <f>AK13+AK47</f>
        <v>2.3905898759425837</v>
      </c>
      <c r="AZ13">
        <f>AL13+AL47</f>
        <v>2.7625732893951334</v>
      </c>
      <c r="BA13">
        <f>AM13+AM47</f>
        <v>0.90652510374962247</v>
      </c>
      <c r="BB13">
        <f>AN13+AN47</f>
        <v>0.79097261186437129</v>
      </c>
      <c r="BC13">
        <f>AO13+AO47</f>
        <v>0.43259918872396846</v>
      </c>
      <c r="BD13">
        <f>AP13+AP47</f>
        <v>3.0248554057540855</v>
      </c>
      <c r="BE13">
        <f t="shared" si="28"/>
        <v>15.173650526357882</v>
      </c>
      <c r="BF13">
        <f t="shared" si="29"/>
        <v>0.82634947364211797</v>
      </c>
      <c r="BH13">
        <v>11</v>
      </c>
      <c r="BI13" s="14">
        <f t="shared" si="30"/>
        <v>0.41773057782370981</v>
      </c>
      <c r="BJ13" s="14">
        <f t="shared" si="31"/>
        <v>0.31178301619190696</v>
      </c>
      <c r="BK13" s="14">
        <f t="shared" si="32"/>
        <v>0.48962826234725154</v>
      </c>
      <c r="BL13" s="14">
        <f t="shared" si="33"/>
        <v>1.6539521916659516</v>
      </c>
      <c r="BM13" s="14">
        <f t="shared" si="34"/>
        <v>0.94630011931786628</v>
      </c>
      <c r="BN13" s="14">
        <f t="shared" si="35"/>
        <v>1.3111155066187521</v>
      </c>
      <c r="BO13" s="14">
        <f t="shared" si="36"/>
        <v>2.5207802136103576</v>
      </c>
      <c r="BP13" s="14">
        <f t="shared" si="37"/>
        <v>2.9130216590622706</v>
      </c>
      <c r="BQ13" s="14">
        <f t="shared" si="38"/>
        <v>0.95589401079184066</v>
      </c>
      <c r="BR13" s="14">
        <f t="shared" si="39"/>
        <v>0.83404858757265998</v>
      </c>
      <c r="BS13" s="14">
        <f t="shared" si="40"/>
        <v>0.45615832574765897</v>
      </c>
      <c r="BT13" s="14">
        <f t="shared" si="41"/>
        <v>3.1895875292497737</v>
      </c>
      <c r="BU13" s="14">
        <f t="shared" si="42"/>
        <v>0.41394830805286875</v>
      </c>
      <c r="BV13" s="14">
        <f t="shared" si="43"/>
        <v>0.30441652278675158</v>
      </c>
      <c r="BW13" s="14">
        <f t="shared" si="44"/>
        <v>0.47865793267377121</v>
      </c>
      <c r="BX13" s="14">
        <f t="shared" si="45"/>
        <v>1.6275917698653948</v>
      </c>
      <c r="BY13" s="14">
        <f t="shared" si="46"/>
        <v>0.98675692131649428</v>
      </c>
      <c r="BZ13" s="14">
        <f t="shared" si="47"/>
        <v>1.3388208152214851</v>
      </c>
      <c r="CA13" s="14">
        <f t="shared" si="48"/>
        <v>2.5372141456445902</v>
      </c>
      <c r="CB13" s="14">
        <f t="shared" si="49"/>
        <v>2.9400855199573175</v>
      </c>
      <c r="CC13" s="14">
        <f t="shared" si="50"/>
        <v>0.94445008756491811</v>
      </c>
      <c r="CD13" s="14">
        <f t="shared" si="51"/>
        <v>0.79330270411768244</v>
      </c>
      <c r="CE13" s="14">
        <f t="shared" si="52"/>
        <v>0.46628592848193112</v>
      </c>
      <c r="CF13" s="14">
        <f t="shared" si="53"/>
        <v>3.1684693443167946</v>
      </c>
      <c r="CG13">
        <f>SUM(BI13:BT13)</f>
        <v>16</v>
      </c>
    </row>
    <row r="14" spans="1:85" x14ac:dyDescent="0.25">
      <c r="A14" t="s">
        <v>70</v>
      </c>
      <c r="B14">
        <v>1000</v>
      </c>
      <c r="L14">
        <v>12</v>
      </c>
      <c r="M14">
        <v>15</v>
      </c>
      <c r="O14">
        <f t="shared" si="8"/>
        <v>3.1636678363508475</v>
      </c>
      <c r="Q14">
        <f t="shared" si="9"/>
        <v>9.0095950837478359E-2</v>
      </c>
      <c r="R14">
        <f t="shared" si="10"/>
        <v>7.6252792116391924E-2</v>
      </c>
      <c r="S14">
        <f t="shared" si="11"/>
        <v>0.11856265184543313</v>
      </c>
      <c r="T14">
        <f t="shared" si="12"/>
        <v>0.37929460416613003</v>
      </c>
      <c r="U14">
        <f t="shared" si="0"/>
        <v>0.1069050430637954</v>
      </c>
      <c r="V14">
        <f t="shared" si="1"/>
        <v>0.20431972131388448</v>
      </c>
      <c r="W14">
        <f t="shared" si="2"/>
        <v>0.46585146153017154</v>
      </c>
      <c r="X14">
        <f t="shared" si="3"/>
        <v>0.52233508582590138</v>
      </c>
      <c r="Y14">
        <f t="shared" si="3"/>
        <v>0.21169592947705951</v>
      </c>
      <c r="Z14">
        <f t="shared" si="4"/>
        <v>0.24569506119696827</v>
      </c>
      <c r="AA14">
        <f t="shared" si="5"/>
        <v>7.0117728822088873E-2</v>
      </c>
      <c r="AB14">
        <f t="shared" si="6"/>
        <v>0.6725418061555446</v>
      </c>
      <c r="AC14">
        <f t="shared" si="13"/>
        <v>3.1636678363508475</v>
      </c>
      <c r="AE14">
        <f t="shared" si="14"/>
        <v>0.11111833936622331</v>
      </c>
      <c r="AF14">
        <f t="shared" si="15"/>
        <v>9.4045110276883392E-2</v>
      </c>
      <c r="AG14">
        <f t="shared" si="16"/>
        <v>0.14622727060936752</v>
      </c>
      <c r="AH14">
        <f t="shared" si="17"/>
        <v>0.46779667847156037</v>
      </c>
      <c r="AI14">
        <f t="shared" si="18"/>
        <v>0.13184955311201432</v>
      </c>
      <c r="AJ14">
        <f t="shared" si="19"/>
        <v>0.25199432295379087</v>
      </c>
      <c r="AK14">
        <f t="shared" si="20"/>
        <v>0.5745501358872116</v>
      </c>
      <c r="AL14">
        <f t="shared" si="21"/>
        <v>0.6442132725186116</v>
      </c>
      <c r="AM14">
        <f t="shared" si="22"/>
        <v>0.26109164635504012</v>
      </c>
      <c r="AN14">
        <f t="shared" si="23"/>
        <v>0.30302390880959418</v>
      </c>
      <c r="AO14">
        <f t="shared" si="24"/>
        <v>8.6478532213909609E-2</v>
      </c>
      <c r="AP14">
        <f t="shared" si="25"/>
        <v>0.82946822759183847</v>
      </c>
      <c r="AQ14">
        <f t="shared" si="26"/>
        <v>3.9018569981660454</v>
      </c>
      <c r="AS14">
        <f t="shared" si="27"/>
        <v>0.37421513810011253</v>
      </c>
      <c r="AT14">
        <f>AF14+AF48</f>
        <v>0.27855088689883156</v>
      </c>
      <c r="AU14">
        <f>AG14+AG48</f>
        <v>0.4375392503187327</v>
      </c>
      <c r="AV14">
        <f>AH14+AH48</f>
        <v>1.4797704794845949</v>
      </c>
      <c r="AW14">
        <f>AI14+AI48</f>
        <v>0.85585185900028216</v>
      </c>
      <c r="AX14">
        <f>AJ14+AJ48</f>
        <v>1.1810974077940268</v>
      </c>
      <c r="AY14">
        <f>AK14+AK48</f>
        <v>2.2646972127621479</v>
      </c>
      <c r="AZ14">
        <f>AL14+AL48</f>
        <v>2.6184298716935075</v>
      </c>
      <c r="BA14">
        <f>AM14+AM48</f>
        <v>0.85585507678428219</v>
      </c>
      <c r="BB14">
        <f>AN14+AN48</f>
        <v>0.74166092995101129</v>
      </c>
      <c r="BC14">
        <f>AO14+AO48</f>
        <v>0.41100391726888585</v>
      </c>
      <c r="BD14">
        <f>AP14+AP48</f>
        <v>2.8586117126663826</v>
      </c>
      <c r="BE14">
        <f t="shared" si="28"/>
        <v>14.357283742722798</v>
      </c>
      <c r="BF14">
        <f t="shared" si="29"/>
        <v>0.64271625727720227</v>
      </c>
      <c r="BH14">
        <v>12</v>
      </c>
      <c r="BI14" s="14">
        <f t="shared" si="30"/>
        <v>0.39096720327386686</v>
      </c>
      <c r="BJ14" s="14">
        <f t="shared" si="31"/>
        <v>0.29102045890820316</v>
      </c>
      <c r="BK14" s="14">
        <f t="shared" si="32"/>
        <v>0.45712607429017271</v>
      </c>
      <c r="BL14" s="14">
        <f t="shared" si="33"/>
        <v>1.5460136882451445</v>
      </c>
      <c r="BM14" s="14">
        <f t="shared" si="34"/>
        <v>0.89416480965706691</v>
      </c>
      <c r="BN14" s="14">
        <f t="shared" si="35"/>
        <v>1.2339702574931872</v>
      </c>
      <c r="BO14" s="14">
        <f t="shared" si="36"/>
        <v>2.3660783474207401</v>
      </c>
      <c r="BP14" s="14">
        <f t="shared" si="37"/>
        <v>2.7356461555836051</v>
      </c>
      <c r="BQ14" s="14">
        <f t="shared" si="38"/>
        <v>0.89416817148795824</v>
      </c>
      <c r="BR14" s="14">
        <f t="shared" si="39"/>
        <v>0.77486202464334508</v>
      </c>
      <c r="BS14" s="14">
        <f t="shared" si="40"/>
        <v>0.42940286404509764</v>
      </c>
      <c r="BT14" s="14">
        <f t="shared" si="41"/>
        <v>2.9865799449516128</v>
      </c>
      <c r="BU14" s="14">
        <f t="shared" si="42"/>
        <v>0.38807653879956444</v>
      </c>
      <c r="BV14" s="14">
        <f t="shared" si="43"/>
        <v>0.28539049011257961</v>
      </c>
      <c r="BW14" s="14">
        <f t="shared" si="44"/>
        <v>0.44874181188166051</v>
      </c>
      <c r="BX14" s="14">
        <f t="shared" si="45"/>
        <v>1.5258672842488077</v>
      </c>
      <c r="BY14" s="14">
        <f t="shared" si="46"/>
        <v>0.92508461373421336</v>
      </c>
      <c r="BZ14" s="14">
        <f t="shared" si="47"/>
        <v>1.2551445142701423</v>
      </c>
      <c r="CA14" s="14">
        <f t="shared" si="48"/>
        <v>2.3786382615418034</v>
      </c>
      <c r="CB14" s="14">
        <f t="shared" si="49"/>
        <v>2.7563301749599853</v>
      </c>
      <c r="CC14" s="14">
        <f t="shared" si="50"/>
        <v>0.88542195709211069</v>
      </c>
      <c r="CD14" s="14">
        <f t="shared" si="51"/>
        <v>0.74372128511032731</v>
      </c>
      <c r="CE14" s="14">
        <f t="shared" si="52"/>
        <v>0.43714305795181041</v>
      </c>
      <c r="CF14" s="14">
        <f t="shared" si="53"/>
        <v>2.9704400102969948</v>
      </c>
      <c r="CG14">
        <f>SUM(BI14:BT14)</f>
        <v>15.000000000000002</v>
      </c>
    </row>
    <row r="15" spans="1:85" x14ac:dyDescent="0.25">
      <c r="L15">
        <v>13</v>
      </c>
      <c r="M15">
        <v>13</v>
      </c>
      <c r="O15">
        <f t="shared" si="8"/>
        <v>2.7418454581707343</v>
      </c>
      <c r="Q15">
        <f t="shared" si="9"/>
        <v>7.8083157392481242E-2</v>
      </c>
      <c r="R15">
        <f t="shared" si="10"/>
        <v>6.608575316753966E-2</v>
      </c>
      <c r="S15">
        <f t="shared" si="11"/>
        <v>0.10275429826604204</v>
      </c>
      <c r="T15">
        <f t="shared" si="12"/>
        <v>0.32872199027731269</v>
      </c>
      <c r="U15">
        <f t="shared" si="0"/>
        <v>9.2651037321956009E-2</v>
      </c>
      <c r="V15">
        <f t="shared" si="1"/>
        <v>0.17707709180536654</v>
      </c>
      <c r="W15">
        <f t="shared" si="2"/>
        <v>0.40373793332614866</v>
      </c>
      <c r="X15">
        <f t="shared" si="3"/>
        <v>0.45269040771578123</v>
      </c>
      <c r="Y15">
        <f t="shared" si="3"/>
        <v>0.18346980554678491</v>
      </c>
      <c r="Z15">
        <f t="shared" si="4"/>
        <v>0.21293571970403916</v>
      </c>
      <c r="AA15">
        <f t="shared" si="5"/>
        <v>6.0768698312477019E-2</v>
      </c>
      <c r="AB15">
        <f t="shared" si="6"/>
        <v>0.58286956533480527</v>
      </c>
      <c r="AC15">
        <f t="shared" si="13"/>
        <v>2.7418454581707348</v>
      </c>
      <c r="AE15">
        <f t="shared" si="14"/>
        <v>8.7092752476229079E-2</v>
      </c>
      <c r="AF15">
        <f t="shared" si="15"/>
        <v>7.3711032379178865E-2</v>
      </c>
      <c r="AG15">
        <f t="shared" si="16"/>
        <v>0.11461056345058536</v>
      </c>
      <c r="AH15">
        <f t="shared" si="17"/>
        <v>0.36665145069392568</v>
      </c>
      <c r="AI15">
        <f t="shared" si="18"/>
        <v>0.10334154162833553</v>
      </c>
      <c r="AJ15">
        <f t="shared" si="19"/>
        <v>0.19750906393675496</v>
      </c>
      <c r="AK15">
        <f t="shared" si="20"/>
        <v>0.45032307947916589</v>
      </c>
      <c r="AL15">
        <f t="shared" si="21"/>
        <v>0.50492391629837141</v>
      </c>
      <c r="AM15">
        <f t="shared" si="22"/>
        <v>0.20463939849449089</v>
      </c>
      <c r="AN15">
        <f t="shared" si="23"/>
        <v>0.23750522582373595</v>
      </c>
      <c r="AO15">
        <f t="shared" si="24"/>
        <v>6.7780471194685901E-2</v>
      </c>
      <c r="AP15">
        <f t="shared" si="25"/>
        <v>0.65012374595035982</v>
      </c>
      <c r="AQ15">
        <f t="shared" si="26"/>
        <v>3.0582122418058191</v>
      </c>
      <c r="AS15">
        <f t="shared" si="27"/>
        <v>0.33033318904152287</v>
      </c>
      <c r="AT15">
        <f>AF15+AF49</f>
        <v>0.24429184472777243</v>
      </c>
      <c r="AU15">
        <f>AG15+AG49</f>
        <v>0.3839367333705645</v>
      </c>
      <c r="AV15">
        <f>AH15+AH49</f>
        <v>1.3022498704984291</v>
      </c>
      <c r="AW15">
        <f>AI15+AI49</f>
        <v>0.7727021640533378</v>
      </c>
      <c r="AX15">
        <f>AJ15+AJ49</f>
        <v>1.0564911612418788</v>
      </c>
      <c r="AY15">
        <f>AK15+AK49</f>
        <v>2.0129118864012767</v>
      </c>
      <c r="AZ15">
        <f>AL15+AL49</f>
        <v>2.3301430362902558</v>
      </c>
      <c r="BA15">
        <f>AM15+AM49</f>
        <v>0.75451502285360139</v>
      </c>
      <c r="BB15">
        <f>AN15+AN49</f>
        <v>0.6430375661242913</v>
      </c>
      <c r="BC15">
        <f>AO15+AO49</f>
        <v>0.36781337435872052</v>
      </c>
      <c r="BD15">
        <f>AP15+AP49</f>
        <v>2.5261243264909758</v>
      </c>
      <c r="BE15">
        <f t="shared" si="28"/>
        <v>12.724550175452627</v>
      </c>
      <c r="BF15">
        <f t="shared" si="29"/>
        <v>0.27544982454737266</v>
      </c>
      <c r="BH15">
        <v>13</v>
      </c>
      <c r="BI15" s="14">
        <f t="shared" si="30"/>
        <v>0.33748395018506366</v>
      </c>
      <c r="BJ15" s="14">
        <f t="shared" si="31"/>
        <v>0.24958005883678122</v>
      </c>
      <c r="BK15" s="14">
        <f t="shared" si="32"/>
        <v>0.39224785670192042</v>
      </c>
      <c r="BL15" s="14">
        <f t="shared" si="33"/>
        <v>1.3304398256166556</v>
      </c>
      <c r="BM15" s="14">
        <f t="shared" si="34"/>
        <v>0.78942893809101389</v>
      </c>
      <c r="BN15" s="14">
        <f t="shared" si="35"/>
        <v>1.0793611488632349</v>
      </c>
      <c r="BO15" s="14">
        <f t="shared" si="36"/>
        <v>2.0564856252206005</v>
      </c>
      <c r="BP15" s="14">
        <f t="shared" si="37"/>
        <v>2.380583914880575</v>
      </c>
      <c r="BQ15" s="14">
        <f t="shared" si="38"/>
        <v>0.77084809772050833</v>
      </c>
      <c r="BR15" s="14">
        <f t="shared" si="39"/>
        <v>0.65695747545892558</v>
      </c>
      <c r="BS15" s="14">
        <f t="shared" si="40"/>
        <v>0.37577547345348739</v>
      </c>
      <c r="BT15" s="14">
        <f t="shared" si="41"/>
        <v>2.5808076349712334</v>
      </c>
      <c r="BU15" s="14">
        <f t="shared" si="42"/>
        <v>0.33633300029295587</v>
      </c>
      <c r="BV15" s="14">
        <f t="shared" si="43"/>
        <v>0.24733842476423565</v>
      </c>
      <c r="BW15" s="14">
        <f t="shared" si="44"/>
        <v>0.38890957029743911</v>
      </c>
      <c r="BX15" s="14">
        <f t="shared" si="45"/>
        <v>1.3224183130156333</v>
      </c>
      <c r="BY15" s="14">
        <f t="shared" si="46"/>
        <v>0.80173999856965161</v>
      </c>
      <c r="BZ15" s="14">
        <f t="shared" si="47"/>
        <v>1.0877919123674566</v>
      </c>
      <c r="CA15" s="14">
        <f t="shared" si="48"/>
        <v>2.0614864933362296</v>
      </c>
      <c r="CB15" s="14">
        <f t="shared" si="49"/>
        <v>2.3888194849653206</v>
      </c>
      <c r="CC15" s="14">
        <f t="shared" si="50"/>
        <v>0.76736569614649597</v>
      </c>
      <c r="CD15" s="14">
        <f t="shared" si="51"/>
        <v>0.64455844709561694</v>
      </c>
      <c r="CE15" s="14">
        <f t="shared" si="52"/>
        <v>0.37885731689156904</v>
      </c>
      <c r="CF15" s="14">
        <f t="shared" si="53"/>
        <v>2.5743813422573956</v>
      </c>
      <c r="CG15">
        <f>SUM(BI15:BT15)</f>
        <v>12.999999999999998</v>
      </c>
    </row>
    <row r="16" spans="1:85" x14ac:dyDescent="0.25">
      <c r="A16" t="s">
        <v>77</v>
      </c>
      <c r="B16">
        <f>B14*('Electricity Demand'!AY17+'Electricity Demand'!AY18+'Electricity Demand'!AY20+'Electricity Demand'!AY21)</f>
        <v>789.0888109099435</v>
      </c>
      <c r="C16" s="12">
        <f>B16/SUM(B16:B17)</f>
        <v>0.78908881090994354</v>
      </c>
      <c r="L16">
        <v>14</v>
      </c>
      <c r="M16">
        <v>12</v>
      </c>
      <c r="O16">
        <f t="shared" si="8"/>
        <v>2.530934269080678</v>
      </c>
      <c r="Q16">
        <f t="shared" si="9"/>
        <v>7.2076760669982684E-2</v>
      </c>
      <c r="R16">
        <f t="shared" si="10"/>
        <v>6.1002233693113535E-2</v>
      </c>
      <c r="S16">
        <f t="shared" si="11"/>
        <v>9.4850121476346499E-2</v>
      </c>
      <c r="T16">
        <f t="shared" si="12"/>
        <v>0.30343568333290405</v>
      </c>
      <c r="U16">
        <f t="shared" si="0"/>
        <v>8.5524034451036318E-2</v>
      </c>
      <c r="V16">
        <f t="shared" si="1"/>
        <v>0.16345577705110759</v>
      </c>
      <c r="W16">
        <f t="shared" si="2"/>
        <v>0.37268116922413724</v>
      </c>
      <c r="X16">
        <f t="shared" si="3"/>
        <v>0.41786806866072113</v>
      </c>
      <c r="Y16">
        <f t="shared" si="3"/>
        <v>0.1693567435816476</v>
      </c>
      <c r="Z16">
        <f t="shared" si="4"/>
        <v>0.19655604895757461</v>
      </c>
      <c r="AA16">
        <f t="shared" si="5"/>
        <v>5.6094183057671096E-2</v>
      </c>
      <c r="AB16">
        <f t="shared" si="6"/>
        <v>0.53803344492443561</v>
      </c>
      <c r="AC16">
        <f t="shared" si="13"/>
        <v>2.530934269080678</v>
      </c>
      <c r="AE16">
        <f t="shared" si="14"/>
        <v>7.5079959031231963E-2</v>
      </c>
      <c r="AF16">
        <f t="shared" si="15"/>
        <v>6.3543993430326601E-2</v>
      </c>
      <c r="AG16">
        <f t="shared" si="16"/>
        <v>9.8802209871194271E-2</v>
      </c>
      <c r="AH16">
        <f t="shared" si="17"/>
        <v>0.3160788368051084</v>
      </c>
      <c r="AI16">
        <f t="shared" si="18"/>
        <v>8.908753588649615E-2</v>
      </c>
      <c r="AJ16">
        <f t="shared" si="19"/>
        <v>0.17026643442823705</v>
      </c>
      <c r="AK16">
        <f t="shared" si="20"/>
        <v>0.38820955127514306</v>
      </c>
      <c r="AL16">
        <f t="shared" si="21"/>
        <v>0.43527923818825115</v>
      </c>
      <c r="AM16">
        <f t="shared" si="22"/>
        <v>0.17641327456421627</v>
      </c>
      <c r="AN16">
        <f t="shared" si="23"/>
        <v>0.20474588433080687</v>
      </c>
      <c r="AO16">
        <f t="shared" si="24"/>
        <v>5.8431440685074054E-2</v>
      </c>
      <c r="AP16">
        <f t="shared" si="25"/>
        <v>0.5604515051296205</v>
      </c>
      <c r="AQ16">
        <f t="shared" si="26"/>
        <v>2.6363898636257059</v>
      </c>
      <c r="AS16">
        <f t="shared" si="27"/>
        <v>0.30839221451222809</v>
      </c>
      <c r="AT16">
        <f>AF16+AF50</f>
        <v>0.22716232364224287</v>
      </c>
      <c r="AU16">
        <f>AG16+AG50</f>
        <v>0.35713547489648034</v>
      </c>
      <c r="AV16">
        <f>AH16+AH50</f>
        <v>1.2134895660053464</v>
      </c>
      <c r="AW16">
        <f>AI16+AI50</f>
        <v>0.73112731657986574</v>
      </c>
      <c r="AX16">
        <f>AJ16+AJ50</f>
        <v>0.99418803796580479</v>
      </c>
      <c r="AY16">
        <f>AK16+AK50</f>
        <v>1.8870192232208411</v>
      </c>
      <c r="AZ16">
        <f>AL16+AL50</f>
        <v>2.1859996185886303</v>
      </c>
      <c r="BA16">
        <f>AM16+AM50</f>
        <v>0.7038449958882611</v>
      </c>
      <c r="BB16">
        <f>AN16+AN50</f>
        <v>0.59372588421093142</v>
      </c>
      <c r="BC16">
        <f>AO16+AO50</f>
        <v>0.34621810290363786</v>
      </c>
      <c r="BD16">
        <f>AP16+AP50</f>
        <v>2.3598806334032725</v>
      </c>
      <c r="BE16">
        <f t="shared" si="28"/>
        <v>11.908183391817541</v>
      </c>
      <c r="BF16">
        <f t="shared" si="29"/>
        <v>9.1816608182458737E-2</v>
      </c>
      <c r="BH16">
        <v>14</v>
      </c>
      <c r="BI16" s="14">
        <f t="shared" si="30"/>
        <v>0.31077003539344211</v>
      </c>
      <c r="BJ16" s="14">
        <f t="shared" si="31"/>
        <v>0.22891383127169443</v>
      </c>
      <c r="BK16" s="14">
        <f t="shared" si="32"/>
        <v>0.35988912479316887</v>
      </c>
      <c r="BL16" s="14">
        <f t="shared" si="33"/>
        <v>1.2228460305767581</v>
      </c>
      <c r="BM16" s="14">
        <f t="shared" si="34"/>
        <v>0.73676458535119094</v>
      </c>
      <c r="BN16" s="14">
        <f t="shared" si="35"/>
        <v>1.0018536046217834</v>
      </c>
      <c r="BO16" s="14">
        <f t="shared" si="36"/>
        <v>1.9015688567753837</v>
      </c>
      <c r="BP16" s="14">
        <f t="shared" si="37"/>
        <v>2.2028545043308898</v>
      </c>
      <c r="BQ16" s="14">
        <f t="shared" si="38"/>
        <v>0.70927190762469461</v>
      </c>
      <c r="BR16" s="14">
        <f t="shared" si="39"/>
        <v>0.59830373585166419</v>
      </c>
      <c r="BS16" s="14">
        <f t="shared" si="40"/>
        <v>0.34888757572363327</v>
      </c>
      <c r="BT16" s="14">
        <f t="shared" si="41"/>
        <v>2.3780762076856981</v>
      </c>
      <c r="BU16" s="14">
        <f t="shared" si="42"/>
        <v>0.31046123103965156</v>
      </c>
      <c r="BV16" s="14">
        <f t="shared" si="43"/>
        <v>0.22831239209006368</v>
      </c>
      <c r="BW16" s="14">
        <f t="shared" si="44"/>
        <v>0.35899344950532841</v>
      </c>
      <c r="BX16" s="14">
        <f t="shared" si="45"/>
        <v>1.220693827399046</v>
      </c>
      <c r="BY16" s="14">
        <f t="shared" si="46"/>
        <v>0.74006769098737069</v>
      </c>
      <c r="BZ16" s="14">
        <f t="shared" si="47"/>
        <v>1.0041156114161138</v>
      </c>
      <c r="CA16" s="14">
        <f t="shared" si="48"/>
        <v>1.9029106092334427</v>
      </c>
      <c r="CB16" s="14">
        <f t="shared" si="49"/>
        <v>2.205064139967988</v>
      </c>
      <c r="CC16" s="14">
        <f t="shared" si="50"/>
        <v>0.70833756567368855</v>
      </c>
      <c r="CD16" s="14">
        <f t="shared" si="51"/>
        <v>0.59497702808826181</v>
      </c>
      <c r="CE16" s="14">
        <f t="shared" si="52"/>
        <v>0.34971444636144833</v>
      </c>
      <c r="CF16" s="14">
        <f t="shared" si="53"/>
        <v>2.3763520082375962</v>
      </c>
      <c r="CG16">
        <f>SUM(BI16:BT16)</f>
        <v>12.000000000000002</v>
      </c>
    </row>
    <row r="17" spans="1:85" x14ac:dyDescent="0.25">
      <c r="A17" t="s">
        <v>71</v>
      </c>
      <c r="B17">
        <f>B14-B16</f>
        <v>210.9111890900565</v>
      </c>
      <c r="C17" s="12">
        <f>B17/SUM(B16:B17)</f>
        <v>0.21091118909005649</v>
      </c>
      <c r="L17">
        <v>15</v>
      </c>
      <c r="M17">
        <v>12</v>
      </c>
      <c r="O17">
        <f t="shared" si="8"/>
        <v>2.530934269080678</v>
      </c>
      <c r="Q17">
        <f t="shared" si="9"/>
        <v>7.2076760669982684E-2</v>
      </c>
      <c r="R17">
        <f t="shared" si="10"/>
        <v>6.1002233693113535E-2</v>
      </c>
      <c r="S17">
        <f t="shared" si="11"/>
        <v>9.4850121476346499E-2</v>
      </c>
      <c r="T17">
        <f t="shared" si="12"/>
        <v>0.30343568333290405</v>
      </c>
      <c r="U17">
        <f t="shared" si="0"/>
        <v>8.5524034451036318E-2</v>
      </c>
      <c r="V17">
        <f t="shared" si="1"/>
        <v>0.16345577705110759</v>
      </c>
      <c r="W17">
        <f t="shared" si="2"/>
        <v>0.37268116922413724</v>
      </c>
      <c r="X17">
        <f t="shared" si="3"/>
        <v>0.41786806866072113</v>
      </c>
      <c r="Y17">
        <f t="shared" si="3"/>
        <v>0.1693567435816476</v>
      </c>
      <c r="Z17">
        <f t="shared" si="4"/>
        <v>0.19655604895757461</v>
      </c>
      <c r="AA17">
        <f t="shared" si="5"/>
        <v>5.6094183057671096E-2</v>
      </c>
      <c r="AB17">
        <f t="shared" si="6"/>
        <v>0.53803344492443561</v>
      </c>
      <c r="AC17">
        <f t="shared" si="13"/>
        <v>2.530934269080678</v>
      </c>
      <c r="AE17">
        <f t="shared" si="14"/>
        <v>7.5079959031231963E-2</v>
      </c>
      <c r="AF17">
        <f t="shared" si="15"/>
        <v>6.3543993430326601E-2</v>
      </c>
      <c r="AG17">
        <f t="shared" si="16"/>
        <v>9.8802209871194271E-2</v>
      </c>
      <c r="AH17">
        <f t="shared" si="17"/>
        <v>0.3160788368051084</v>
      </c>
      <c r="AI17">
        <f t="shared" si="18"/>
        <v>8.908753588649615E-2</v>
      </c>
      <c r="AJ17">
        <f t="shared" si="19"/>
        <v>0.17026643442823705</v>
      </c>
      <c r="AK17">
        <f t="shared" si="20"/>
        <v>0.38820955127514306</v>
      </c>
      <c r="AL17">
        <f t="shared" si="21"/>
        <v>0.43527923818825115</v>
      </c>
      <c r="AM17">
        <f t="shared" si="22"/>
        <v>0.17641327456421627</v>
      </c>
      <c r="AN17">
        <f t="shared" si="23"/>
        <v>0.20474588433080687</v>
      </c>
      <c r="AO17">
        <f t="shared" si="24"/>
        <v>5.8431440685074054E-2</v>
      </c>
      <c r="AP17">
        <f t="shared" si="25"/>
        <v>0.5604515051296205</v>
      </c>
      <c r="AQ17">
        <f t="shared" si="26"/>
        <v>2.6363898636257059</v>
      </c>
      <c r="AS17">
        <f t="shared" si="27"/>
        <v>0.30839221451222809</v>
      </c>
      <c r="AT17">
        <f>AF17+AF51</f>
        <v>0.22716232364224287</v>
      </c>
      <c r="AU17">
        <f>AG17+AG51</f>
        <v>0.35713547489648034</v>
      </c>
      <c r="AV17">
        <f>AH17+AH51</f>
        <v>1.2134895660053464</v>
      </c>
      <c r="AW17">
        <f>AI17+AI51</f>
        <v>0.73112731657986574</v>
      </c>
      <c r="AX17">
        <f>AJ17+AJ51</f>
        <v>0.99418803796580479</v>
      </c>
      <c r="AY17">
        <f>AK17+AK51</f>
        <v>1.8870192232208411</v>
      </c>
      <c r="AZ17">
        <f>AL17+AL51</f>
        <v>2.1859996185886303</v>
      </c>
      <c r="BA17">
        <f>AM17+AM51</f>
        <v>0.7038449958882611</v>
      </c>
      <c r="BB17">
        <f>AN17+AN51</f>
        <v>0.59372588421093142</v>
      </c>
      <c r="BC17">
        <f>AO17+AO51</f>
        <v>0.34621810290363786</v>
      </c>
      <c r="BD17">
        <f>AP17+AP51</f>
        <v>2.3598806334032725</v>
      </c>
      <c r="BE17">
        <f t="shared" si="28"/>
        <v>11.908183391817541</v>
      </c>
      <c r="BF17">
        <f t="shared" si="29"/>
        <v>9.1816608182458737E-2</v>
      </c>
      <c r="BH17">
        <v>15</v>
      </c>
      <c r="BI17" s="14">
        <f t="shared" si="30"/>
        <v>0.31077003539344211</v>
      </c>
      <c r="BJ17" s="14">
        <f t="shared" si="31"/>
        <v>0.22891383127169443</v>
      </c>
      <c r="BK17" s="14">
        <f t="shared" si="32"/>
        <v>0.35988912479316887</v>
      </c>
      <c r="BL17" s="14">
        <f t="shared" si="33"/>
        <v>1.2228460305767581</v>
      </c>
      <c r="BM17" s="14">
        <f t="shared" si="34"/>
        <v>0.73676458535119094</v>
      </c>
      <c r="BN17" s="14">
        <f t="shared" si="35"/>
        <v>1.0018536046217834</v>
      </c>
      <c r="BO17" s="14">
        <f t="shared" si="36"/>
        <v>1.9015688567753837</v>
      </c>
      <c r="BP17" s="14">
        <f t="shared" si="37"/>
        <v>2.2028545043308898</v>
      </c>
      <c r="BQ17" s="14">
        <f t="shared" si="38"/>
        <v>0.70927190762469461</v>
      </c>
      <c r="BR17" s="14">
        <f t="shared" si="39"/>
        <v>0.59830373585166419</v>
      </c>
      <c r="BS17" s="14">
        <f t="shared" si="40"/>
        <v>0.34888757572363327</v>
      </c>
      <c r="BT17" s="14">
        <f t="shared" si="41"/>
        <v>2.3780762076856981</v>
      </c>
      <c r="BU17" s="14">
        <f t="shared" si="42"/>
        <v>0.31046123103965156</v>
      </c>
      <c r="BV17" s="14">
        <f t="shared" si="43"/>
        <v>0.22831239209006368</v>
      </c>
      <c r="BW17" s="14">
        <f t="shared" si="44"/>
        <v>0.35899344950532841</v>
      </c>
      <c r="BX17" s="14">
        <f t="shared" si="45"/>
        <v>1.220693827399046</v>
      </c>
      <c r="BY17" s="14">
        <f t="shared" si="46"/>
        <v>0.74006769098737069</v>
      </c>
      <c r="BZ17" s="14">
        <f t="shared" si="47"/>
        <v>1.0041156114161138</v>
      </c>
      <c r="CA17" s="14">
        <f t="shared" si="48"/>
        <v>1.9029106092334427</v>
      </c>
      <c r="CB17" s="14">
        <f t="shared" si="49"/>
        <v>2.205064139967988</v>
      </c>
      <c r="CC17" s="14">
        <f t="shared" si="50"/>
        <v>0.70833756567368855</v>
      </c>
      <c r="CD17" s="14">
        <f t="shared" si="51"/>
        <v>0.59497702808826181</v>
      </c>
      <c r="CE17" s="14">
        <f t="shared" si="52"/>
        <v>0.34971444636144833</v>
      </c>
      <c r="CF17" s="14">
        <f t="shared" si="53"/>
        <v>2.3763520082375962</v>
      </c>
      <c r="CG17">
        <f>SUM(BI17:BT17)</f>
        <v>12.000000000000002</v>
      </c>
    </row>
    <row r="18" spans="1:85" x14ac:dyDescent="0.25">
      <c r="L18">
        <v>16</v>
      </c>
      <c r="M18">
        <v>12</v>
      </c>
      <c r="O18">
        <f t="shared" si="8"/>
        <v>2.530934269080678</v>
      </c>
      <c r="Q18">
        <f t="shared" si="9"/>
        <v>7.2076760669982684E-2</v>
      </c>
      <c r="R18">
        <f t="shared" si="10"/>
        <v>6.1002233693113535E-2</v>
      </c>
      <c r="S18">
        <f t="shared" si="11"/>
        <v>9.4850121476346499E-2</v>
      </c>
      <c r="T18">
        <f t="shared" si="12"/>
        <v>0.30343568333290405</v>
      </c>
      <c r="U18">
        <f t="shared" si="0"/>
        <v>8.5524034451036318E-2</v>
      </c>
      <c r="V18">
        <f t="shared" si="1"/>
        <v>0.16345577705110759</v>
      </c>
      <c r="W18">
        <f t="shared" si="2"/>
        <v>0.37268116922413724</v>
      </c>
      <c r="X18">
        <f t="shared" si="3"/>
        <v>0.41786806866072113</v>
      </c>
      <c r="Y18">
        <f t="shared" si="3"/>
        <v>0.1693567435816476</v>
      </c>
      <c r="Z18">
        <f t="shared" si="4"/>
        <v>0.19655604895757461</v>
      </c>
      <c r="AA18">
        <f t="shared" si="5"/>
        <v>5.6094183057671096E-2</v>
      </c>
      <c r="AB18">
        <f t="shared" si="6"/>
        <v>0.53803344492443561</v>
      </c>
      <c r="AC18">
        <f t="shared" si="13"/>
        <v>2.530934269080678</v>
      </c>
      <c r="AE18">
        <f t="shared" si="14"/>
        <v>7.5079959031231963E-2</v>
      </c>
      <c r="AF18">
        <f t="shared" si="15"/>
        <v>6.3543993430326601E-2</v>
      </c>
      <c r="AG18">
        <f t="shared" si="16"/>
        <v>9.8802209871194271E-2</v>
      </c>
      <c r="AH18">
        <f t="shared" si="17"/>
        <v>0.3160788368051084</v>
      </c>
      <c r="AI18">
        <f t="shared" si="18"/>
        <v>8.908753588649615E-2</v>
      </c>
      <c r="AJ18">
        <f t="shared" si="19"/>
        <v>0.17026643442823705</v>
      </c>
      <c r="AK18">
        <f t="shared" si="20"/>
        <v>0.38820955127514306</v>
      </c>
      <c r="AL18">
        <f t="shared" si="21"/>
        <v>0.43527923818825115</v>
      </c>
      <c r="AM18">
        <f t="shared" si="22"/>
        <v>0.17641327456421627</v>
      </c>
      <c r="AN18">
        <f t="shared" si="23"/>
        <v>0.20474588433080687</v>
      </c>
      <c r="AO18">
        <f t="shared" si="24"/>
        <v>5.8431440685074054E-2</v>
      </c>
      <c r="AP18">
        <f t="shared" si="25"/>
        <v>0.5604515051296205</v>
      </c>
      <c r="AQ18">
        <f t="shared" si="26"/>
        <v>2.6363898636257059</v>
      </c>
      <c r="AS18">
        <f t="shared" si="27"/>
        <v>0.30839221451222809</v>
      </c>
      <c r="AT18">
        <f>AF18+AF52</f>
        <v>0.22716232364224287</v>
      </c>
      <c r="AU18">
        <f>AG18+AG52</f>
        <v>0.35713547489648034</v>
      </c>
      <c r="AV18">
        <f>AH18+AH52</f>
        <v>1.2134895660053464</v>
      </c>
      <c r="AW18">
        <f>AI18+AI52</f>
        <v>0.73112731657986574</v>
      </c>
      <c r="AX18">
        <f>AJ18+AJ52</f>
        <v>0.99418803796580479</v>
      </c>
      <c r="AY18">
        <f>AK18+AK52</f>
        <v>1.8870192232208411</v>
      </c>
      <c r="AZ18">
        <f>AL18+AL52</f>
        <v>2.1859996185886303</v>
      </c>
      <c r="BA18">
        <f>AM18+AM52</f>
        <v>0.7038449958882611</v>
      </c>
      <c r="BB18">
        <f>AN18+AN52</f>
        <v>0.59372588421093142</v>
      </c>
      <c r="BC18">
        <f>AO18+AO52</f>
        <v>0.34621810290363786</v>
      </c>
      <c r="BD18">
        <f>AP18+AP52</f>
        <v>2.3598806334032725</v>
      </c>
      <c r="BE18">
        <f t="shared" si="28"/>
        <v>11.908183391817541</v>
      </c>
      <c r="BF18">
        <f t="shared" si="29"/>
        <v>9.1816608182458737E-2</v>
      </c>
      <c r="BH18">
        <v>16</v>
      </c>
      <c r="BI18" s="14">
        <f t="shared" si="30"/>
        <v>0.31077003539344211</v>
      </c>
      <c r="BJ18" s="14">
        <f t="shared" si="31"/>
        <v>0.22891383127169443</v>
      </c>
      <c r="BK18" s="14">
        <f t="shared" si="32"/>
        <v>0.35988912479316887</v>
      </c>
      <c r="BL18" s="14">
        <f t="shared" si="33"/>
        <v>1.2228460305767581</v>
      </c>
      <c r="BM18" s="14">
        <f t="shared" si="34"/>
        <v>0.73676458535119094</v>
      </c>
      <c r="BN18" s="14">
        <f t="shared" si="35"/>
        <v>1.0018536046217834</v>
      </c>
      <c r="BO18" s="14">
        <f t="shared" si="36"/>
        <v>1.9015688567753837</v>
      </c>
      <c r="BP18" s="14">
        <f t="shared" si="37"/>
        <v>2.2028545043308898</v>
      </c>
      <c r="BQ18" s="14">
        <f t="shared" si="38"/>
        <v>0.70927190762469461</v>
      </c>
      <c r="BR18" s="14">
        <f t="shared" si="39"/>
        <v>0.59830373585166419</v>
      </c>
      <c r="BS18" s="14">
        <f t="shared" si="40"/>
        <v>0.34888757572363327</v>
      </c>
      <c r="BT18" s="14">
        <f t="shared" si="41"/>
        <v>2.3780762076856981</v>
      </c>
      <c r="BU18" s="14">
        <f t="shared" si="42"/>
        <v>0.31046123103965156</v>
      </c>
      <c r="BV18" s="14">
        <f t="shared" si="43"/>
        <v>0.22831239209006368</v>
      </c>
      <c r="BW18" s="14">
        <f t="shared" si="44"/>
        <v>0.35899344950532841</v>
      </c>
      <c r="BX18" s="14">
        <f t="shared" si="45"/>
        <v>1.220693827399046</v>
      </c>
      <c r="BY18" s="14">
        <f t="shared" si="46"/>
        <v>0.74006769098737069</v>
      </c>
      <c r="BZ18" s="14">
        <f t="shared" si="47"/>
        <v>1.0041156114161138</v>
      </c>
      <c r="CA18" s="14">
        <f t="shared" si="48"/>
        <v>1.9029106092334427</v>
      </c>
      <c r="CB18" s="14">
        <f t="shared" si="49"/>
        <v>2.205064139967988</v>
      </c>
      <c r="CC18" s="14">
        <f t="shared" si="50"/>
        <v>0.70833756567368855</v>
      </c>
      <c r="CD18" s="14">
        <f t="shared" si="51"/>
        <v>0.59497702808826181</v>
      </c>
      <c r="CE18" s="14">
        <f t="shared" si="52"/>
        <v>0.34971444636144833</v>
      </c>
      <c r="CF18" s="14">
        <f t="shared" si="53"/>
        <v>2.3763520082375962</v>
      </c>
      <c r="CG18">
        <f>SUM(BI18:BT18)</f>
        <v>12.000000000000002</v>
      </c>
    </row>
    <row r="19" spans="1:85" x14ac:dyDescent="0.25">
      <c r="L19">
        <v>17</v>
      </c>
      <c r="M19">
        <v>11</v>
      </c>
      <c r="O19">
        <f t="shared" si="8"/>
        <v>2.3200230799906212</v>
      </c>
      <c r="Q19">
        <f t="shared" si="9"/>
        <v>6.6070363947484126E-2</v>
      </c>
      <c r="R19">
        <f t="shared" si="10"/>
        <v>5.5918714218687403E-2</v>
      </c>
      <c r="S19">
        <f t="shared" si="11"/>
        <v>8.6945944686650956E-2</v>
      </c>
      <c r="T19">
        <f t="shared" si="12"/>
        <v>0.27814937638849535</v>
      </c>
      <c r="U19">
        <f t="shared" ref="U19:U26" si="54">$O19*F$40</f>
        <v>7.8397031580116613E-2</v>
      </c>
      <c r="V19">
        <f t="shared" si="1"/>
        <v>0.1498344622968486</v>
      </c>
      <c r="W19">
        <f t="shared" si="2"/>
        <v>0.34162440512212577</v>
      </c>
      <c r="X19">
        <f t="shared" ref="X19:X26" si="55">$O19*I$40</f>
        <v>0.38304572960566102</v>
      </c>
      <c r="Y19">
        <f t="shared" ref="Y19:Y26" si="56">$O19*J$40</f>
        <v>0.15524368161651028</v>
      </c>
      <c r="Z19">
        <f t="shared" si="4"/>
        <v>0.18017637821111004</v>
      </c>
      <c r="AA19">
        <f t="shared" si="5"/>
        <v>5.1419667802865165E-2</v>
      </c>
      <c r="AB19">
        <f t="shared" si="6"/>
        <v>0.49319732451406595</v>
      </c>
      <c r="AC19">
        <f t="shared" si="13"/>
        <v>2.3200230799906212</v>
      </c>
      <c r="AE19">
        <f t="shared" si="14"/>
        <v>6.3067165586234847E-2</v>
      </c>
      <c r="AF19">
        <f t="shared" si="15"/>
        <v>5.3376954481474344E-2</v>
      </c>
      <c r="AG19">
        <f t="shared" si="16"/>
        <v>8.2993856291803184E-2</v>
      </c>
      <c r="AH19">
        <f t="shared" si="17"/>
        <v>0.265506222916291</v>
      </c>
      <c r="AI19">
        <f t="shared" si="18"/>
        <v>7.483353014465674E-2</v>
      </c>
      <c r="AJ19">
        <f t="shared" si="19"/>
        <v>0.14302380491971908</v>
      </c>
      <c r="AK19">
        <f t="shared" si="20"/>
        <v>0.32609602307112012</v>
      </c>
      <c r="AL19">
        <f t="shared" si="21"/>
        <v>0.36563456007813094</v>
      </c>
      <c r="AM19">
        <f t="shared" si="22"/>
        <v>0.14818715063394164</v>
      </c>
      <c r="AN19">
        <f t="shared" si="23"/>
        <v>0.17198654283787773</v>
      </c>
      <c r="AO19">
        <f t="shared" si="24"/>
        <v>4.9082410175462193E-2</v>
      </c>
      <c r="AP19">
        <f t="shared" si="25"/>
        <v>0.47077926430888117</v>
      </c>
      <c r="AQ19">
        <f t="shared" si="26"/>
        <v>2.2145674854455928</v>
      </c>
      <c r="AS19">
        <f t="shared" si="27"/>
        <v>0.2864512399829332</v>
      </c>
      <c r="AT19">
        <f>AF19+AF53</f>
        <v>0.21003280255671331</v>
      </c>
      <c r="AU19">
        <f>AG19+AG53</f>
        <v>0.33033421642239624</v>
      </c>
      <c r="AV19">
        <f>AH19+AH53</f>
        <v>1.1247292615122637</v>
      </c>
      <c r="AW19">
        <f>AI19+AI53</f>
        <v>0.68955246910639356</v>
      </c>
      <c r="AX19">
        <f>AJ19+AJ53</f>
        <v>0.93188491468973078</v>
      </c>
      <c r="AY19">
        <f>AK19+AK53</f>
        <v>1.7611265600404054</v>
      </c>
      <c r="AZ19">
        <f>AL19+AL53</f>
        <v>2.0418562008870045</v>
      </c>
      <c r="BA19">
        <f>AM19+AM53</f>
        <v>0.65317496892292071</v>
      </c>
      <c r="BB19">
        <f>AN19+AN53</f>
        <v>0.54441420229757154</v>
      </c>
      <c r="BC19">
        <f>AO19+AO53</f>
        <v>0.32462283144855519</v>
      </c>
      <c r="BD19">
        <f>AP19+AP53</f>
        <v>2.1936369403155696</v>
      </c>
      <c r="BE19">
        <f t="shared" si="28"/>
        <v>11.091816608182459</v>
      </c>
      <c r="BF19">
        <f t="shared" si="29"/>
        <v>-9.1816608182458737E-2</v>
      </c>
      <c r="BH19">
        <v>17</v>
      </c>
      <c r="BI19" s="14">
        <f t="shared" si="30"/>
        <v>0.28408003405752236</v>
      </c>
      <c r="BJ19" s="14">
        <f t="shared" si="31"/>
        <v>0.2082941784684294</v>
      </c>
      <c r="BK19" s="14">
        <f t="shared" si="32"/>
        <v>0.32759975295352317</v>
      </c>
      <c r="BL19" s="14">
        <f t="shared" si="33"/>
        <v>1.1154188996875436</v>
      </c>
      <c r="BM19" s="14">
        <f t="shared" si="34"/>
        <v>0.68384444389161647</v>
      </c>
      <c r="BN19" s="14">
        <f t="shared" si="35"/>
        <v>0.92417089316325773</v>
      </c>
      <c r="BO19" s="14">
        <f t="shared" si="36"/>
        <v>1.7465481845555759</v>
      </c>
      <c r="BP19" s="14">
        <f t="shared" si="37"/>
        <v>2.0249539821266018</v>
      </c>
      <c r="BQ19" s="14">
        <f t="shared" si="38"/>
        <v>0.64776807190012431</v>
      </c>
      <c r="BR19" s="14">
        <f t="shared" si="39"/>
        <v>0.53990761268587106</v>
      </c>
      <c r="BS19" s="14">
        <f t="shared" si="40"/>
        <v>0.32193564607801772</v>
      </c>
      <c r="BT19" s="14">
        <f t="shared" si="41"/>
        <v>2.1754783004319154</v>
      </c>
      <c r="BU19" s="14">
        <f t="shared" si="42"/>
        <v>0.28458946178634725</v>
      </c>
      <c r="BV19" s="14">
        <f t="shared" si="43"/>
        <v>0.20928635941589172</v>
      </c>
      <c r="BW19" s="14">
        <f t="shared" si="44"/>
        <v>0.32907732871321771</v>
      </c>
      <c r="BX19" s="14">
        <f t="shared" si="45"/>
        <v>1.1189693417824589</v>
      </c>
      <c r="BY19" s="14">
        <f t="shared" si="46"/>
        <v>0.67839538340508987</v>
      </c>
      <c r="BZ19" s="14">
        <f t="shared" si="47"/>
        <v>0.92043931046477101</v>
      </c>
      <c r="CA19" s="14">
        <f t="shared" si="48"/>
        <v>1.7443347251306558</v>
      </c>
      <c r="CB19" s="14">
        <f t="shared" si="49"/>
        <v>2.0213087949706559</v>
      </c>
      <c r="CC19" s="14">
        <f t="shared" si="50"/>
        <v>0.64930943520088125</v>
      </c>
      <c r="CD19" s="14">
        <f t="shared" si="51"/>
        <v>0.54539560908090667</v>
      </c>
      <c r="CE19" s="14">
        <f t="shared" si="52"/>
        <v>0.32057157583132767</v>
      </c>
      <c r="CF19" s="14">
        <f t="shared" si="53"/>
        <v>2.1783226742177964</v>
      </c>
      <c r="CG19">
        <f>SUM(BI19:BT19)</f>
        <v>11</v>
      </c>
    </row>
    <row r="20" spans="1:85" x14ac:dyDescent="0.25">
      <c r="A20" t="s">
        <v>82</v>
      </c>
      <c r="B20">
        <v>2</v>
      </c>
      <c r="L20">
        <v>18</v>
      </c>
      <c r="M20">
        <v>13</v>
      </c>
      <c r="O20">
        <f t="shared" si="8"/>
        <v>2.7418454581707343</v>
      </c>
      <c r="Q20">
        <f t="shared" si="9"/>
        <v>7.8083157392481242E-2</v>
      </c>
      <c r="R20">
        <f t="shared" si="10"/>
        <v>6.608575316753966E-2</v>
      </c>
      <c r="S20">
        <f t="shared" si="11"/>
        <v>0.10275429826604204</v>
      </c>
      <c r="T20">
        <f t="shared" si="12"/>
        <v>0.32872199027731269</v>
      </c>
      <c r="U20">
        <f t="shared" si="54"/>
        <v>9.2651037321956009E-2</v>
      </c>
      <c r="V20">
        <f t="shared" si="1"/>
        <v>0.17707709180536654</v>
      </c>
      <c r="W20">
        <f t="shared" si="2"/>
        <v>0.40373793332614866</v>
      </c>
      <c r="X20">
        <f t="shared" si="55"/>
        <v>0.45269040771578123</v>
      </c>
      <c r="Y20">
        <f t="shared" si="56"/>
        <v>0.18346980554678491</v>
      </c>
      <c r="Z20">
        <f t="shared" si="4"/>
        <v>0.21293571970403916</v>
      </c>
      <c r="AA20">
        <f t="shared" si="5"/>
        <v>6.0768698312477019E-2</v>
      </c>
      <c r="AB20">
        <f t="shared" si="6"/>
        <v>0.58286956533480527</v>
      </c>
      <c r="AC20">
        <f t="shared" si="13"/>
        <v>2.7418454581707348</v>
      </c>
      <c r="AE20">
        <f t="shared" si="14"/>
        <v>8.7092752476229079E-2</v>
      </c>
      <c r="AF20">
        <f t="shared" si="15"/>
        <v>7.3711032379178865E-2</v>
      </c>
      <c r="AG20">
        <f t="shared" si="16"/>
        <v>0.11461056345058536</v>
      </c>
      <c r="AH20">
        <f t="shared" si="17"/>
        <v>0.36665145069392568</v>
      </c>
      <c r="AI20">
        <f t="shared" si="18"/>
        <v>0.10334154162833553</v>
      </c>
      <c r="AJ20">
        <f t="shared" si="19"/>
        <v>0.19750906393675496</v>
      </c>
      <c r="AK20">
        <f t="shared" si="20"/>
        <v>0.45032307947916589</v>
      </c>
      <c r="AL20">
        <f t="shared" si="21"/>
        <v>0.50492391629837141</v>
      </c>
      <c r="AM20">
        <f t="shared" si="22"/>
        <v>0.20463939849449089</v>
      </c>
      <c r="AN20">
        <f t="shared" si="23"/>
        <v>0.23750522582373595</v>
      </c>
      <c r="AO20">
        <f t="shared" si="24"/>
        <v>6.7780471194685901E-2</v>
      </c>
      <c r="AP20">
        <f t="shared" si="25"/>
        <v>0.65012374595035982</v>
      </c>
      <c r="AQ20">
        <f t="shared" si="26"/>
        <v>3.0582122418058191</v>
      </c>
      <c r="AS20">
        <f t="shared" si="27"/>
        <v>0.33033318904152287</v>
      </c>
      <c r="AT20">
        <f>AF20+AF54</f>
        <v>0.24429184472777243</v>
      </c>
      <c r="AU20">
        <f>AG20+AG54</f>
        <v>0.3839367333705645</v>
      </c>
      <c r="AV20">
        <f>AH20+AH54</f>
        <v>1.3022498704984291</v>
      </c>
      <c r="AW20">
        <f>AI20+AI54</f>
        <v>0.7727021640533378</v>
      </c>
      <c r="AX20">
        <f>AJ20+AJ54</f>
        <v>1.0564911612418788</v>
      </c>
      <c r="AY20">
        <f>AK20+AK54</f>
        <v>2.0129118864012767</v>
      </c>
      <c r="AZ20">
        <f>AL20+AL54</f>
        <v>2.3301430362902558</v>
      </c>
      <c r="BA20">
        <f>AM20+AM54</f>
        <v>0.75451502285360139</v>
      </c>
      <c r="BB20">
        <f>AN20+AN54</f>
        <v>0.6430375661242913</v>
      </c>
      <c r="BC20">
        <f>AO20+AO54</f>
        <v>0.36781337435872052</v>
      </c>
      <c r="BD20">
        <f>AP20+AP54</f>
        <v>2.5261243264909758</v>
      </c>
      <c r="BE20">
        <f t="shared" si="28"/>
        <v>12.724550175452627</v>
      </c>
      <c r="BF20">
        <f t="shared" si="29"/>
        <v>0.27544982454737266</v>
      </c>
      <c r="BH20">
        <v>18</v>
      </c>
      <c r="BI20" s="14">
        <f t="shared" si="30"/>
        <v>0.33748395018506366</v>
      </c>
      <c r="BJ20" s="14">
        <f t="shared" si="31"/>
        <v>0.24958005883678122</v>
      </c>
      <c r="BK20" s="14">
        <f t="shared" si="32"/>
        <v>0.39224785670192042</v>
      </c>
      <c r="BL20" s="14">
        <f t="shared" si="33"/>
        <v>1.3304398256166556</v>
      </c>
      <c r="BM20" s="14">
        <f t="shared" si="34"/>
        <v>0.78942893809101389</v>
      </c>
      <c r="BN20" s="14">
        <f t="shared" si="35"/>
        <v>1.0793611488632349</v>
      </c>
      <c r="BO20" s="14">
        <f t="shared" si="36"/>
        <v>2.0564856252206005</v>
      </c>
      <c r="BP20" s="14">
        <f t="shared" si="37"/>
        <v>2.380583914880575</v>
      </c>
      <c r="BQ20" s="14">
        <f t="shared" si="38"/>
        <v>0.77084809772050833</v>
      </c>
      <c r="BR20" s="14">
        <f t="shared" si="39"/>
        <v>0.65695747545892558</v>
      </c>
      <c r="BS20" s="14">
        <f t="shared" si="40"/>
        <v>0.37577547345348739</v>
      </c>
      <c r="BT20" s="14">
        <f t="shared" si="41"/>
        <v>2.5808076349712334</v>
      </c>
      <c r="BU20" s="14">
        <f t="shared" si="42"/>
        <v>0.33633300029295587</v>
      </c>
      <c r="BV20" s="14">
        <f t="shared" si="43"/>
        <v>0.24733842476423565</v>
      </c>
      <c r="BW20" s="14">
        <f t="shared" si="44"/>
        <v>0.38890957029743911</v>
      </c>
      <c r="BX20" s="14">
        <f t="shared" si="45"/>
        <v>1.3224183130156333</v>
      </c>
      <c r="BY20" s="14">
        <f t="shared" si="46"/>
        <v>0.80173999856965161</v>
      </c>
      <c r="BZ20" s="14">
        <f t="shared" si="47"/>
        <v>1.0877919123674566</v>
      </c>
      <c r="CA20" s="14">
        <f t="shared" si="48"/>
        <v>2.0614864933362296</v>
      </c>
      <c r="CB20" s="14">
        <f t="shared" si="49"/>
        <v>2.3888194849653206</v>
      </c>
      <c r="CC20" s="14">
        <f t="shared" si="50"/>
        <v>0.76736569614649597</v>
      </c>
      <c r="CD20" s="14">
        <f t="shared" si="51"/>
        <v>0.64455844709561694</v>
      </c>
      <c r="CE20" s="14">
        <f t="shared" si="52"/>
        <v>0.37885731689156904</v>
      </c>
      <c r="CF20" s="14">
        <f t="shared" si="53"/>
        <v>2.5743813422573956</v>
      </c>
      <c r="CG20">
        <f>SUM(BI20:BT20)</f>
        <v>12.999999999999998</v>
      </c>
    </row>
    <row r="21" spans="1:85" x14ac:dyDescent="0.25">
      <c r="A21" t="s">
        <v>83</v>
      </c>
      <c r="B21">
        <v>0.5</v>
      </c>
      <c r="C21" s="11"/>
      <c r="F21" s="11"/>
      <c r="L21">
        <v>19</v>
      </c>
      <c r="M21">
        <v>14</v>
      </c>
      <c r="O21">
        <f t="shared" si="8"/>
        <v>2.9527566472607907</v>
      </c>
      <c r="Q21">
        <f t="shared" si="9"/>
        <v>8.40895541149798E-2</v>
      </c>
      <c r="R21">
        <f t="shared" si="10"/>
        <v>7.1169272641965792E-2</v>
      </c>
      <c r="S21">
        <f t="shared" si="11"/>
        <v>0.11065847505573757</v>
      </c>
      <c r="T21">
        <f t="shared" si="12"/>
        <v>0.35400829722172134</v>
      </c>
      <c r="U21">
        <f t="shared" si="54"/>
        <v>9.97780401928757E-2</v>
      </c>
      <c r="V21">
        <f t="shared" si="1"/>
        <v>0.1906984065596255</v>
      </c>
      <c r="W21">
        <f t="shared" si="2"/>
        <v>0.43479469742816007</v>
      </c>
      <c r="X21">
        <f t="shared" si="55"/>
        <v>0.48751274677084128</v>
      </c>
      <c r="Y21">
        <f t="shared" si="56"/>
        <v>0.19758286751192219</v>
      </c>
      <c r="Z21">
        <f t="shared" si="4"/>
        <v>0.2293153904505037</v>
      </c>
      <c r="AA21">
        <f t="shared" si="5"/>
        <v>6.5443213567282943E-2</v>
      </c>
      <c r="AB21">
        <f t="shared" si="6"/>
        <v>0.62770568574517482</v>
      </c>
      <c r="AC21">
        <f t="shared" si="13"/>
        <v>2.9527566472607907</v>
      </c>
      <c r="AE21">
        <f t="shared" si="14"/>
        <v>9.9105545921226196E-2</v>
      </c>
      <c r="AF21">
        <f t="shared" si="15"/>
        <v>8.3878071328031129E-2</v>
      </c>
      <c r="AG21">
        <f t="shared" si="16"/>
        <v>0.13041891702997643</v>
      </c>
      <c r="AH21">
        <f t="shared" si="17"/>
        <v>0.41722406458274297</v>
      </c>
      <c r="AI21">
        <f t="shared" si="18"/>
        <v>0.11759554737017491</v>
      </c>
      <c r="AJ21">
        <f t="shared" si="19"/>
        <v>0.22475169344527288</v>
      </c>
      <c r="AK21">
        <f t="shared" si="20"/>
        <v>0.51243660768318877</v>
      </c>
      <c r="AL21">
        <f t="shared" si="21"/>
        <v>0.57456859440849151</v>
      </c>
      <c r="AM21">
        <f t="shared" si="22"/>
        <v>0.23286552242476546</v>
      </c>
      <c r="AN21">
        <f t="shared" si="23"/>
        <v>0.27026456731666504</v>
      </c>
      <c r="AO21">
        <f t="shared" si="24"/>
        <v>7.7129501704297748E-2</v>
      </c>
      <c r="AP21">
        <f t="shared" si="25"/>
        <v>0.73979598677109892</v>
      </c>
      <c r="AQ21">
        <f t="shared" si="26"/>
        <v>3.4800346199859322</v>
      </c>
      <c r="AS21">
        <f t="shared" si="27"/>
        <v>0.35227416357081776</v>
      </c>
      <c r="AT21">
        <f>AF21+AF55</f>
        <v>0.261421365813302</v>
      </c>
      <c r="AU21">
        <f>AG21+AG55</f>
        <v>0.4107379918446486</v>
      </c>
      <c r="AV21">
        <f>AH21+AH55</f>
        <v>1.391010174991512</v>
      </c>
      <c r="AW21">
        <f>AI21+AI55</f>
        <v>0.81427701152680987</v>
      </c>
      <c r="AX21">
        <f>AJ21+AJ55</f>
        <v>1.1187942845179528</v>
      </c>
      <c r="AY21">
        <f>AK21+AK55</f>
        <v>2.1388045495817121</v>
      </c>
      <c r="AZ21">
        <f>AL21+AL55</f>
        <v>2.4742864539918816</v>
      </c>
      <c r="BA21">
        <f>AM21+AM55</f>
        <v>0.80518504981894179</v>
      </c>
      <c r="BB21">
        <f>AN21+AN55</f>
        <v>0.6923492480376513</v>
      </c>
      <c r="BC21">
        <f>AO21+AO55</f>
        <v>0.38940864581380319</v>
      </c>
      <c r="BD21">
        <f>AP21+AP55</f>
        <v>2.6923680195786792</v>
      </c>
      <c r="BE21">
        <f t="shared" si="28"/>
        <v>13.540916959087713</v>
      </c>
      <c r="BF21">
        <f t="shared" si="29"/>
        <v>0.45908304091228658</v>
      </c>
      <c r="BH21">
        <v>19</v>
      </c>
      <c r="BI21" s="14">
        <f t="shared" si="30"/>
        <v>0.36421745328565397</v>
      </c>
      <c r="BJ21" s="14">
        <f t="shared" si="31"/>
        <v>0.27028443734232938</v>
      </c>
      <c r="BK21" s="14">
        <f t="shared" si="32"/>
        <v>0.42466340375611422</v>
      </c>
      <c r="BL21" s="14">
        <f t="shared" si="33"/>
        <v>1.4381701408198571</v>
      </c>
      <c r="BM21" s="14">
        <f t="shared" si="34"/>
        <v>0.84188376576111712</v>
      </c>
      <c r="BN21" s="14">
        <f t="shared" si="35"/>
        <v>1.1567252077961643</v>
      </c>
      <c r="BO21" s="14">
        <f t="shared" si="36"/>
        <v>2.2113172826193392</v>
      </c>
      <c r="BP21" s="14">
        <f t="shared" si="37"/>
        <v>2.558173162168194</v>
      </c>
      <c r="BQ21" s="14">
        <f t="shared" si="38"/>
        <v>0.83248355569449184</v>
      </c>
      <c r="BR21" s="14">
        <f t="shared" si="39"/>
        <v>0.71582223728371153</v>
      </c>
      <c r="BS21" s="14">
        <f t="shared" si="40"/>
        <v>0.40261092050597297</v>
      </c>
      <c r="BT21" s="14">
        <f t="shared" si="41"/>
        <v>2.7836484329670532</v>
      </c>
      <c r="BU21" s="14">
        <f t="shared" si="42"/>
        <v>0.36220476954626013</v>
      </c>
      <c r="BV21" s="14">
        <f t="shared" si="43"/>
        <v>0.26636445743840764</v>
      </c>
      <c r="BW21" s="14">
        <f t="shared" si="44"/>
        <v>0.41882569108954981</v>
      </c>
      <c r="BX21" s="14">
        <f t="shared" si="45"/>
        <v>1.4241427986322204</v>
      </c>
      <c r="BY21" s="14">
        <f t="shared" si="46"/>
        <v>0.86341230615193254</v>
      </c>
      <c r="BZ21" s="14">
        <f t="shared" si="47"/>
        <v>1.1714682133187995</v>
      </c>
      <c r="CA21" s="14">
        <f t="shared" si="48"/>
        <v>2.2200623774390165</v>
      </c>
      <c r="CB21" s="14">
        <f t="shared" si="49"/>
        <v>2.5725748299626527</v>
      </c>
      <c r="CC21" s="14">
        <f t="shared" si="50"/>
        <v>0.82639382661930338</v>
      </c>
      <c r="CD21" s="14">
        <f t="shared" si="51"/>
        <v>0.69413986610297218</v>
      </c>
      <c r="CE21" s="14">
        <f t="shared" si="52"/>
        <v>0.40800018742168975</v>
      </c>
      <c r="CF21" s="14">
        <f t="shared" si="53"/>
        <v>2.7724106762771954</v>
      </c>
      <c r="CG21">
        <f>SUM(BI21:BT21)</f>
        <v>13.999999999999998</v>
      </c>
    </row>
    <row r="22" spans="1:85" x14ac:dyDescent="0.25">
      <c r="C22" s="11"/>
      <c r="F22" s="11"/>
      <c r="L22">
        <v>20</v>
      </c>
      <c r="M22">
        <v>15</v>
      </c>
      <c r="O22">
        <f t="shared" si="8"/>
        <v>3.1636678363508475</v>
      </c>
      <c r="Q22">
        <f t="shared" si="9"/>
        <v>9.0095950837478359E-2</v>
      </c>
      <c r="R22">
        <f t="shared" si="10"/>
        <v>7.6252792116391924E-2</v>
      </c>
      <c r="S22">
        <f t="shared" si="11"/>
        <v>0.11856265184543313</v>
      </c>
      <c r="T22">
        <f t="shared" si="12"/>
        <v>0.37929460416613003</v>
      </c>
      <c r="U22">
        <f t="shared" si="54"/>
        <v>0.1069050430637954</v>
      </c>
      <c r="V22">
        <f t="shared" si="1"/>
        <v>0.20431972131388448</v>
      </c>
      <c r="W22">
        <f t="shared" si="2"/>
        <v>0.46585146153017154</v>
      </c>
      <c r="X22">
        <f t="shared" si="55"/>
        <v>0.52233508582590138</v>
      </c>
      <c r="Y22">
        <f t="shared" si="56"/>
        <v>0.21169592947705951</v>
      </c>
      <c r="Z22">
        <f t="shared" si="4"/>
        <v>0.24569506119696827</v>
      </c>
      <c r="AA22">
        <f t="shared" si="5"/>
        <v>7.0117728822088873E-2</v>
      </c>
      <c r="AB22">
        <f t="shared" si="6"/>
        <v>0.6725418061555446</v>
      </c>
      <c r="AC22">
        <f t="shared" si="13"/>
        <v>3.1636678363508475</v>
      </c>
      <c r="AE22">
        <f t="shared" si="14"/>
        <v>0.11111833936622331</v>
      </c>
      <c r="AF22">
        <f t="shared" si="15"/>
        <v>9.4045110276883392E-2</v>
      </c>
      <c r="AG22">
        <f t="shared" si="16"/>
        <v>0.14622727060936752</v>
      </c>
      <c r="AH22">
        <f t="shared" si="17"/>
        <v>0.46779667847156037</v>
      </c>
      <c r="AI22">
        <f t="shared" si="18"/>
        <v>0.13184955311201432</v>
      </c>
      <c r="AJ22">
        <f t="shared" si="19"/>
        <v>0.25199432295379087</v>
      </c>
      <c r="AK22">
        <f t="shared" si="20"/>
        <v>0.5745501358872116</v>
      </c>
      <c r="AL22">
        <f t="shared" si="21"/>
        <v>0.6442132725186116</v>
      </c>
      <c r="AM22">
        <f t="shared" si="22"/>
        <v>0.26109164635504012</v>
      </c>
      <c r="AN22">
        <f t="shared" si="23"/>
        <v>0.30302390880959418</v>
      </c>
      <c r="AO22">
        <f t="shared" si="24"/>
        <v>8.6478532213909609E-2</v>
      </c>
      <c r="AP22">
        <f t="shared" si="25"/>
        <v>0.82946822759183847</v>
      </c>
      <c r="AQ22">
        <f t="shared" si="26"/>
        <v>3.9018569981660454</v>
      </c>
      <c r="AS22">
        <f t="shared" si="27"/>
        <v>0.37421513810011253</v>
      </c>
      <c r="AT22">
        <f>AF22+AF56</f>
        <v>0.27855088689883156</v>
      </c>
      <c r="AU22">
        <f>AG22+AG56</f>
        <v>0.4375392503187327</v>
      </c>
      <c r="AV22">
        <f>AH22+AH56</f>
        <v>1.4797704794845949</v>
      </c>
      <c r="AW22">
        <f>AI22+AI56</f>
        <v>0.85585185900028216</v>
      </c>
      <c r="AX22">
        <f>AJ22+AJ56</f>
        <v>1.1810974077940268</v>
      </c>
      <c r="AY22">
        <f>AK22+AK56</f>
        <v>2.2646972127621479</v>
      </c>
      <c r="AZ22">
        <f>AL22+AL56</f>
        <v>2.6184298716935075</v>
      </c>
      <c r="BA22">
        <f>AM22+AM56</f>
        <v>0.85585507678428219</v>
      </c>
      <c r="BB22">
        <f>AN22+AN56</f>
        <v>0.74166092995101129</v>
      </c>
      <c r="BC22">
        <f>AO22+AO56</f>
        <v>0.41100391726888585</v>
      </c>
      <c r="BD22">
        <f>AP22+AP56</f>
        <v>2.8586117126663826</v>
      </c>
      <c r="BE22">
        <f t="shared" si="28"/>
        <v>14.357283742722798</v>
      </c>
      <c r="BF22">
        <f t="shared" si="29"/>
        <v>0.64271625727720227</v>
      </c>
      <c r="BH22">
        <v>20</v>
      </c>
      <c r="BI22" s="14">
        <f t="shared" si="30"/>
        <v>0.39096720327386686</v>
      </c>
      <c r="BJ22" s="14">
        <f t="shared" si="31"/>
        <v>0.29102045890820316</v>
      </c>
      <c r="BK22" s="14">
        <f t="shared" si="32"/>
        <v>0.45712607429017271</v>
      </c>
      <c r="BL22" s="14">
        <f t="shared" si="33"/>
        <v>1.5460136882451445</v>
      </c>
      <c r="BM22" s="14">
        <f t="shared" si="34"/>
        <v>0.89416480965706691</v>
      </c>
      <c r="BN22" s="14">
        <f t="shared" si="35"/>
        <v>1.2339702574931872</v>
      </c>
      <c r="BO22" s="14">
        <f t="shared" si="36"/>
        <v>2.3660783474207401</v>
      </c>
      <c r="BP22" s="14">
        <f t="shared" si="37"/>
        <v>2.7356461555836051</v>
      </c>
      <c r="BQ22" s="14">
        <f t="shared" si="38"/>
        <v>0.89416817148795824</v>
      </c>
      <c r="BR22" s="14">
        <f t="shared" si="39"/>
        <v>0.77486202464334508</v>
      </c>
      <c r="BS22" s="14">
        <f t="shared" si="40"/>
        <v>0.42940286404509764</v>
      </c>
      <c r="BT22" s="14">
        <f t="shared" si="41"/>
        <v>2.9865799449516128</v>
      </c>
      <c r="BU22" s="14">
        <f t="shared" si="42"/>
        <v>0.38807653879956444</v>
      </c>
      <c r="BV22" s="14">
        <f t="shared" si="43"/>
        <v>0.28539049011257961</v>
      </c>
      <c r="BW22" s="14">
        <f t="shared" si="44"/>
        <v>0.44874181188166051</v>
      </c>
      <c r="BX22" s="14">
        <f t="shared" si="45"/>
        <v>1.5258672842488077</v>
      </c>
      <c r="BY22" s="14">
        <f t="shared" si="46"/>
        <v>0.92508461373421336</v>
      </c>
      <c r="BZ22" s="14">
        <f t="shared" si="47"/>
        <v>1.2551445142701423</v>
      </c>
      <c r="CA22" s="14">
        <f t="shared" si="48"/>
        <v>2.3786382615418034</v>
      </c>
      <c r="CB22" s="14">
        <f t="shared" si="49"/>
        <v>2.7563301749599853</v>
      </c>
      <c r="CC22" s="14">
        <f t="shared" si="50"/>
        <v>0.88542195709211069</v>
      </c>
      <c r="CD22" s="14">
        <f t="shared" si="51"/>
        <v>0.74372128511032731</v>
      </c>
      <c r="CE22" s="14">
        <f t="shared" si="52"/>
        <v>0.43714305795181041</v>
      </c>
      <c r="CF22" s="14">
        <f t="shared" si="53"/>
        <v>2.9704400102969948</v>
      </c>
      <c r="CG22">
        <f>SUM(BI22:BT22)</f>
        <v>15.000000000000002</v>
      </c>
    </row>
    <row r="23" spans="1:85" x14ac:dyDescent="0.25">
      <c r="C23" s="11"/>
      <c r="F23" s="11"/>
      <c r="L23">
        <v>21</v>
      </c>
      <c r="M23">
        <v>10</v>
      </c>
      <c r="O23">
        <f t="shared" si="8"/>
        <v>2.1091118909005648</v>
      </c>
      <c r="Q23">
        <f t="shared" si="9"/>
        <v>6.0063967224985568E-2</v>
      </c>
      <c r="R23">
        <f t="shared" si="10"/>
        <v>5.0835194744261278E-2</v>
      </c>
      <c r="S23">
        <f t="shared" si="11"/>
        <v>7.9041767896955412E-2</v>
      </c>
      <c r="T23">
        <f t="shared" si="12"/>
        <v>0.25286306944408665</v>
      </c>
      <c r="U23">
        <f t="shared" si="54"/>
        <v>7.1270028709196923E-2</v>
      </c>
      <c r="V23">
        <f t="shared" si="1"/>
        <v>0.13621314754258965</v>
      </c>
      <c r="W23">
        <f t="shared" si="2"/>
        <v>0.31056764102011436</v>
      </c>
      <c r="X23">
        <f t="shared" si="55"/>
        <v>0.34822339055060092</v>
      </c>
      <c r="Y23">
        <f t="shared" si="56"/>
        <v>0.141130619651373</v>
      </c>
      <c r="Z23">
        <f t="shared" si="4"/>
        <v>0.1637967074646455</v>
      </c>
      <c r="AA23">
        <f t="shared" si="5"/>
        <v>4.6745152548059242E-2</v>
      </c>
      <c r="AB23">
        <f t="shared" si="6"/>
        <v>0.44836120410369634</v>
      </c>
      <c r="AC23">
        <f t="shared" si="13"/>
        <v>2.1091118909005653</v>
      </c>
      <c r="AE23">
        <f t="shared" si="14"/>
        <v>5.105437214123773E-2</v>
      </c>
      <c r="AF23">
        <f t="shared" si="15"/>
        <v>4.3209915532622094E-2</v>
      </c>
      <c r="AG23">
        <f t="shared" si="16"/>
        <v>6.7185502712412096E-2</v>
      </c>
      <c r="AH23">
        <f t="shared" si="17"/>
        <v>0.2149336090274736</v>
      </c>
      <c r="AI23">
        <f t="shared" si="18"/>
        <v>6.0579524402817359E-2</v>
      </c>
      <c r="AJ23">
        <f t="shared" si="19"/>
        <v>0.11578117541120117</v>
      </c>
      <c r="AK23">
        <f t="shared" si="20"/>
        <v>0.26398249486709729</v>
      </c>
      <c r="AL23">
        <f t="shared" si="21"/>
        <v>0.29598988196801074</v>
      </c>
      <c r="AM23">
        <f t="shared" si="22"/>
        <v>0.11996102670366707</v>
      </c>
      <c r="AN23">
        <f t="shared" si="23"/>
        <v>0.13922720134494865</v>
      </c>
      <c r="AO23">
        <f t="shared" si="24"/>
        <v>3.9733379665850346E-2</v>
      </c>
      <c r="AP23">
        <f t="shared" si="25"/>
        <v>0.38110702348814196</v>
      </c>
      <c r="AQ23">
        <f t="shared" si="26"/>
        <v>1.7927451072654801</v>
      </c>
      <c r="AS23">
        <f t="shared" si="27"/>
        <v>0.26451026545363843</v>
      </c>
      <c r="AT23">
        <f>AF23+AF57</f>
        <v>0.1929032814711838</v>
      </c>
      <c r="AU23">
        <f>AG23+AG57</f>
        <v>0.30353295794831214</v>
      </c>
      <c r="AV23">
        <f>AH23+AH57</f>
        <v>1.0359689570191808</v>
      </c>
      <c r="AW23">
        <f>AI23+AI57</f>
        <v>0.64797762163292139</v>
      </c>
      <c r="AX23">
        <f>AJ23+AJ57</f>
        <v>0.86958179141365677</v>
      </c>
      <c r="AY23">
        <f>AK23+AK57</f>
        <v>1.63523389685997</v>
      </c>
      <c r="AZ23">
        <f>AL23+AL57</f>
        <v>1.8977127831853791</v>
      </c>
      <c r="BA23">
        <f>AM23+AM57</f>
        <v>0.60250494195758042</v>
      </c>
      <c r="BB23">
        <f>AN23+AN57</f>
        <v>0.4951025203842116</v>
      </c>
      <c r="BC23">
        <f>AO23+AO57</f>
        <v>0.30302755999347253</v>
      </c>
      <c r="BD23">
        <f>AP23+AP57</f>
        <v>2.0273932472278666</v>
      </c>
      <c r="BE23">
        <f t="shared" si="28"/>
        <v>10.275449824547373</v>
      </c>
      <c r="BF23">
        <f t="shared" si="29"/>
        <v>-0.27544982454737266</v>
      </c>
      <c r="BH23">
        <v>21</v>
      </c>
      <c r="BI23" s="14">
        <f t="shared" si="30"/>
        <v>0.25741964582586041</v>
      </c>
      <c r="BJ23" s="14">
        <f t="shared" si="31"/>
        <v>0.18773220128071724</v>
      </c>
      <c r="BK23" s="14">
        <f t="shared" si="32"/>
        <v>0.29539627279692604</v>
      </c>
      <c r="BL23" s="14">
        <f t="shared" si="33"/>
        <v>1.0081981564878253</v>
      </c>
      <c r="BM23" s="14">
        <f t="shared" si="34"/>
        <v>0.63060754779313455</v>
      </c>
      <c r="BN23" s="14">
        <f t="shared" si="35"/>
        <v>0.84627126428692512</v>
      </c>
      <c r="BO23" s="14">
        <f t="shared" si="36"/>
        <v>1.5913988436335935</v>
      </c>
      <c r="BP23" s="14">
        <f t="shared" si="37"/>
        <v>1.8468415646893319</v>
      </c>
      <c r="BQ23" s="14">
        <f t="shared" si="38"/>
        <v>0.58635383583717748</v>
      </c>
      <c r="BR23" s="14">
        <f t="shared" si="39"/>
        <v>0.48183050750872658</v>
      </c>
      <c r="BS23" s="14">
        <f t="shared" si="40"/>
        <v>0.29490442284050639</v>
      </c>
      <c r="BT23" s="14">
        <f t="shared" si="41"/>
        <v>1.9730457370192764</v>
      </c>
      <c r="BU23" s="14">
        <f t="shared" si="42"/>
        <v>0.258717692533043</v>
      </c>
      <c r="BV23" s="14">
        <f t="shared" si="43"/>
        <v>0.19026032674171972</v>
      </c>
      <c r="BW23" s="14">
        <f t="shared" si="44"/>
        <v>0.29916120792110701</v>
      </c>
      <c r="BX23" s="14">
        <f t="shared" si="45"/>
        <v>1.0172448561658718</v>
      </c>
      <c r="BY23" s="14">
        <f t="shared" si="46"/>
        <v>0.61672307582280894</v>
      </c>
      <c r="BZ23" s="14">
        <f t="shared" si="47"/>
        <v>0.83676300951342819</v>
      </c>
      <c r="CA23" s="14">
        <f t="shared" si="48"/>
        <v>1.5857588410278689</v>
      </c>
      <c r="CB23" s="14">
        <f t="shared" si="49"/>
        <v>1.8375534499733235</v>
      </c>
      <c r="CC23" s="14">
        <f t="shared" si="50"/>
        <v>0.59028130472807383</v>
      </c>
      <c r="CD23" s="14">
        <f t="shared" si="51"/>
        <v>0.49581419007355154</v>
      </c>
      <c r="CE23" s="14">
        <f t="shared" si="52"/>
        <v>0.29142870530120696</v>
      </c>
      <c r="CF23" s="14">
        <f t="shared" si="53"/>
        <v>1.9802933401979965</v>
      </c>
      <c r="CG23">
        <f>SUM(BI23:BT23)</f>
        <v>10.000000000000002</v>
      </c>
    </row>
    <row r="24" spans="1:85" x14ac:dyDescent="0.25">
      <c r="C24" s="11"/>
      <c r="F24" s="11"/>
      <c r="L24">
        <v>22</v>
      </c>
      <c r="M24">
        <v>9</v>
      </c>
      <c r="O24">
        <f t="shared" si="8"/>
        <v>1.8982007018105085</v>
      </c>
      <c r="Q24">
        <f t="shared" si="9"/>
        <v>5.4057570502487017E-2</v>
      </c>
      <c r="R24">
        <f t="shared" si="10"/>
        <v>4.5751675269835153E-2</v>
      </c>
      <c r="S24">
        <f t="shared" si="11"/>
        <v>7.1137591107259882E-2</v>
      </c>
      <c r="T24">
        <f t="shared" si="12"/>
        <v>0.22757676249967804</v>
      </c>
      <c r="U24">
        <f t="shared" si="54"/>
        <v>6.4143025838277246E-2</v>
      </c>
      <c r="V24">
        <f t="shared" si="1"/>
        <v>0.12259183278833069</v>
      </c>
      <c r="W24">
        <f t="shared" si="2"/>
        <v>0.27951087691810295</v>
      </c>
      <c r="X24">
        <f t="shared" si="55"/>
        <v>0.31340105149554087</v>
      </c>
      <c r="Y24">
        <f t="shared" si="56"/>
        <v>0.12701755768623571</v>
      </c>
      <c r="Z24">
        <f t="shared" si="4"/>
        <v>0.14741703671818096</v>
      </c>
      <c r="AA24">
        <f t="shared" si="5"/>
        <v>4.2070637293253325E-2</v>
      </c>
      <c r="AB24">
        <f t="shared" si="6"/>
        <v>0.40352508369332674</v>
      </c>
      <c r="AC24">
        <f t="shared" si="13"/>
        <v>1.8982007018105085</v>
      </c>
      <c r="AE24">
        <f t="shared" si="14"/>
        <v>3.9041578696240628E-2</v>
      </c>
      <c r="AF24">
        <f t="shared" si="15"/>
        <v>3.3042876583769844E-2</v>
      </c>
      <c r="AG24">
        <f t="shared" si="16"/>
        <v>5.1377149133021036E-2</v>
      </c>
      <c r="AH24">
        <f t="shared" si="17"/>
        <v>0.16436099513865637</v>
      </c>
      <c r="AI24">
        <f t="shared" si="18"/>
        <v>4.6325518660978005E-2</v>
      </c>
      <c r="AJ24">
        <f t="shared" si="19"/>
        <v>8.8538545902683258E-2</v>
      </c>
      <c r="AK24">
        <f t="shared" si="20"/>
        <v>0.20186896666307447</v>
      </c>
      <c r="AL24">
        <f t="shared" si="21"/>
        <v>0.22634520385789064</v>
      </c>
      <c r="AM24">
        <f t="shared" si="22"/>
        <v>9.1734902773392496E-2</v>
      </c>
      <c r="AN24">
        <f t="shared" si="23"/>
        <v>0.10646785985201956</v>
      </c>
      <c r="AO24">
        <f t="shared" si="24"/>
        <v>3.0384349156238513E-2</v>
      </c>
      <c r="AP24">
        <f t="shared" si="25"/>
        <v>0.29143478266740275</v>
      </c>
      <c r="AQ24">
        <f t="shared" si="26"/>
        <v>1.3709227290853678</v>
      </c>
      <c r="AS24">
        <f t="shared" si="27"/>
        <v>0.24256929092434359</v>
      </c>
      <c r="AT24">
        <f t="shared" ref="AT24:BD24" si="57">AF24+AF58</f>
        <v>0.17577376038565426</v>
      </c>
      <c r="AU24">
        <f t="shared" si="57"/>
        <v>0.27673169947422804</v>
      </c>
      <c r="AV24">
        <f t="shared" si="57"/>
        <v>0.94720865252609809</v>
      </c>
      <c r="AW24">
        <f t="shared" si="57"/>
        <v>0.60640277415944932</v>
      </c>
      <c r="AX24">
        <f t="shared" si="57"/>
        <v>0.80727866813758276</v>
      </c>
      <c r="AY24">
        <f t="shared" si="57"/>
        <v>1.5093412336795342</v>
      </c>
      <c r="AZ24">
        <f t="shared" si="57"/>
        <v>1.7535693654837534</v>
      </c>
      <c r="BA24">
        <f t="shared" si="57"/>
        <v>0.55183491499224013</v>
      </c>
      <c r="BB24">
        <f t="shared" si="57"/>
        <v>0.44579083847085166</v>
      </c>
      <c r="BC24">
        <f t="shared" si="57"/>
        <v>0.28143228853838992</v>
      </c>
      <c r="BD24">
        <f t="shared" si="57"/>
        <v>1.8611495541401633</v>
      </c>
      <c r="BE24">
        <f t="shared" si="28"/>
        <v>9.4590830409122884</v>
      </c>
      <c r="BF24">
        <f t="shared" si="29"/>
        <v>-0.45908304091228835</v>
      </c>
      <c r="BH24">
        <v>22</v>
      </c>
      <c r="BI24" s="14">
        <f t="shared" si="30"/>
        <v>0.23079653798118463</v>
      </c>
      <c r="BJ24" s="14">
        <f t="shared" si="31"/>
        <v>0.16724283280193242</v>
      </c>
      <c r="BK24" s="14">
        <f t="shared" si="32"/>
        <v>0.26330092298543201</v>
      </c>
      <c r="BL24" s="14">
        <f t="shared" si="33"/>
        <v>0.90123723788692889</v>
      </c>
      <c r="BM24" s="14">
        <f t="shared" si="34"/>
        <v>0.57697188446594705</v>
      </c>
      <c r="BN24" s="14">
        <f t="shared" si="35"/>
        <v>0.76809855477677647</v>
      </c>
      <c r="BO24" s="14">
        <f t="shared" si="36"/>
        <v>1.4360875197270371</v>
      </c>
      <c r="BP24" s="14">
        <f t="shared" si="37"/>
        <v>1.6684623891230437</v>
      </c>
      <c r="BQ24" s="14">
        <f t="shared" si="38"/>
        <v>0.52505239814991223</v>
      </c>
      <c r="BR24" s="14">
        <f t="shared" si="39"/>
        <v>0.42415501892567309</v>
      </c>
      <c r="BS24" s="14">
        <f t="shared" si="40"/>
        <v>0.26777337569511628</v>
      </c>
      <c r="BT24" s="14">
        <f t="shared" si="41"/>
        <v>1.7708213274810165</v>
      </c>
      <c r="BU24" s="14">
        <f t="shared" si="42"/>
        <v>0.23284592327973869</v>
      </c>
      <c r="BV24" s="14">
        <f t="shared" si="43"/>
        <v>0.17123429406754775</v>
      </c>
      <c r="BW24" s="14">
        <f t="shared" si="44"/>
        <v>0.26924508712899631</v>
      </c>
      <c r="BX24" s="14">
        <f t="shared" si="45"/>
        <v>0.91552037054928459</v>
      </c>
      <c r="BY24" s="14">
        <f t="shared" si="46"/>
        <v>0.55505076824052801</v>
      </c>
      <c r="BZ24" s="14">
        <f t="shared" si="47"/>
        <v>0.75308670856208537</v>
      </c>
      <c r="CA24" s="14">
        <f t="shared" si="48"/>
        <v>1.427182956925082</v>
      </c>
      <c r="CB24" s="14">
        <f t="shared" si="49"/>
        <v>1.6537981049759911</v>
      </c>
      <c r="CC24" s="14">
        <f t="shared" si="50"/>
        <v>0.53125317425526641</v>
      </c>
      <c r="CD24" s="14">
        <f t="shared" si="51"/>
        <v>0.44623277106619635</v>
      </c>
      <c r="CE24" s="14">
        <f t="shared" si="52"/>
        <v>0.26228583477108625</v>
      </c>
      <c r="CF24" s="14">
        <f t="shared" si="53"/>
        <v>1.7822640061781969</v>
      </c>
      <c r="CG24">
        <f>SUM(BI24:BT24)</f>
        <v>9.0000000000000018</v>
      </c>
    </row>
    <row r="25" spans="1:85" x14ac:dyDescent="0.25">
      <c r="C25" s="11"/>
      <c r="F25" s="11"/>
      <c r="L25">
        <v>23</v>
      </c>
      <c r="M25">
        <v>8</v>
      </c>
      <c r="O25">
        <f t="shared" si="8"/>
        <v>1.6872895127204519</v>
      </c>
      <c r="Q25">
        <f t="shared" si="9"/>
        <v>4.8051173779988458E-2</v>
      </c>
      <c r="R25">
        <f t="shared" si="10"/>
        <v>4.0668155795409021E-2</v>
      </c>
      <c r="S25">
        <f t="shared" si="11"/>
        <v>6.3233414317564338E-2</v>
      </c>
      <c r="T25">
        <f t="shared" si="12"/>
        <v>0.20229045555526934</v>
      </c>
      <c r="U25">
        <f t="shared" si="54"/>
        <v>5.7016022967357541E-2</v>
      </c>
      <c r="V25">
        <f t="shared" si="1"/>
        <v>0.10897051803407172</v>
      </c>
      <c r="W25">
        <f t="shared" si="2"/>
        <v>0.2484541128160915</v>
      </c>
      <c r="X25">
        <f t="shared" si="55"/>
        <v>0.27857871244048077</v>
      </c>
      <c r="Y25">
        <f t="shared" si="56"/>
        <v>0.1129044957210984</v>
      </c>
      <c r="Z25">
        <f t="shared" si="4"/>
        <v>0.13103736597171642</v>
      </c>
      <c r="AA25">
        <f t="shared" si="5"/>
        <v>3.7396122038447395E-2</v>
      </c>
      <c r="AB25">
        <f t="shared" si="6"/>
        <v>0.35868896328295707</v>
      </c>
      <c r="AC25">
        <f t="shared" si="13"/>
        <v>1.6872895127204519</v>
      </c>
      <c r="AE25">
        <f t="shared" si="14"/>
        <v>2.7028785251243512E-2</v>
      </c>
      <c r="AF25">
        <f t="shared" si="15"/>
        <v>2.287583763491758E-2</v>
      </c>
      <c r="AG25">
        <f t="shared" si="16"/>
        <v>3.5568795553629948E-2</v>
      </c>
      <c r="AH25">
        <f t="shared" si="17"/>
        <v>0.11378838124983898</v>
      </c>
      <c r="AI25">
        <f t="shared" si="18"/>
        <v>3.2071512919138595E-2</v>
      </c>
      <c r="AJ25">
        <f t="shared" si="19"/>
        <v>6.1295916394165317E-2</v>
      </c>
      <c r="AK25">
        <f t="shared" si="20"/>
        <v>0.13975543845905158</v>
      </c>
      <c r="AL25">
        <f t="shared" si="21"/>
        <v>0.15670052574777044</v>
      </c>
      <c r="AM25">
        <f t="shared" si="22"/>
        <v>6.3508778843117869E-2</v>
      </c>
      <c r="AN25">
        <f t="shared" si="23"/>
        <v>7.370851835909048E-2</v>
      </c>
      <c r="AO25">
        <f t="shared" si="24"/>
        <v>2.1035318646626652E-2</v>
      </c>
      <c r="AP25">
        <f t="shared" si="25"/>
        <v>0.20176254184666342</v>
      </c>
      <c r="AQ25">
        <f t="shared" si="26"/>
        <v>0.94910035090525446</v>
      </c>
      <c r="AS25">
        <f t="shared" si="27"/>
        <v>0.22062831639504876</v>
      </c>
      <c r="AT25">
        <f t="shared" ref="AT25:AT26" si="58">AF25+AF59</f>
        <v>0.1586442393001247</v>
      </c>
      <c r="AU25">
        <f t="shared" ref="AU25:AU26" si="59">AG25+AG59</f>
        <v>0.24993044100014394</v>
      </c>
      <c r="AV25">
        <f t="shared" ref="AV25:AV26" si="60">AH25+AH59</f>
        <v>0.8584483480330154</v>
      </c>
      <c r="AW25">
        <f t="shared" ref="AW25:AW26" si="61">AI25+AI59</f>
        <v>0.56482792668597714</v>
      </c>
      <c r="AX25">
        <f t="shared" ref="AX25:AX26" si="62">AJ25+AJ59</f>
        <v>0.74497554486150874</v>
      </c>
      <c r="AY25">
        <f t="shared" ref="AY25:AY26" si="63">AK25+AK59</f>
        <v>1.3834485704990989</v>
      </c>
      <c r="AZ25">
        <f t="shared" ref="AZ25:AZ26" si="64">AL25+AL59</f>
        <v>1.6094259477821278</v>
      </c>
      <c r="BA25">
        <f t="shared" ref="BA25:BA26" si="65">AM25+AM59</f>
        <v>0.50116488802689974</v>
      </c>
      <c r="BB25">
        <f t="shared" ref="BB25:BB26" si="66">AN25+AN59</f>
        <v>0.39647915655749172</v>
      </c>
      <c r="BC25">
        <f t="shared" ref="BC25:BC26" si="67">AO25+AO59</f>
        <v>0.25983701708330725</v>
      </c>
      <c r="BD25">
        <f t="shared" ref="BD25:BD26" si="68">AP25+AP59</f>
        <v>1.6949058610524599</v>
      </c>
      <c r="BE25">
        <f t="shared" si="28"/>
        <v>8.6427162572772041</v>
      </c>
      <c r="BF25">
        <f t="shared" si="29"/>
        <v>-0.64271625727720405</v>
      </c>
      <c r="BH25">
        <v>23</v>
      </c>
      <c r="BI25" s="14">
        <f t="shared" si="30"/>
        <v>0.20422127472647622</v>
      </c>
      <c r="BJ25" s="14">
        <f t="shared" si="31"/>
        <v>0.14684664827823829</v>
      </c>
      <c r="BK25" s="14">
        <f t="shared" si="32"/>
        <v>0.23134434458815092</v>
      </c>
      <c r="BL25" s="14">
        <f t="shared" si="33"/>
        <v>0.79460977079764539</v>
      </c>
      <c r="BM25" s="14">
        <f t="shared" si="34"/>
        <v>0.52282445460165572</v>
      </c>
      <c r="BN25" s="14">
        <f t="shared" si="35"/>
        <v>0.68957538133614982</v>
      </c>
      <c r="BO25" s="14">
        <f t="shared" si="36"/>
        <v>1.2805683114580828</v>
      </c>
      <c r="BP25" s="14">
        <f t="shared" si="37"/>
        <v>1.4897408637493883</v>
      </c>
      <c r="BQ25" s="14">
        <f t="shared" si="38"/>
        <v>0.46389572269474127</v>
      </c>
      <c r="BR25" s="14">
        <f t="shared" si="39"/>
        <v>0.36699495367434243</v>
      </c>
      <c r="BS25" s="14">
        <f t="shared" si="40"/>
        <v>0.24051421738116036</v>
      </c>
      <c r="BT25" s="14">
        <f t="shared" si="41"/>
        <v>1.5688640567139682</v>
      </c>
      <c r="BU25" s="14">
        <f t="shared" si="42"/>
        <v>0.20697415402643438</v>
      </c>
      <c r="BV25" s="14">
        <f t="shared" si="43"/>
        <v>0.15220826139337579</v>
      </c>
      <c r="BW25" s="14">
        <f t="shared" si="44"/>
        <v>0.23932896633688561</v>
      </c>
      <c r="BX25" s="14">
        <f t="shared" si="45"/>
        <v>0.81379588493269739</v>
      </c>
      <c r="BY25" s="14">
        <f t="shared" si="46"/>
        <v>0.49337846065824714</v>
      </c>
      <c r="BZ25" s="14">
        <f t="shared" si="47"/>
        <v>0.66941040761074255</v>
      </c>
      <c r="CA25" s="14">
        <f t="shared" si="48"/>
        <v>1.2686070728222951</v>
      </c>
      <c r="CB25" s="14">
        <f t="shared" si="49"/>
        <v>1.4700427599786587</v>
      </c>
      <c r="CC25" s="14">
        <f t="shared" si="50"/>
        <v>0.47222504378245905</v>
      </c>
      <c r="CD25" s="14">
        <f t="shared" si="51"/>
        <v>0.39665135205884122</v>
      </c>
      <c r="CE25" s="14">
        <f t="shared" si="52"/>
        <v>0.23314296424096556</v>
      </c>
      <c r="CF25" s="14">
        <f t="shared" si="53"/>
        <v>1.5842346721583973</v>
      </c>
      <c r="CG25">
        <f>SUM(BI25:BT25)</f>
        <v>7.9999999999999991</v>
      </c>
    </row>
    <row r="26" spans="1:85" x14ac:dyDescent="0.25">
      <c r="C26" s="11"/>
      <c r="F26" s="11"/>
      <c r="L26">
        <v>24</v>
      </c>
      <c r="M26">
        <v>7</v>
      </c>
      <c r="O26">
        <f t="shared" si="8"/>
        <v>1.4763783236303953</v>
      </c>
      <c r="Q26">
        <f t="shared" si="9"/>
        <v>4.20447770574899E-2</v>
      </c>
      <c r="R26">
        <f t="shared" si="10"/>
        <v>3.5584636320982896E-2</v>
      </c>
      <c r="S26">
        <f t="shared" si="11"/>
        <v>5.5329237527868787E-2</v>
      </c>
      <c r="T26">
        <f t="shared" si="12"/>
        <v>0.17700414861086067</v>
      </c>
      <c r="U26">
        <f t="shared" si="54"/>
        <v>4.988902009643785E-2</v>
      </c>
      <c r="V26">
        <f t="shared" si="1"/>
        <v>9.534920327981275E-2</v>
      </c>
      <c r="W26">
        <f t="shared" si="2"/>
        <v>0.21739734871408004</v>
      </c>
      <c r="X26">
        <f t="shared" si="55"/>
        <v>0.24375637338542064</v>
      </c>
      <c r="Y26">
        <f t="shared" si="56"/>
        <v>9.8791433755961097E-2</v>
      </c>
      <c r="Z26">
        <f t="shared" si="4"/>
        <v>0.11465769522525185</v>
      </c>
      <c r="AA26">
        <f t="shared" si="5"/>
        <v>3.2721606783641471E-2</v>
      </c>
      <c r="AB26">
        <f t="shared" si="6"/>
        <v>0.31385284287258741</v>
      </c>
      <c r="AC26">
        <f t="shared" si="13"/>
        <v>1.4763783236303953</v>
      </c>
      <c r="AE26">
        <f t="shared" si="14"/>
        <v>1.5015991806246395E-2</v>
      </c>
      <c r="AF26">
        <f t="shared" si="15"/>
        <v>1.270879868606533E-2</v>
      </c>
      <c r="AG26">
        <f t="shared" si="16"/>
        <v>1.9760441974238846E-2</v>
      </c>
      <c r="AH26">
        <f t="shared" si="17"/>
        <v>6.3215767361021635E-2</v>
      </c>
      <c r="AI26">
        <f t="shared" si="18"/>
        <v>1.7817507177299213E-2</v>
      </c>
      <c r="AJ26">
        <f t="shared" si="19"/>
        <v>3.4053286885647377E-2</v>
      </c>
      <c r="AK26">
        <f t="shared" si="20"/>
        <v>7.7641910255028646E-2</v>
      </c>
      <c r="AL26">
        <f t="shared" si="21"/>
        <v>8.7055847637650174E-2</v>
      </c>
      <c r="AM26">
        <f t="shared" si="22"/>
        <v>3.528265491284327E-2</v>
      </c>
      <c r="AN26">
        <f t="shared" si="23"/>
        <v>4.0949176866161341E-2</v>
      </c>
      <c r="AO26">
        <f t="shared" si="24"/>
        <v>1.1686288137014805E-2</v>
      </c>
      <c r="AP26">
        <f t="shared" si="25"/>
        <v>0.1120903010259241</v>
      </c>
      <c r="AQ26">
        <f t="shared" si="26"/>
        <v>0.5272779727251411</v>
      </c>
      <c r="AS26">
        <f t="shared" si="27"/>
        <v>0.19868734186575399</v>
      </c>
      <c r="AT26">
        <f t="shared" si="58"/>
        <v>0.14151471821459516</v>
      </c>
      <c r="AU26">
        <f t="shared" si="59"/>
        <v>0.22312918252605982</v>
      </c>
      <c r="AV26">
        <f t="shared" si="60"/>
        <v>0.76968804353993248</v>
      </c>
      <c r="AW26">
        <f t="shared" si="61"/>
        <v>0.52325307921250508</v>
      </c>
      <c r="AX26">
        <f t="shared" si="62"/>
        <v>0.68267242158543473</v>
      </c>
      <c r="AY26">
        <f t="shared" si="63"/>
        <v>1.2575559073186633</v>
      </c>
      <c r="AZ26">
        <f t="shared" si="64"/>
        <v>1.4652825300805019</v>
      </c>
      <c r="BA26">
        <f t="shared" si="65"/>
        <v>0.45049486106155939</v>
      </c>
      <c r="BB26">
        <f t="shared" si="66"/>
        <v>0.34716747464413178</v>
      </c>
      <c r="BC26">
        <f t="shared" si="67"/>
        <v>0.23824174562822462</v>
      </c>
      <c r="BD26">
        <f t="shared" si="68"/>
        <v>1.5286621679647565</v>
      </c>
      <c r="BE26">
        <f t="shared" si="28"/>
        <v>7.8263494736421189</v>
      </c>
      <c r="BF26">
        <f t="shared" si="29"/>
        <v>-0.82634947364211886</v>
      </c>
      <c r="BH26">
        <v>24</v>
      </c>
      <c r="BI26" s="14">
        <f t="shared" si="30"/>
        <v>0.17770882807422619</v>
      </c>
      <c r="BJ26" s="14">
        <f t="shared" si="31"/>
        <v>0.12657280777434704</v>
      </c>
      <c r="BK26" s="14">
        <f t="shared" si="32"/>
        <v>0.1995699633580969</v>
      </c>
      <c r="BL26" s="14">
        <f t="shared" si="33"/>
        <v>0.68842010223601979</v>
      </c>
      <c r="BM26" s="14">
        <f t="shared" si="34"/>
        <v>0.46800511104483111</v>
      </c>
      <c r="BN26" s="14">
        <f t="shared" si="35"/>
        <v>0.61059207325100373</v>
      </c>
      <c r="BO26" s="14">
        <f t="shared" si="36"/>
        <v>1.1247761655516866</v>
      </c>
      <c r="BP26" s="14">
        <f t="shared" si="37"/>
        <v>1.3105698570077093</v>
      </c>
      <c r="BQ26" s="14">
        <f t="shared" si="38"/>
        <v>0.4029291099319387</v>
      </c>
      <c r="BR26" s="14">
        <f t="shared" si="39"/>
        <v>0.31051160323128302</v>
      </c>
      <c r="BS26" s="14">
        <f t="shared" si="40"/>
        <v>0.21308685805739833</v>
      </c>
      <c r="BT26" s="14">
        <f t="shared" si="41"/>
        <v>1.367257520481459</v>
      </c>
      <c r="BU26" s="14">
        <f t="shared" si="42"/>
        <v>0.18110238477313007</v>
      </c>
      <c r="BV26" s="14">
        <f t="shared" si="43"/>
        <v>0.13318222871920382</v>
      </c>
      <c r="BW26" s="14">
        <f t="shared" si="44"/>
        <v>0.20941284554477491</v>
      </c>
      <c r="BX26" s="14">
        <f t="shared" si="45"/>
        <v>0.71207139931611019</v>
      </c>
      <c r="BY26" s="14">
        <f t="shared" si="46"/>
        <v>0.43170615307596627</v>
      </c>
      <c r="BZ26" s="14">
        <f t="shared" si="47"/>
        <v>0.58573410665939973</v>
      </c>
      <c r="CA26" s="14">
        <f t="shared" si="48"/>
        <v>1.1100311887195082</v>
      </c>
      <c r="CB26" s="14">
        <f t="shared" si="49"/>
        <v>1.2862874149813264</v>
      </c>
      <c r="CC26" s="14">
        <f t="shared" si="50"/>
        <v>0.41319691330965169</v>
      </c>
      <c r="CD26" s="14">
        <f t="shared" si="51"/>
        <v>0.34706993305148609</v>
      </c>
      <c r="CE26" s="14">
        <f t="shared" si="52"/>
        <v>0.20400009371084488</v>
      </c>
      <c r="CF26" s="14">
        <f t="shared" si="53"/>
        <v>1.3862053381385977</v>
      </c>
      <c r="CG26">
        <f>SUM(BI26:BT26)</f>
        <v>6.9999999999999991</v>
      </c>
    </row>
    <row r="27" spans="1:85" x14ac:dyDescent="0.25">
      <c r="C27" s="11"/>
      <c r="F27" s="11"/>
      <c r="M27">
        <f>SUM(M3:M26)</f>
        <v>276</v>
      </c>
      <c r="O27">
        <f>SUM(O3:O26)</f>
        <v>58.211488188855583</v>
      </c>
      <c r="Q27">
        <f>SUM(Q3:Q26)</f>
        <v>1.6577654954096017</v>
      </c>
      <c r="R27">
        <f t="shared" ref="R27:AC27" si="69">SUM(R3:R26)</f>
        <v>1.4030513749416111</v>
      </c>
      <c r="S27">
        <f t="shared" si="69"/>
        <v>2.1815527939559693</v>
      </c>
      <c r="T27">
        <f t="shared" si="69"/>
        <v>6.9790207166567928</v>
      </c>
      <c r="U27">
        <f t="shared" si="69"/>
        <v>1.9670527923738357</v>
      </c>
      <c r="V27">
        <f t="shared" si="69"/>
        <v>3.7594828721754752</v>
      </c>
      <c r="W27">
        <f t="shared" si="69"/>
        <v>8.5716668921551538</v>
      </c>
      <c r="X27">
        <f t="shared" si="69"/>
        <v>9.610965579196586</v>
      </c>
      <c r="Y27">
        <f t="shared" si="69"/>
        <v>3.895205102377894</v>
      </c>
      <c r="Z27">
        <f t="shared" si="69"/>
        <v>4.5207891260242166</v>
      </c>
      <c r="AA27">
        <f t="shared" si="69"/>
        <v>1.2901662103264353</v>
      </c>
      <c r="AB27">
        <f t="shared" si="69"/>
        <v>12.374769233262016</v>
      </c>
      <c r="AC27">
        <f t="shared" si="69"/>
        <v>58.211488188855583</v>
      </c>
      <c r="AE27">
        <f>SUM(AE3:AE26)</f>
        <v>1.6577654954096017</v>
      </c>
      <c r="AF27">
        <f t="shared" ref="AF27" si="70">SUM(AF3:AF26)</f>
        <v>1.4030513749416114</v>
      </c>
      <c r="AG27">
        <f t="shared" ref="AG27" si="71">SUM(AG3:AG26)</f>
        <v>2.1815527939559693</v>
      </c>
      <c r="AH27">
        <f t="shared" ref="AH27" si="72">SUM(AH3:AH26)</f>
        <v>6.979020716656791</v>
      </c>
      <c r="AI27">
        <f t="shared" ref="AI27" si="73">SUM(AI3:AI26)</f>
        <v>1.967052792373835</v>
      </c>
      <c r="AJ27">
        <f t="shared" ref="AJ27" si="74">SUM(AJ3:AJ26)</f>
        <v>3.7594828721754743</v>
      </c>
      <c r="AK27">
        <f t="shared" ref="AK27" si="75">SUM(AK3:AK26)</f>
        <v>8.5716668921551555</v>
      </c>
      <c r="AL27">
        <f t="shared" ref="AL27" si="76">SUM(AL3:AL26)</f>
        <v>9.6109655791965825</v>
      </c>
      <c r="AM27">
        <f t="shared" ref="AM27" si="77">SUM(AM3:AM26)</f>
        <v>3.8952051023778962</v>
      </c>
      <c r="AN27">
        <f t="shared" ref="AN27" si="78">SUM(AN3:AN26)</f>
        <v>4.5207891260242148</v>
      </c>
      <c r="AO27">
        <f t="shared" ref="AO27" si="79">SUM(AO3:AO26)</f>
        <v>1.2901662103264353</v>
      </c>
      <c r="AP27">
        <f t="shared" ref="AP27" si="80">SUM(AP3:AP26)</f>
        <v>12.374769233262024</v>
      </c>
      <c r="AQ27">
        <f t="shared" ref="AQ27" si="81">SUM(AQ3:AQ26)</f>
        <v>58.211488188855597</v>
      </c>
      <c r="AS27">
        <f>SUM(AS3:AS26)</f>
        <v>7.1381214539419355</v>
      </c>
      <c r="AT27">
        <f t="shared" ref="AT27" si="82">SUM(AT3:AT26)</f>
        <v>5.2463415143874741</v>
      </c>
      <c r="AU27">
        <f t="shared" ref="AU27" si="83">SUM(AU3:AU26)</f>
        <v>8.2496362958265212</v>
      </c>
      <c r="AV27">
        <f t="shared" ref="AV27" si="84">SUM(AV3:AV26)</f>
        <v>28.058625930211321</v>
      </c>
      <c r="AW27">
        <f t="shared" ref="AW27" si="85">SUM(AW3:AW26)</f>
        <v>17.048157428235111</v>
      </c>
      <c r="AX27">
        <f t="shared" ref="AX27" si="86">SUM(AX3:AX26)</f>
        <v>23.112875431866428</v>
      </c>
      <c r="AY27">
        <f t="shared" ref="AY27" si="87">SUM(AY3:AY26)</f>
        <v>43.777749399134962</v>
      </c>
      <c r="AZ27">
        <f t="shared" ref="AZ27" si="88">SUM(AZ3:AZ26)</f>
        <v>50.734269833707621</v>
      </c>
      <c r="BA27">
        <f t="shared" ref="BA27" si="89">SUM(BA3:BA26)</f>
        <v>16.28423957773418</v>
      </c>
      <c r="BB27">
        <f t="shared" ref="BB27" si="90">SUM(BB3:BB26)</f>
        <v>13.657681038102037</v>
      </c>
      <c r="BC27">
        <f t="shared" ref="BC27" si="91">SUM(BC3:BC26)</f>
        <v>8.0500912122263184</v>
      </c>
      <c r="BD27">
        <f t="shared" ref="BD27" si="92">SUM(BD3:BD26)</f>
        <v>54.642210884626117</v>
      </c>
      <c r="BE27">
        <f t="shared" ref="BE27" si="93">SUM(BE3:BE26)</f>
        <v>275.99999999999994</v>
      </c>
      <c r="BI27">
        <f>SUM(BI3:BI26)</f>
        <v>7.1406083139119856</v>
      </c>
      <c r="BJ27">
        <f t="shared" ref="BJ27" si="94">SUM(BJ3:BJ26)</f>
        <v>5.2511850180714648</v>
      </c>
      <c r="BK27">
        <f t="shared" ref="BK27" si="95">SUM(BK3:BK26)</f>
        <v>8.256849338622553</v>
      </c>
      <c r="BL27">
        <f t="shared" ref="BL27" si="96">SUM(BL3:BL26)</f>
        <v>28.075958030178061</v>
      </c>
      <c r="BM27">
        <f t="shared" ref="BM27" si="97">SUM(BM3:BM26)</f>
        <v>17.021556892709526</v>
      </c>
      <c r="BN27">
        <f t="shared" ref="BN27" si="98">SUM(BN3:BN26)</f>
        <v>23.094659062570617</v>
      </c>
      <c r="BO27">
        <f t="shared" ref="BO27" si="99">SUM(BO3:BO26)</f>
        <v>43.76694401236918</v>
      </c>
      <c r="BP27">
        <f t="shared" ref="BP27" si="100">SUM(BP3:BP26)</f>
        <v>50.716475219263728</v>
      </c>
      <c r="BQ27">
        <f t="shared" ref="BQ27" si="101">SUM(BQ3:BQ26)</f>
        <v>16.291764010494838</v>
      </c>
      <c r="BR27">
        <f t="shared" ref="BR27" si="102">SUM(BR3:BR26)</f>
        <v>13.684471646030023</v>
      </c>
      <c r="BS27">
        <f t="shared" ref="BS27" si="103">SUM(BS3:BS26)</f>
        <v>8.043432266313312</v>
      </c>
      <c r="BT27">
        <f t="shared" ref="BT27" si="104">SUM(BT3:BT26)</f>
        <v>54.656096189464705</v>
      </c>
      <c r="CG27">
        <f t="shared" ref="CG27" si="105">SUM(CG3:CG26)</f>
        <v>276</v>
      </c>
    </row>
    <row r="28" spans="1:85" x14ac:dyDescent="0.25">
      <c r="C28" s="11"/>
      <c r="F28" s="11"/>
      <c r="BI28" s="14">
        <f>BI27/SUM($BI$27:$BT$27)</f>
        <v>2.5871769253304297E-2</v>
      </c>
      <c r="BJ28" s="14">
        <f t="shared" ref="BJ28:BT28" si="106">BJ27/SUM($BI$27:$BT$27)</f>
        <v>1.9026032674171973E-2</v>
      </c>
      <c r="BK28" s="14">
        <f t="shared" si="106"/>
        <v>2.9916120792110701E-2</v>
      </c>
      <c r="BL28" s="14">
        <f t="shared" si="106"/>
        <v>0.10172448561658717</v>
      </c>
      <c r="BM28" s="14">
        <f t="shared" si="106"/>
        <v>6.1672307582280893E-2</v>
      </c>
      <c r="BN28" s="14">
        <f t="shared" si="106"/>
        <v>8.3676300951342819E-2</v>
      </c>
      <c r="BO28" s="14">
        <f t="shared" si="106"/>
        <v>0.15857588410278689</v>
      </c>
      <c r="BP28" s="14">
        <f t="shared" si="106"/>
        <v>0.18375534499733234</v>
      </c>
      <c r="BQ28" s="14">
        <f t="shared" si="106"/>
        <v>5.9028130472807382E-2</v>
      </c>
      <c r="BR28" s="14">
        <f t="shared" si="106"/>
        <v>4.9581419007355153E-2</v>
      </c>
      <c r="BS28" s="14">
        <f t="shared" si="106"/>
        <v>2.9142870530120695E-2</v>
      </c>
      <c r="BT28" s="14">
        <f t="shared" si="106"/>
        <v>0.19802933401979966</v>
      </c>
      <c r="BU28" s="13">
        <f>BU3-BI3</f>
        <v>1.2980467071825874E-3</v>
      </c>
      <c r="BV28" s="13">
        <f t="shared" ref="BV28:CF28" si="107">BV3-BJ3</f>
        <v>2.5281254610024784E-3</v>
      </c>
      <c r="BW28" s="13">
        <f t="shared" si="107"/>
        <v>3.7649351241809681E-3</v>
      </c>
      <c r="BX28" s="13">
        <f t="shared" si="107"/>
        <v>9.0466996780464992E-3</v>
      </c>
      <c r="BY28" s="13">
        <f t="shared" si="107"/>
        <v>-1.3884471970325607E-2</v>
      </c>
      <c r="BZ28" s="13">
        <f t="shared" si="107"/>
        <v>-9.5082547734969269E-3</v>
      </c>
      <c r="CA28" s="13">
        <f t="shared" si="107"/>
        <v>-5.6400026057246144E-3</v>
      </c>
      <c r="CB28" s="13">
        <f t="shared" si="107"/>
        <v>-9.2881147160084332E-3</v>
      </c>
      <c r="CC28" s="13">
        <f t="shared" si="107"/>
        <v>3.9274688908963462E-3</v>
      </c>
      <c r="CD28" s="13">
        <f t="shared" si="107"/>
        <v>1.3983682564824962E-2</v>
      </c>
      <c r="CE28" s="13">
        <f t="shared" si="107"/>
        <v>-3.4757175392994277E-3</v>
      </c>
      <c r="CF28" s="13">
        <f t="shared" si="107"/>
        <v>7.2476031787200856E-3</v>
      </c>
    </row>
    <row r="29" spans="1:85" x14ac:dyDescent="0.25">
      <c r="C29" s="11"/>
      <c r="F29" s="11"/>
      <c r="O29" t="s">
        <v>81</v>
      </c>
      <c r="BU29" s="13">
        <f t="shared" ref="BU29:BU41" si="108">BU4-BI4</f>
        <v>2.0493852985540573E-3</v>
      </c>
      <c r="BV29" s="13">
        <f t="shared" ref="BV29:BV41" si="109">BV4-BJ4</f>
        <v>3.991461265615337E-3</v>
      </c>
      <c r="BW29" s="13">
        <f t="shared" ref="BW29:BW41" si="110">BW4-BK4</f>
        <v>5.9441641435643011E-3</v>
      </c>
      <c r="BX29" s="13">
        <f t="shared" ref="BX29:BX41" si="111">BX4-BL4</f>
        <v>1.4283132662355702E-2</v>
      </c>
      <c r="BY29" s="13">
        <f t="shared" ref="BY29:BY41" si="112">BY4-BM4</f>
        <v>-2.1921116225419035E-2</v>
      </c>
      <c r="BZ29" s="13">
        <f t="shared" ref="BZ29:BZ41" si="113">BZ4-BN4</f>
        <v>-1.5011846214691094E-2</v>
      </c>
      <c r="CA29" s="13">
        <f t="shared" ref="CA29:CA41" si="114">CA4-BO4</f>
        <v>-8.9045628019550627E-3</v>
      </c>
      <c r="CB29" s="13">
        <f t="shared" ref="CB29:CB41" si="115">CB4-BP4</f>
        <v>-1.4664284147052564E-2</v>
      </c>
      <c r="CC29" s="13">
        <f t="shared" ref="CC29:CC41" si="116">CC4-BQ4</f>
        <v>6.2007761053541888E-3</v>
      </c>
      <c r="CD29" s="13">
        <f t="shared" ref="CD29:CD41" si="117">CD4-BR4</f>
        <v>2.2077752140523266E-2</v>
      </c>
      <c r="CE29" s="13">
        <f t="shared" ref="CE29:CE41" si="118">CE4-BS4</f>
        <v>-5.4875409240300321E-3</v>
      </c>
      <c r="CF29" s="13">
        <f t="shared" ref="CF29:CF41" si="119">CF4-BT4</f>
        <v>1.1442678697180408E-2</v>
      </c>
    </row>
    <row r="30" spans="1:85" x14ac:dyDescent="0.25">
      <c r="C30" s="11"/>
      <c r="F30" s="11"/>
      <c r="O30">
        <f>M3*$C$16</f>
        <v>7.8908881090994356</v>
      </c>
      <c r="BU30" s="13">
        <f t="shared" si="108"/>
        <v>2.7528792999581553E-3</v>
      </c>
      <c r="BV30" s="13">
        <f t="shared" si="109"/>
        <v>5.3616131151374979E-3</v>
      </c>
      <c r="BW30" s="13">
        <f t="shared" si="110"/>
        <v>7.9846217487346827E-3</v>
      </c>
      <c r="BX30" s="13">
        <f t="shared" si="111"/>
        <v>1.9186114135052001E-2</v>
      </c>
      <c r="BY30" s="13">
        <f t="shared" si="112"/>
        <v>-2.9445993943408577E-2</v>
      </c>
      <c r="BZ30" s="13">
        <f t="shared" si="113"/>
        <v>-2.0164973725407265E-2</v>
      </c>
      <c r="CA30" s="13">
        <f t="shared" si="114"/>
        <v>-1.1961238635787685E-2</v>
      </c>
      <c r="CB30" s="13">
        <f t="shared" si="115"/>
        <v>-1.9698103770729558E-2</v>
      </c>
      <c r="CC30" s="13">
        <f t="shared" si="116"/>
        <v>8.3293210877177781E-3</v>
      </c>
      <c r="CD30" s="13">
        <f t="shared" si="117"/>
        <v>2.9656398384498794E-2</v>
      </c>
      <c r="CE30" s="13">
        <f t="shared" si="118"/>
        <v>-7.3712531401947945E-3</v>
      </c>
      <c r="CF30" s="13">
        <f t="shared" si="119"/>
        <v>1.5370615444429081E-2</v>
      </c>
    </row>
    <row r="31" spans="1:85" x14ac:dyDescent="0.25">
      <c r="C31" s="11"/>
      <c r="F31" s="11"/>
      <c r="O31">
        <f>M4*$C$16</f>
        <v>7.1017992981894915</v>
      </c>
      <c r="BU31" s="13">
        <f t="shared" si="108"/>
        <v>2.7528792999581553E-3</v>
      </c>
      <c r="BV31" s="13">
        <f t="shared" si="109"/>
        <v>5.3616131151374979E-3</v>
      </c>
      <c r="BW31" s="13">
        <f t="shared" si="110"/>
        <v>7.9846217487346827E-3</v>
      </c>
      <c r="BX31" s="13">
        <f t="shared" si="111"/>
        <v>1.9186114135052001E-2</v>
      </c>
      <c r="BY31" s="13">
        <f t="shared" si="112"/>
        <v>-2.9445993943408577E-2</v>
      </c>
      <c r="BZ31" s="13">
        <f t="shared" si="113"/>
        <v>-2.0164973725407265E-2</v>
      </c>
      <c r="CA31" s="13">
        <f t="shared" si="114"/>
        <v>-1.1961238635787685E-2</v>
      </c>
      <c r="CB31" s="13">
        <f t="shared" si="115"/>
        <v>-1.9698103770729558E-2</v>
      </c>
      <c r="CC31" s="13">
        <f t="shared" si="116"/>
        <v>8.3293210877177781E-3</v>
      </c>
      <c r="CD31" s="13">
        <f t="shared" si="117"/>
        <v>2.9656398384498794E-2</v>
      </c>
      <c r="CE31" s="13">
        <f t="shared" si="118"/>
        <v>-7.3712531401947945E-3</v>
      </c>
      <c r="CF31" s="13">
        <f t="shared" si="119"/>
        <v>1.5370615444429081E-2</v>
      </c>
    </row>
    <row r="32" spans="1:85" x14ac:dyDescent="0.25">
      <c r="C32" s="11"/>
      <c r="F32" s="11"/>
      <c r="O32">
        <f>M5*$C$16</f>
        <v>6.3127104872795483</v>
      </c>
      <c r="BU32" s="13">
        <f t="shared" si="108"/>
        <v>2.7528792999581553E-3</v>
      </c>
      <c r="BV32" s="13">
        <f t="shared" si="109"/>
        <v>5.3616131151374979E-3</v>
      </c>
      <c r="BW32" s="13">
        <f t="shared" si="110"/>
        <v>7.9846217487346827E-3</v>
      </c>
      <c r="BX32" s="13">
        <f t="shared" si="111"/>
        <v>1.9186114135052001E-2</v>
      </c>
      <c r="BY32" s="13">
        <f t="shared" si="112"/>
        <v>-2.9445993943408577E-2</v>
      </c>
      <c r="BZ32" s="13">
        <f t="shared" si="113"/>
        <v>-2.0164973725407265E-2</v>
      </c>
      <c r="CA32" s="13">
        <f t="shared" si="114"/>
        <v>-1.1961238635787685E-2</v>
      </c>
      <c r="CB32" s="13">
        <f t="shared" si="115"/>
        <v>-1.9698103770729558E-2</v>
      </c>
      <c r="CC32" s="13">
        <f t="shared" si="116"/>
        <v>8.3293210877177781E-3</v>
      </c>
      <c r="CD32" s="13">
        <f t="shared" si="117"/>
        <v>2.9656398384498794E-2</v>
      </c>
      <c r="CE32" s="13">
        <f t="shared" si="118"/>
        <v>-7.3712531401947945E-3</v>
      </c>
      <c r="CF32" s="13">
        <f t="shared" si="119"/>
        <v>1.5370615444429081E-2</v>
      </c>
    </row>
    <row r="33" spans="1:84" x14ac:dyDescent="0.25">
      <c r="C33" s="11"/>
      <c r="F33" s="11"/>
      <c r="O33">
        <f>M6*$C$16</f>
        <v>6.3127104872795483</v>
      </c>
      <c r="BU33" s="13">
        <f t="shared" si="108"/>
        <v>1.2980467071825874E-3</v>
      </c>
      <c r="BV33" s="13">
        <f t="shared" si="109"/>
        <v>2.5281254610024784E-3</v>
      </c>
      <c r="BW33" s="13">
        <f t="shared" si="110"/>
        <v>3.7649351241809681E-3</v>
      </c>
      <c r="BX33" s="13">
        <f t="shared" si="111"/>
        <v>9.0466996780464992E-3</v>
      </c>
      <c r="BY33" s="13">
        <f t="shared" si="112"/>
        <v>-1.3884471970325607E-2</v>
      </c>
      <c r="BZ33" s="13">
        <f t="shared" si="113"/>
        <v>-9.5082547734969269E-3</v>
      </c>
      <c r="CA33" s="13">
        <f t="shared" si="114"/>
        <v>-5.6400026057246144E-3</v>
      </c>
      <c r="CB33" s="13">
        <f t="shared" si="115"/>
        <v>-9.2881147160084332E-3</v>
      </c>
      <c r="CC33" s="13">
        <f t="shared" si="116"/>
        <v>3.9274688908963462E-3</v>
      </c>
      <c r="CD33" s="13">
        <f t="shared" si="117"/>
        <v>1.3983682564824962E-2</v>
      </c>
      <c r="CE33" s="13">
        <f t="shared" si="118"/>
        <v>-3.4757175392994277E-3</v>
      </c>
      <c r="CF33" s="13">
        <f t="shared" si="119"/>
        <v>7.2476031787200856E-3</v>
      </c>
    </row>
    <row r="34" spans="1:84" x14ac:dyDescent="0.25">
      <c r="B34">
        <v>1988613</v>
      </c>
      <c r="C34">
        <v>1394584</v>
      </c>
      <c r="D34">
        <v>2201877</v>
      </c>
      <c r="E34">
        <v>7648988</v>
      </c>
      <c r="F34">
        <v>5472360</v>
      </c>
      <c r="G34">
        <v>7022611</v>
      </c>
      <c r="H34">
        <v>12774950</v>
      </c>
      <c r="I34">
        <v>14922085</v>
      </c>
      <c r="J34">
        <v>4495510</v>
      </c>
      <c r="K34">
        <v>3315431</v>
      </c>
      <c r="L34">
        <v>2452920</v>
      </c>
      <c r="M34">
        <v>15337249</v>
      </c>
      <c r="O34">
        <f>M7*$C$16</f>
        <v>6.3127104872795483</v>
      </c>
      <c r="BU34" s="13">
        <f t="shared" si="108"/>
        <v>-3.0880435379054827E-4</v>
      </c>
      <c r="BV34" s="13">
        <f t="shared" si="109"/>
        <v>-6.0143918163074739E-4</v>
      </c>
      <c r="BW34" s="13">
        <f t="shared" si="110"/>
        <v>-8.9567528784045836E-4</v>
      </c>
      <c r="BX34" s="13">
        <f t="shared" si="111"/>
        <v>-2.152203177712142E-3</v>
      </c>
      <c r="BY34" s="13">
        <f t="shared" si="112"/>
        <v>3.3031056361797484E-3</v>
      </c>
      <c r="BZ34" s="13">
        <f t="shared" si="113"/>
        <v>2.2620067943304178E-3</v>
      </c>
      <c r="CA34" s="13">
        <f t="shared" si="114"/>
        <v>1.341752458059009E-3</v>
      </c>
      <c r="CB34" s="13">
        <f t="shared" si="115"/>
        <v>2.2096356370981951E-3</v>
      </c>
      <c r="CC34" s="13">
        <f t="shared" si="116"/>
        <v>-9.3434195100605688E-4</v>
      </c>
      <c r="CD34" s="13">
        <f t="shared" si="117"/>
        <v>-3.3267077634023812E-3</v>
      </c>
      <c r="CE34" s="13">
        <f t="shared" si="118"/>
        <v>8.268706378150581E-4</v>
      </c>
      <c r="CF34" s="13">
        <f t="shared" si="119"/>
        <v>-1.7241994481018708E-3</v>
      </c>
    </row>
    <row r="35" spans="1:84" x14ac:dyDescent="0.25">
      <c r="B35" t="s">
        <v>8</v>
      </c>
      <c r="C35" t="s">
        <v>10</v>
      </c>
      <c r="D35" t="s">
        <v>12</v>
      </c>
      <c r="E35" t="s">
        <v>14</v>
      </c>
      <c r="F35" t="s">
        <v>16</v>
      </c>
      <c r="G35" t="s">
        <v>18</v>
      </c>
      <c r="H35" t="s">
        <v>22</v>
      </c>
      <c r="I35" t="s">
        <v>24</v>
      </c>
      <c r="J35" t="s">
        <v>26</v>
      </c>
      <c r="K35" t="s">
        <v>28</v>
      </c>
      <c r="L35" t="s">
        <v>30</v>
      </c>
      <c r="M35" t="s">
        <v>32</v>
      </c>
      <c r="O35">
        <f>M8*$C$16</f>
        <v>7.8908881090994356</v>
      </c>
      <c r="Q35" t="s">
        <v>84</v>
      </c>
      <c r="AE35" t="s">
        <v>85</v>
      </c>
      <c r="BU35" s="13">
        <f t="shared" si="108"/>
        <v>-2.012683739393839E-3</v>
      </c>
      <c r="BV35" s="13">
        <f t="shared" si="109"/>
        <v>-3.9199799039217331E-3</v>
      </c>
      <c r="BW35" s="13">
        <f t="shared" si="110"/>
        <v>-5.8377126665644097E-3</v>
      </c>
      <c r="BX35" s="13">
        <f t="shared" si="111"/>
        <v>-1.4027342187636682E-2</v>
      </c>
      <c r="BY35" s="13">
        <f t="shared" si="112"/>
        <v>2.152854039081542E-2</v>
      </c>
      <c r="BZ35" s="13">
        <f t="shared" si="113"/>
        <v>1.4743005522635189E-2</v>
      </c>
      <c r="CA35" s="13">
        <f t="shared" si="114"/>
        <v>8.7450948196772238E-3</v>
      </c>
      <c r="CB35" s="13">
        <f t="shared" si="115"/>
        <v>1.4401667794458728E-2</v>
      </c>
      <c r="CC35" s="13">
        <f t="shared" si="116"/>
        <v>-6.0897290751884547E-3</v>
      </c>
      <c r="CD35" s="13">
        <f t="shared" si="117"/>
        <v>-2.1682371180739346E-2</v>
      </c>
      <c r="CE35" s="13">
        <f t="shared" si="118"/>
        <v>5.3892669157167838E-3</v>
      </c>
      <c r="CF35" s="13">
        <f t="shared" si="119"/>
        <v>-1.1237756689857825E-2</v>
      </c>
    </row>
    <row r="36" spans="1:84" x14ac:dyDescent="0.25">
      <c r="A36" t="s">
        <v>73</v>
      </c>
      <c r="B36">
        <v>1988613</v>
      </c>
      <c r="C36">
        <v>1394584</v>
      </c>
      <c r="D36">
        <v>2201877</v>
      </c>
      <c r="E36">
        <v>7648988</v>
      </c>
      <c r="F36">
        <v>5472360</v>
      </c>
      <c r="G36">
        <v>7022611</v>
      </c>
      <c r="H36">
        <v>12774950</v>
      </c>
      <c r="I36">
        <v>14922085</v>
      </c>
      <c r="J36">
        <v>4495510</v>
      </c>
      <c r="K36">
        <v>3315431</v>
      </c>
      <c r="L36">
        <v>2452920</v>
      </c>
      <c r="M36">
        <v>15337249</v>
      </c>
      <c r="N36" t="s">
        <v>92</v>
      </c>
      <c r="O36">
        <f>M9*$C$16</f>
        <v>9.469065730919322</v>
      </c>
      <c r="Q36" t="s">
        <v>8</v>
      </c>
      <c r="R36" t="s">
        <v>10</v>
      </c>
      <c r="S36" t="s">
        <v>12</v>
      </c>
      <c r="T36" t="s">
        <v>14</v>
      </c>
      <c r="U36" t="s">
        <v>16</v>
      </c>
      <c r="V36" t="s">
        <v>18</v>
      </c>
      <c r="W36" t="s">
        <v>22</v>
      </c>
      <c r="X36" t="s">
        <v>24</v>
      </c>
      <c r="Y36" t="s">
        <v>26</v>
      </c>
      <c r="Z36" t="s">
        <v>28</v>
      </c>
      <c r="AA36" t="s">
        <v>30</v>
      </c>
      <c r="AB36" t="s">
        <v>32</v>
      </c>
      <c r="AC36" t="s">
        <v>87</v>
      </c>
      <c r="AE36" t="s">
        <v>8</v>
      </c>
      <c r="AF36" t="s">
        <v>10</v>
      </c>
      <c r="AG36" t="s">
        <v>12</v>
      </c>
      <c r="AH36" t="s">
        <v>14</v>
      </c>
      <c r="AI36" t="s">
        <v>16</v>
      </c>
      <c r="AJ36" t="s">
        <v>18</v>
      </c>
      <c r="AK36" t="s">
        <v>22</v>
      </c>
      <c r="AL36" t="s">
        <v>24</v>
      </c>
      <c r="AM36" t="s">
        <v>26</v>
      </c>
      <c r="AN36" t="s">
        <v>28</v>
      </c>
      <c r="AO36" t="s">
        <v>30</v>
      </c>
      <c r="AP36" t="s">
        <v>32</v>
      </c>
      <c r="AQ36" t="s">
        <v>87</v>
      </c>
      <c r="BU36" s="13">
        <f t="shared" si="108"/>
        <v>-2.8906644743024179E-3</v>
      </c>
      <c r="BV36" s="13">
        <f t="shared" si="109"/>
        <v>-5.6299687956235522E-3</v>
      </c>
      <c r="BW36" s="13">
        <f t="shared" si="110"/>
        <v>-8.3842624085121997E-3</v>
      </c>
      <c r="BX36" s="13">
        <f t="shared" si="111"/>
        <v>-2.0146403996336826E-2</v>
      </c>
      <c r="BY36" s="13">
        <f t="shared" si="112"/>
        <v>3.0919804077146451E-2</v>
      </c>
      <c r="BZ36" s="13">
        <f t="shared" si="113"/>
        <v>2.1174256776955058E-2</v>
      </c>
      <c r="CA36" s="13">
        <f t="shared" si="114"/>
        <v>1.2559914121063276E-2</v>
      </c>
      <c r="CB36" s="13">
        <f t="shared" si="115"/>
        <v>2.0684019376380203E-2</v>
      </c>
      <c r="CC36" s="13">
        <f t="shared" si="116"/>
        <v>-8.7462143958475513E-3</v>
      </c>
      <c r="CD36" s="13">
        <f t="shared" si="117"/>
        <v>-3.1140739533017769E-2</v>
      </c>
      <c r="CE36" s="13">
        <f t="shared" si="118"/>
        <v>7.7401939067127667E-3</v>
      </c>
      <c r="CF36" s="13">
        <f t="shared" si="119"/>
        <v>-1.6139934654618049E-2</v>
      </c>
    </row>
    <row r="37" spans="1:84" x14ac:dyDescent="0.25">
      <c r="A37" t="s">
        <v>74</v>
      </c>
      <c r="B37" s="11">
        <f>B36/SUM($B$36:$M$36)</f>
        <v>2.5163659519766731E-2</v>
      </c>
      <c r="C37" s="11">
        <f>C36/SUM($B$36:$M$36)</f>
        <v>1.7646891048039196E-2</v>
      </c>
      <c r="D37" s="11">
        <f>D36/SUM($B$36:$M$36)</f>
        <v>2.7862275431371219E-2</v>
      </c>
      <c r="E37" s="11">
        <f>E36/SUM($B$36:$M$36)</f>
        <v>9.6789334929813634E-2</v>
      </c>
      <c r="F37" s="11">
        <f>F36/SUM($B$36:$M$36)</f>
        <v>6.924655717808878E-2</v>
      </c>
      <c r="G37" s="11">
        <f>G36/SUM($B$36:$M$36)</f>
        <v>8.8863238922690616E-2</v>
      </c>
      <c r="H37" s="11">
        <f>H36/SUM($B$36:$M$36)</f>
        <v>0.16165261525598193</v>
      </c>
      <c r="I37" s="11">
        <f>I36/SUM($B$36:$M$36)</f>
        <v>0.18882219228427971</v>
      </c>
      <c r="J37" s="11">
        <f>J36/SUM($B$36:$M$36)</f>
        <v>5.6885619780071103E-2</v>
      </c>
      <c r="K37" s="11">
        <f>K36/SUM($B$36:$M$36)</f>
        <v>4.1953048102008651E-2</v>
      </c>
      <c r="L37" s="11">
        <f>L36/SUM($B$36:$M$36)</f>
        <v>3.1038942071296028E-2</v>
      </c>
      <c r="M37" s="11">
        <f>M36/SUM($B$36:$M$36)</f>
        <v>0.19407562547659238</v>
      </c>
      <c r="O37">
        <f>M10*$C$16</f>
        <v>11.04724335273921</v>
      </c>
      <c r="Q37">
        <f>$O30*B$37</f>
        <v>0.19856362168595412</v>
      </c>
      <c r="R37">
        <f>$O30*C$37</f>
        <v>0.13924964273354576</v>
      </c>
      <c r="S37">
        <f>$O30*D$37</f>
        <v>0.21985809789386049</v>
      </c>
      <c r="T37">
        <f>$O30*E$37</f>
        <v>0.76375381208530901</v>
      </c>
      <c r="U37">
        <f>$O30*F$37</f>
        <v>0.54641683463265489</v>
      </c>
      <c r="V37">
        <f>$O30*G$37</f>
        <v>0.70120987535112156</v>
      </c>
      <c r="W37">
        <f>$O30*H$37</f>
        <v>1.2755826995282538</v>
      </c>
      <c r="X37">
        <f>$O30*I$37</f>
        <v>1.4899747918301101</v>
      </c>
      <c r="Y37">
        <f>$O30*J$37</f>
        <v>0.4488780607013147</v>
      </c>
      <c r="Z37">
        <f>$O30*K$37</f>
        <v>0.33104680840861672</v>
      </c>
      <c r="AA37">
        <f>$O30*L$37</f>
        <v>0.24492481890941603</v>
      </c>
      <c r="AB37">
        <f>$O30*M$37</f>
        <v>1.5314290453392783</v>
      </c>
      <c r="AC37">
        <f>SUM(Q37:AB37)</f>
        <v>7.8908881090994356</v>
      </c>
      <c r="AE37">
        <f>(Q37-AVERAGE(Q$37:Q$60))*$B$21+AVERAGE(Q$37:Q$60)</f>
        <v>0.21345589331240067</v>
      </c>
      <c r="AF37">
        <f>(R37-AVERAGE(R$37:R$60))*$B$21+AVERAGE(R$37:R$60)</f>
        <v>0.1496933659385617</v>
      </c>
      <c r="AG37">
        <f>(S37-AVERAGE(S$37:S$60))*$B$21+AVERAGE(S$37:S$60)</f>
        <v>0.23634745523590006</v>
      </c>
      <c r="AH37">
        <f>(T37-AVERAGE(T$37:T$60))*$B$21+AVERAGE(T$37:T$60)</f>
        <v>0.82103534799170719</v>
      </c>
      <c r="AI37">
        <f>(U37-AVERAGE(U$37:U$60))*$B$21+AVERAGE(U$37:U$60)</f>
        <v>0.58739809723010405</v>
      </c>
      <c r="AJ37">
        <f>(V37-AVERAGE(V$37:V$60))*$B$21+AVERAGE(V$37:V$60)</f>
        <v>0.75380061600245563</v>
      </c>
      <c r="AK37">
        <f>(W37-AVERAGE(W$37:W$60))*$B$21+AVERAGE(W$37:W$60)</f>
        <v>1.3712514019928728</v>
      </c>
      <c r="AL37">
        <f>(X37-AVERAGE(X$37:X$60))*$B$21+AVERAGE(X$37:X$60)</f>
        <v>1.6017229012173684</v>
      </c>
      <c r="AM37">
        <f>(Y37-AVERAGE(Y$37:Y$60))*$B$21+AVERAGE(Y$37:Y$60)</f>
        <v>0.48254391525391338</v>
      </c>
      <c r="AN37">
        <f>(Z37-AVERAGE(Z$37:Z$60))*$B$21+AVERAGE(Z$37:Z$60)</f>
        <v>0.35587531903926295</v>
      </c>
      <c r="AO37">
        <f>(AA37-AVERAGE(AA$37:AA$60))*$B$21+AVERAGE(AA$37:AA$60)</f>
        <v>0.2632941803276222</v>
      </c>
      <c r="AP37">
        <f>(AB37-AVERAGE(AB$37:AB$60))*$B$21+AVERAGE(AB$37:AB$60)</f>
        <v>1.6462862237397244</v>
      </c>
      <c r="AQ37">
        <f>SUM(AE37:AP37)</f>
        <v>8.4827047172818943</v>
      </c>
      <c r="BU37" s="13">
        <f t="shared" si="108"/>
        <v>-2.8906644743024179E-3</v>
      </c>
      <c r="BV37" s="13">
        <f t="shared" si="109"/>
        <v>-5.6299687956235522E-3</v>
      </c>
      <c r="BW37" s="13">
        <f t="shared" si="110"/>
        <v>-8.3842624085121997E-3</v>
      </c>
      <c r="BX37" s="13">
        <f t="shared" si="111"/>
        <v>-2.0146403996336826E-2</v>
      </c>
      <c r="BY37" s="13">
        <f t="shared" si="112"/>
        <v>3.0919804077146451E-2</v>
      </c>
      <c r="BZ37" s="13">
        <f t="shared" si="113"/>
        <v>2.1174256776955058E-2</v>
      </c>
      <c r="CA37" s="13">
        <f t="shared" si="114"/>
        <v>1.2559914121063276E-2</v>
      </c>
      <c r="CB37" s="13">
        <f t="shared" si="115"/>
        <v>2.0684019376380203E-2</v>
      </c>
      <c r="CC37" s="13">
        <f t="shared" si="116"/>
        <v>-8.7462143958475513E-3</v>
      </c>
      <c r="CD37" s="13">
        <f t="shared" si="117"/>
        <v>-3.1140739533017769E-2</v>
      </c>
      <c r="CE37" s="13">
        <f t="shared" si="118"/>
        <v>7.7401939067127667E-3</v>
      </c>
      <c r="CF37" s="13">
        <f t="shared" si="119"/>
        <v>-1.6139934654618049E-2</v>
      </c>
    </row>
    <row r="38" spans="1:84" x14ac:dyDescent="0.25">
      <c r="A38" t="s">
        <v>78</v>
      </c>
      <c r="B38">
        <f>B37*$B$16</f>
        <v>19.85636216859541</v>
      </c>
      <c r="C38">
        <f>C37*$B$16</f>
        <v>13.924964273354576</v>
      </c>
      <c r="D38">
        <f>D37*$B$16</f>
        <v>21.98580978938605</v>
      </c>
      <c r="E38">
        <f>E37*$B$16</f>
        <v>76.375381208530897</v>
      </c>
      <c r="F38">
        <f>F37*$B$16</f>
        <v>54.641683463265487</v>
      </c>
      <c r="G38">
        <f>G37*$B$16</f>
        <v>70.12098753511215</v>
      </c>
      <c r="H38">
        <f>H37*$B$16</f>
        <v>127.55826995282537</v>
      </c>
      <c r="I38">
        <f>I37*$B$16</f>
        <v>148.997479183011</v>
      </c>
      <c r="J38">
        <f>J37*$B$16</f>
        <v>44.887806070131468</v>
      </c>
      <c r="K38">
        <f>K37*$B$16</f>
        <v>33.104680840861668</v>
      </c>
      <c r="L38">
        <f>L37*$B$16</f>
        <v>24.492481890941601</v>
      </c>
      <c r="M38">
        <f>M37*$B$16</f>
        <v>153.1429045339278</v>
      </c>
      <c r="O38">
        <f>M11*$C$16</f>
        <v>11.836332163649153</v>
      </c>
      <c r="Q38">
        <f>$O31*B$37</f>
        <v>0.17870725951735869</v>
      </c>
      <c r="R38">
        <f>$O31*C$37</f>
        <v>0.12532467846019119</v>
      </c>
      <c r="S38">
        <f>$O31*D$37</f>
        <v>0.19787228810447444</v>
      </c>
      <c r="T38">
        <f>$O31*E$37</f>
        <v>0.68737843087677808</v>
      </c>
      <c r="U38">
        <f>$O31*F$37</f>
        <v>0.49177515116938941</v>
      </c>
      <c r="V38">
        <f>$O31*G$37</f>
        <v>0.63108888781600936</v>
      </c>
      <c r="W38">
        <f>$O31*H$37</f>
        <v>1.1480244295754283</v>
      </c>
      <c r="X38">
        <f>$O31*I$37</f>
        <v>1.340977312647099</v>
      </c>
      <c r="Y38">
        <f>$O31*J$37</f>
        <v>0.40399025463118321</v>
      </c>
      <c r="Z38">
        <f>$O31*K$37</f>
        <v>0.29794212756775501</v>
      </c>
      <c r="AA38">
        <f>$O31*L$37</f>
        <v>0.22043233701847442</v>
      </c>
      <c r="AB38">
        <f>$O31*M$37</f>
        <v>1.3782861408053504</v>
      </c>
      <c r="AC38">
        <f t="shared" ref="AC38:AC60" si="120">SUM(Q38:AB38)</f>
        <v>7.1017992981894915</v>
      </c>
      <c r="AE38">
        <f>(Q38-AVERAGE(Q$37:Q$60))*$B$21+AVERAGE(Q$37:Q$60)</f>
        <v>0.20352771222810295</v>
      </c>
      <c r="AF38">
        <f>(R38-AVERAGE(R$37:R$60))*$B$21+AVERAGE(R$37:R$60)</f>
        <v>0.14273088380188442</v>
      </c>
      <c r="AG38">
        <f>(S38-AVERAGE(S$37:S$60))*$B$21+AVERAGE(S$37:S$60)</f>
        <v>0.22535455034120702</v>
      </c>
      <c r="AH38">
        <f>(T38-AVERAGE(T$37:T$60))*$B$21+AVERAGE(T$37:T$60)</f>
        <v>0.78284765738744166</v>
      </c>
      <c r="AI38">
        <f>(U38-AVERAGE(U$37:U$60))*$B$21+AVERAGE(U$37:U$60)</f>
        <v>0.56007725549847132</v>
      </c>
      <c r="AJ38">
        <f>(V38-AVERAGE(V$37:V$60))*$B$21+AVERAGE(V$37:V$60)</f>
        <v>0.71874012223489947</v>
      </c>
      <c r="AK38">
        <f>(W38-AVERAGE(W$37:W$60))*$B$21+AVERAGE(W$37:W$60)</f>
        <v>1.3074722670164598</v>
      </c>
      <c r="AL38">
        <f>(X38-AVERAGE(X$37:X$60))*$B$21+AVERAGE(X$37:X$60)</f>
        <v>1.5272241616258628</v>
      </c>
      <c r="AM38">
        <f>(Y38-AVERAGE(Y$37:Y$60))*$B$21+AVERAGE(Y$37:Y$60)</f>
        <v>0.46010001221884761</v>
      </c>
      <c r="AN38">
        <f>(Z38-AVERAGE(Z$37:Z$60))*$B$21+AVERAGE(Z$37:Z$60)</f>
        <v>0.33932297861883209</v>
      </c>
      <c r="AO38">
        <f>(AA38-AVERAGE(AA$37:AA$60))*$B$21+AVERAGE(AA$37:AA$60)</f>
        <v>0.25104793938215142</v>
      </c>
      <c r="AP38">
        <f>(AB38-AVERAGE(AB$37:AB$60))*$B$21+AVERAGE(AB$37:AB$60)</f>
        <v>1.5697147714727604</v>
      </c>
      <c r="AQ38">
        <f t="shared" ref="AQ38:AQ60" si="121">SUM(AE38:AP38)</f>
        <v>8.0881603118269219</v>
      </c>
      <c r="BU38" s="13">
        <f t="shared" si="108"/>
        <v>-3.7822697708410624E-3</v>
      </c>
      <c r="BV38" s="13">
        <f t="shared" si="109"/>
        <v>-7.3664934051553832E-3</v>
      </c>
      <c r="BW38" s="13">
        <f t="shared" si="110"/>
        <v>-1.0970329673480328E-2</v>
      </c>
      <c r="BX38" s="13">
        <f t="shared" si="111"/>
        <v>-2.6360421800556866E-2</v>
      </c>
      <c r="BY38" s="13">
        <f t="shared" si="112"/>
        <v>4.0456801998628E-2</v>
      </c>
      <c r="BZ38" s="13">
        <f t="shared" si="113"/>
        <v>2.7705308602733014E-2</v>
      </c>
      <c r="CA38" s="13">
        <f t="shared" si="114"/>
        <v>1.6433932034232601E-2</v>
      </c>
      <c r="CB38" s="13">
        <f t="shared" si="115"/>
        <v>2.7063860895046865E-2</v>
      </c>
      <c r="CC38" s="13">
        <f t="shared" si="116"/>
        <v>-1.1443923226922559E-2</v>
      </c>
      <c r="CD38" s="13">
        <f t="shared" si="117"/>
        <v>-4.0745883454977538E-2</v>
      </c>
      <c r="CE38" s="13">
        <f t="shared" si="118"/>
        <v>1.0127602734272156E-2</v>
      </c>
      <c r="CF38" s="13">
        <f t="shared" si="119"/>
        <v>-2.1118184932979123E-2</v>
      </c>
    </row>
    <row r="39" spans="1:84" x14ac:dyDescent="0.25">
      <c r="A39" t="s">
        <v>72</v>
      </c>
      <c r="B39">
        <v>492167</v>
      </c>
      <c r="C39">
        <v>416546</v>
      </c>
      <c r="D39">
        <v>647672</v>
      </c>
      <c r="E39">
        <v>2071972</v>
      </c>
      <c r="F39">
        <v>583990</v>
      </c>
      <c r="G39">
        <v>1116137</v>
      </c>
      <c r="H39">
        <v>2544806</v>
      </c>
      <c r="I39">
        <v>2853359</v>
      </c>
      <c r="J39">
        <v>1156431</v>
      </c>
      <c r="K39">
        <v>1342158</v>
      </c>
      <c r="L39">
        <v>383032</v>
      </c>
      <c r="M39">
        <v>3673893</v>
      </c>
      <c r="N39" t="s">
        <v>93</v>
      </c>
      <c r="O39">
        <f>M12*$C$16</f>
        <v>11.836332163649153</v>
      </c>
      <c r="Q39">
        <f>$O32*B$37</f>
        <v>0.15885089734876329</v>
      </c>
      <c r="R39">
        <f>$O32*C$37</f>
        <v>0.11139971418683661</v>
      </c>
      <c r="S39">
        <f>$O32*D$37</f>
        <v>0.17588647831508838</v>
      </c>
      <c r="T39">
        <f>$O32*E$37</f>
        <v>0.61100304966824726</v>
      </c>
      <c r="U39">
        <f>$O32*F$37</f>
        <v>0.43713346770612393</v>
      </c>
      <c r="V39">
        <f>$O32*G$37</f>
        <v>0.56096790028089716</v>
      </c>
      <c r="W39">
        <f>$O32*H$37</f>
        <v>1.020466159622603</v>
      </c>
      <c r="X39">
        <f>$O32*I$37</f>
        <v>1.1919798334640879</v>
      </c>
      <c r="Y39">
        <f>$O32*J$37</f>
        <v>0.35910244856105178</v>
      </c>
      <c r="Z39">
        <f>$O32*K$37</f>
        <v>0.26483744672689336</v>
      </c>
      <c r="AA39">
        <f>$O32*L$37</f>
        <v>0.19593985512753281</v>
      </c>
      <c r="AB39">
        <f>$O32*M$37</f>
        <v>1.2251432362714225</v>
      </c>
      <c r="AC39">
        <f t="shared" si="120"/>
        <v>6.3127104872795474</v>
      </c>
      <c r="AE39">
        <f>(Q39-AVERAGE(Q$37:Q$60))*$B$21+AVERAGE(Q$37:Q$60)</f>
        <v>0.19359953114380526</v>
      </c>
      <c r="AF39">
        <f>(R39-AVERAGE(R$37:R$60))*$B$21+AVERAGE(R$37:R$60)</f>
        <v>0.13576840166520712</v>
      </c>
      <c r="AG39">
        <f>(S39-AVERAGE(S$37:S$60))*$B$21+AVERAGE(S$37:S$60)</f>
        <v>0.21436164544651398</v>
      </c>
      <c r="AH39">
        <f>(T39-AVERAGE(T$37:T$60))*$B$21+AVERAGE(T$37:T$60)</f>
        <v>0.74465996678317636</v>
      </c>
      <c r="AI39">
        <f>(U39-AVERAGE(U$37:U$60))*$B$21+AVERAGE(U$37:U$60)</f>
        <v>0.53275641376683858</v>
      </c>
      <c r="AJ39">
        <f>(V39-AVERAGE(V$37:V$60))*$B$21+AVERAGE(V$37:V$60)</f>
        <v>0.68367962846734343</v>
      </c>
      <c r="AK39">
        <f>(W39-AVERAGE(W$37:W$60))*$B$21+AVERAGE(W$37:W$60)</f>
        <v>1.2436931320400473</v>
      </c>
      <c r="AL39">
        <f>(X39-AVERAGE(X$37:X$60))*$B$21+AVERAGE(X$37:X$60)</f>
        <v>1.4527254220343573</v>
      </c>
      <c r="AM39">
        <f>(Y39-AVERAGE(Y$37:Y$60))*$B$21+AVERAGE(Y$37:Y$60)</f>
        <v>0.43765610918378189</v>
      </c>
      <c r="AN39">
        <f>(Z39-AVERAGE(Z$37:Z$60))*$B$21+AVERAGE(Z$37:Z$60)</f>
        <v>0.32277063819840124</v>
      </c>
      <c r="AO39">
        <f>(AA39-AVERAGE(AA$37:AA$60))*$B$21+AVERAGE(AA$37:AA$60)</f>
        <v>0.23880169843668062</v>
      </c>
      <c r="AP39">
        <f>(AB39-AVERAGE(AB$37:AB$60))*$B$21+AVERAGE(AB$37:AB$60)</f>
        <v>1.4931433192057963</v>
      </c>
      <c r="AQ39">
        <f t="shared" si="121"/>
        <v>7.6936159063719494</v>
      </c>
      <c r="BU39" s="13">
        <f t="shared" si="108"/>
        <v>-2.8906644743024179E-3</v>
      </c>
      <c r="BV39" s="13">
        <f t="shared" si="109"/>
        <v>-5.6299687956235522E-3</v>
      </c>
      <c r="BW39" s="13">
        <f t="shared" si="110"/>
        <v>-8.3842624085121997E-3</v>
      </c>
      <c r="BX39" s="13">
        <f t="shared" si="111"/>
        <v>-2.0146403996336826E-2</v>
      </c>
      <c r="BY39" s="13">
        <f t="shared" si="112"/>
        <v>3.0919804077146451E-2</v>
      </c>
      <c r="BZ39" s="13">
        <f t="shared" si="113"/>
        <v>2.1174256776955058E-2</v>
      </c>
      <c r="CA39" s="13">
        <f t="shared" si="114"/>
        <v>1.2559914121063276E-2</v>
      </c>
      <c r="CB39" s="13">
        <f t="shared" si="115"/>
        <v>2.0684019376380203E-2</v>
      </c>
      <c r="CC39" s="13">
        <f t="shared" si="116"/>
        <v>-8.7462143958475513E-3</v>
      </c>
      <c r="CD39" s="13">
        <f t="shared" si="117"/>
        <v>-3.1140739533017769E-2</v>
      </c>
      <c r="CE39" s="13">
        <f t="shared" si="118"/>
        <v>7.7401939067127667E-3</v>
      </c>
      <c r="CF39" s="13">
        <f t="shared" si="119"/>
        <v>-1.6139934654618049E-2</v>
      </c>
    </row>
    <row r="40" spans="1:84" x14ac:dyDescent="0.25">
      <c r="A40" t="s">
        <v>74</v>
      </c>
      <c r="B40" s="11">
        <f>B39/SUM($B$39:$M$39)</f>
        <v>2.8478321839691016E-2</v>
      </c>
      <c r="C40" s="11">
        <f>C39/SUM($B$39:$M$39)</f>
        <v>2.4102654280022704E-2</v>
      </c>
      <c r="D40" s="11">
        <f>D39/SUM($B$39:$M$39)</f>
        <v>3.7476327471277757E-2</v>
      </c>
      <c r="E40" s="11">
        <f>E39/SUM($B$39:$M$39)</f>
        <v>0.11989077987518114</v>
      </c>
      <c r="F40" s="11">
        <f>F39/SUM($B$39:$M$39)</f>
        <v>3.3791487790041097E-2</v>
      </c>
      <c r="G40" s="11">
        <f>G39/SUM($B$39:$M$39)</f>
        <v>6.4583177464533806E-2</v>
      </c>
      <c r="H40" s="11">
        <f>H39/SUM($B$39:$M$39)</f>
        <v>0.14725043387219527</v>
      </c>
      <c r="I40" s="11">
        <f>I39/SUM($B$39:$M$39)</f>
        <v>0.16510427543126402</v>
      </c>
      <c r="J40" s="11">
        <f>J39/SUM($B$39:$M$39)</f>
        <v>6.6914714321349711E-2</v>
      </c>
      <c r="K40" s="11">
        <f>K39/SUM($B$39:$M$39)</f>
        <v>7.7661459390239523E-2</v>
      </c>
      <c r="L40" s="11">
        <f>L39/SUM($B$39:$M$39)</f>
        <v>2.2163429427207695E-2</v>
      </c>
      <c r="M40" s="11">
        <f>M39/SUM($B$39:$M$39)</f>
        <v>0.21258293883699628</v>
      </c>
      <c r="O40">
        <f>M13*$C$16</f>
        <v>12.625420974559097</v>
      </c>
      <c r="Q40">
        <f>$O33*B$37</f>
        <v>0.15885089734876329</v>
      </c>
      <c r="R40">
        <f>$O33*C$37</f>
        <v>0.11139971418683661</v>
      </c>
      <c r="S40">
        <f>$O33*D$37</f>
        <v>0.17588647831508838</v>
      </c>
      <c r="T40">
        <f>$O33*E$37</f>
        <v>0.61100304966824726</v>
      </c>
      <c r="U40">
        <f>$O33*F$37</f>
        <v>0.43713346770612393</v>
      </c>
      <c r="V40">
        <f>$O33*G$37</f>
        <v>0.56096790028089716</v>
      </c>
      <c r="W40">
        <f>$O33*H$37</f>
        <v>1.020466159622603</v>
      </c>
      <c r="X40">
        <f>$O33*I$37</f>
        <v>1.1919798334640879</v>
      </c>
      <c r="Y40">
        <f>$O33*J$37</f>
        <v>0.35910244856105178</v>
      </c>
      <c r="Z40">
        <f>$O33*K$37</f>
        <v>0.26483744672689336</v>
      </c>
      <c r="AA40">
        <f>$O33*L$37</f>
        <v>0.19593985512753281</v>
      </c>
      <c r="AB40">
        <f>$O33*M$37</f>
        <v>1.2251432362714225</v>
      </c>
      <c r="AC40">
        <f t="shared" si="120"/>
        <v>6.3127104872795474</v>
      </c>
      <c r="AE40">
        <f>(Q40-AVERAGE(Q$37:Q$60))*$B$21+AVERAGE(Q$37:Q$60)</f>
        <v>0.19359953114380526</v>
      </c>
      <c r="AF40">
        <f>(R40-AVERAGE(R$37:R$60))*$B$21+AVERAGE(R$37:R$60)</f>
        <v>0.13576840166520712</v>
      </c>
      <c r="AG40">
        <f>(S40-AVERAGE(S$37:S$60))*$B$21+AVERAGE(S$37:S$60)</f>
        <v>0.21436164544651398</v>
      </c>
      <c r="AH40">
        <f>(T40-AVERAGE(T$37:T$60))*$B$21+AVERAGE(T$37:T$60)</f>
        <v>0.74465996678317636</v>
      </c>
      <c r="AI40">
        <f>(U40-AVERAGE(U$37:U$60))*$B$21+AVERAGE(U$37:U$60)</f>
        <v>0.53275641376683858</v>
      </c>
      <c r="AJ40">
        <f>(V40-AVERAGE(V$37:V$60))*$B$21+AVERAGE(V$37:V$60)</f>
        <v>0.68367962846734343</v>
      </c>
      <c r="AK40">
        <f>(W40-AVERAGE(W$37:W$60))*$B$21+AVERAGE(W$37:W$60)</f>
        <v>1.2436931320400473</v>
      </c>
      <c r="AL40">
        <f>(X40-AVERAGE(X$37:X$60))*$B$21+AVERAGE(X$37:X$60)</f>
        <v>1.4527254220343573</v>
      </c>
      <c r="AM40">
        <f>(Y40-AVERAGE(Y$37:Y$60))*$B$21+AVERAGE(Y$37:Y$60)</f>
        <v>0.43765610918378189</v>
      </c>
      <c r="AN40">
        <f>(Z40-AVERAGE(Z$37:Z$60))*$B$21+AVERAGE(Z$37:Z$60)</f>
        <v>0.32277063819840124</v>
      </c>
      <c r="AO40">
        <f>(AA40-AVERAGE(AA$37:AA$60))*$B$21+AVERAGE(AA$37:AA$60)</f>
        <v>0.23880169843668062</v>
      </c>
      <c r="AP40">
        <f>(AB40-AVERAGE(AB$37:AB$60))*$B$21+AVERAGE(AB$37:AB$60)</f>
        <v>1.4931433192057963</v>
      </c>
      <c r="AQ40">
        <f t="shared" si="121"/>
        <v>7.6936159063719494</v>
      </c>
      <c r="BU40" s="13">
        <f t="shared" si="108"/>
        <v>-1.1509498921077888E-3</v>
      </c>
      <c r="BV40" s="13">
        <f t="shared" si="109"/>
        <v>-2.241634072545573E-3</v>
      </c>
      <c r="BW40" s="13">
        <f t="shared" si="110"/>
        <v>-3.3382864044813054E-3</v>
      </c>
      <c r="BX40" s="13">
        <f t="shared" si="111"/>
        <v>-8.0215126010223514E-3</v>
      </c>
      <c r="BY40" s="13">
        <f t="shared" si="112"/>
        <v>1.2311060478637725E-2</v>
      </c>
      <c r="BZ40" s="13">
        <f t="shared" si="113"/>
        <v>8.4307635042217832E-3</v>
      </c>
      <c r="CA40" s="13">
        <f t="shared" si="114"/>
        <v>5.0008681156290535E-3</v>
      </c>
      <c r="CB40" s="13">
        <f t="shared" si="115"/>
        <v>8.2355700847456248E-3</v>
      </c>
      <c r="CC40" s="13">
        <f t="shared" si="116"/>
        <v>-3.4824015740123615E-3</v>
      </c>
      <c r="CD40" s="13">
        <f t="shared" si="117"/>
        <v>-1.239902836330864E-2</v>
      </c>
      <c r="CE40" s="13">
        <f t="shared" si="118"/>
        <v>3.0818434380816551E-3</v>
      </c>
      <c r="CF40" s="13">
        <f t="shared" si="119"/>
        <v>-6.4262927138378778E-3</v>
      </c>
    </row>
    <row r="41" spans="1:84" x14ac:dyDescent="0.25">
      <c r="A41" t="s">
        <v>79</v>
      </c>
      <c r="B41">
        <f>B40*$B$17</f>
        <v>6.0063967224985575</v>
      </c>
      <c r="C41">
        <f>C40*$B$17</f>
        <v>5.0835194744261276</v>
      </c>
      <c r="D41">
        <f>D40*$B$17</f>
        <v>7.9041767896955415</v>
      </c>
      <c r="E41">
        <f>E40*$B$17</f>
        <v>25.286306944408668</v>
      </c>
      <c r="F41">
        <f>F40*$B$17</f>
        <v>7.1270028709196929</v>
      </c>
      <c r="G41">
        <f>G40*$B$17</f>
        <v>13.621314754258965</v>
      </c>
      <c r="H41">
        <f>H40*$B$17</f>
        <v>31.056764102011439</v>
      </c>
      <c r="I41">
        <f>I40*$B$17</f>
        <v>34.822339055060091</v>
      </c>
      <c r="J41">
        <f>J40*$B$17</f>
        <v>14.1130619651373</v>
      </c>
      <c r="K41">
        <f>K40*$B$17</f>
        <v>16.379670746464551</v>
      </c>
      <c r="L41">
        <f>L40*$B$17</f>
        <v>4.6745152548059243</v>
      </c>
      <c r="M41">
        <f>M40*$B$17</f>
        <v>44.836120410369638</v>
      </c>
      <c r="O41">
        <f>M14*$C$16</f>
        <v>11.836332163649153</v>
      </c>
      <c r="Q41">
        <f>$O34*B$37</f>
        <v>0.15885089734876329</v>
      </c>
      <c r="R41">
        <f>$O34*C$37</f>
        <v>0.11139971418683661</v>
      </c>
      <c r="S41">
        <f>$O34*D$37</f>
        <v>0.17588647831508838</v>
      </c>
      <c r="T41">
        <f>$O34*E$37</f>
        <v>0.61100304966824726</v>
      </c>
      <c r="U41">
        <f>$O34*F$37</f>
        <v>0.43713346770612393</v>
      </c>
      <c r="V41">
        <f>$O34*G$37</f>
        <v>0.56096790028089716</v>
      </c>
      <c r="W41">
        <f>$O34*H$37</f>
        <v>1.020466159622603</v>
      </c>
      <c r="X41">
        <f>$O34*I$37</f>
        <v>1.1919798334640879</v>
      </c>
      <c r="Y41">
        <f>$O34*J$37</f>
        <v>0.35910244856105178</v>
      </c>
      <c r="Z41">
        <f>$O34*K$37</f>
        <v>0.26483744672689336</v>
      </c>
      <c r="AA41">
        <f>$O34*L$37</f>
        <v>0.19593985512753281</v>
      </c>
      <c r="AB41">
        <f>$O34*M$37</f>
        <v>1.2251432362714225</v>
      </c>
      <c r="AC41">
        <f t="shared" si="120"/>
        <v>6.3127104872795474</v>
      </c>
      <c r="AE41">
        <f>(Q41-AVERAGE(Q$37:Q$60))*$B$21+AVERAGE(Q$37:Q$60)</f>
        <v>0.19359953114380526</v>
      </c>
      <c r="AF41">
        <f>(R41-AVERAGE(R$37:R$60))*$B$21+AVERAGE(R$37:R$60)</f>
        <v>0.13576840166520712</v>
      </c>
      <c r="AG41">
        <f>(S41-AVERAGE(S$37:S$60))*$B$21+AVERAGE(S$37:S$60)</f>
        <v>0.21436164544651398</v>
      </c>
      <c r="AH41">
        <f>(T41-AVERAGE(T$37:T$60))*$B$21+AVERAGE(T$37:T$60)</f>
        <v>0.74465996678317636</v>
      </c>
      <c r="AI41">
        <f>(U41-AVERAGE(U$37:U$60))*$B$21+AVERAGE(U$37:U$60)</f>
        <v>0.53275641376683858</v>
      </c>
      <c r="AJ41">
        <f>(V41-AVERAGE(V$37:V$60))*$B$21+AVERAGE(V$37:V$60)</f>
        <v>0.68367962846734343</v>
      </c>
      <c r="AK41">
        <f>(W41-AVERAGE(W$37:W$60))*$B$21+AVERAGE(W$37:W$60)</f>
        <v>1.2436931320400473</v>
      </c>
      <c r="AL41">
        <f>(X41-AVERAGE(X$37:X$60))*$B$21+AVERAGE(X$37:X$60)</f>
        <v>1.4527254220343573</v>
      </c>
      <c r="AM41">
        <f>(Y41-AVERAGE(Y$37:Y$60))*$B$21+AVERAGE(Y$37:Y$60)</f>
        <v>0.43765610918378189</v>
      </c>
      <c r="AN41">
        <f>(Z41-AVERAGE(Z$37:Z$60))*$B$21+AVERAGE(Z$37:Z$60)</f>
        <v>0.32277063819840124</v>
      </c>
      <c r="AO41">
        <f>(AA41-AVERAGE(AA$37:AA$60))*$B$21+AVERAGE(AA$37:AA$60)</f>
        <v>0.23880169843668062</v>
      </c>
      <c r="AP41">
        <f>(AB41-AVERAGE(AB$37:AB$60))*$B$21+AVERAGE(AB$37:AB$60)</f>
        <v>1.4931433192057963</v>
      </c>
      <c r="AQ41">
        <f t="shared" si="121"/>
        <v>7.6936159063719494</v>
      </c>
      <c r="BU41" s="13">
        <f t="shared" si="108"/>
        <v>-3.0880435379054827E-4</v>
      </c>
      <c r="BV41" s="13">
        <f t="shared" si="109"/>
        <v>-6.0143918163074739E-4</v>
      </c>
      <c r="BW41" s="13">
        <f t="shared" si="110"/>
        <v>-8.9567528784045836E-4</v>
      </c>
      <c r="BX41" s="13">
        <f t="shared" si="111"/>
        <v>-2.152203177712142E-3</v>
      </c>
      <c r="BY41" s="13">
        <f t="shared" si="112"/>
        <v>3.3031056361797484E-3</v>
      </c>
      <c r="BZ41" s="13">
        <f t="shared" si="113"/>
        <v>2.2620067943304178E-3</v>
      </c>
      <c r="CA41" s="13">
        <f t="shared" si="114"/>
        <v>1.341752458059009E-3</v>
      </c>
      <c r="CB41" s="13">
        <f t="shared" si="115"/>
        <v>2.2096356370981951E-3</v>
      </c>
      <c r="CC41" s="13">
        <f t="shared" si="116"/>
        <v>-9.3434195100605688E-4</v>
      </c>
      <c r="CD41" s="13">
        <f t="shared" si="117"/>
        <v>-3.3267077634023812E-3</v>
      </c>
      <c r="CE41" s="13">
        <f t="shared" si="118"/>
        <v>8.268706378150581E-4</v>
      </c>
      <c r="CF41" s="13">
        <f t="shared" si="119"/>
        <v>-1.7241994481018708E-3</v>
      </c>
    </row>
    <row r="42" spans="1:84" x14ac:dyDescent="0.25">
      <c r="O42">
        <f>M15*$C$16</f>
        <v>10.258154541829265</v>
      </c>
      <c r="Q42">
        <f>$O35*B$37</f>
        <v>0.19856362168595412</v>
      </c>
      <c r="R42">
        <f>$O35*C$37</f>
        <v>0.13924964273354576</v>
      </c>
      <c r="S42">
        <f>$O35*D$37</f>
        <v>0.21985809789386049</v>
      </c>
      <c r="T42">
        <f>$O35*E$37</f>
        <v>0.76375381208530901</v>
      </c>
      <c r="U42">
        <f>$O35*F$37</f>
        <v>0.54641683463265489</v>
      </c>
      <c r="V42">
        <f>$O35*G$37</f>
        <v>0.70120987535112156</v>
      </c>
      <c r="W42">
        <f>$O35*H$37</f>
        <v>1.2755826995282538</v>
      </c>
      <c r="X42">
        <f>$O35*I$37</f>
        <v>1.4899747918301101</v>
      </c>
      <c r="Y42">
        <f>$O35*J$37</f>
        <v>0.4488780607013147</v>
      </c>
      <c r="Z42">
        <f>$O35*K$37</f>
        <v>0.33104680840861672</v>
      </c>
      <c r="AA42">
        <f>$O35*L$37</f>
        <v>0.24492481890941603</v>
      </c>
      <c r="AB42">
        <f>$O35*M$37</f>
        <v>1.5314290453392783</v>
      </c>
      <c r="AC42">
        <f t="shared" si="120"/>
        <v>7.8908881090994356</v>
      </c>
      <c r="AE42">
        <f>(Q42-AVERAGE(Q$37:Q$60))*$B$21+AVERAGE(Q$37:Q$60)</f>
        <v>0.21345589331240067</v>
      </c>
      <c r="AF42">
        <f>(R42-AVERAGE(R$37:R$60))*$B$21+AVERAGE(R$37:R$60)</f>
        <v>0.1496933659385617</v>
      </c>
      <c r="AG42">
        <f>(S42-AVERAGE(S$37:S$60))*$B$21+AVERAGE(S$37:S$60)</f>
        <v>0.23634745523590006</v>
      </c>
      <c r="AH42">
        <f>(T42-AVERAGE(T$37:T$60))*$B$21+AVERAGE(T$37:T$60)</f>
        <v>0.82103534799170719</v>
      </c>
      <c r="AI42">
        <f>(U42-AVERAGE(U$37:U$60))*$B$21+AVERAGE(U$37:U$60)</f>
        <v>0.58739809723010405</v>
      </c>
      <c r="AJ42">
        <f>(V42-AVERAGE(V$37:V$60))*$B$21+AVERAGE(V$37:V$60)</f>
        <v>0.75380061600245563</v>
      </c>
      <c r="AK42">
        <f>(W42-AVERAGE(W$37:W$60))*$B$21+AVERAGE(W$37:W$60)</f>
        <v>1.3712514019928728</v>
      </c>
      <c r="AL42">
        <f>(X42-AVERAGE(X$37:X$60))*$B$21+AVERAGE(X$37:X$60)</f>
        <v>1.6017229012173684</v>
      </c>
      <c r="AM42">
        <f>(Y42-AVERAGE(Y$37:Y$60))*$B$21+AVERAGE(Y$37:Y$60)</f>
        <v>0.48254391525391338</v>
      </c>
      <c r="AN42">
        <f>(Z42-AVERAGE(Z$37:Z$60))*$B$21+AVERAGE(Z$37:Z$60)</f>
        <v>0.35587531903926295</v>
      </c>
      <c r="AO42">
        <f>(AA42-AVERAGE(AA$37:AA$60))*$B$21+AVERAGE(AA$37:AA$60)</f>
        <v>0.2632941803276222</v>
      </c>
      <c r="AP42">
        <f>(AB42-AVERAGE(AB$37:AB$60))*$B$21+AVERAGE(AB$37:AB$60)</f>
        <v>1.6462862237397244</v>
      </c>
      <c r="AQ42">
        <f t="shared" si="121"/>
        <v>8.4827047172818943</v>
      </c>
    </row>
    <row r="43" spans="1:84" x14ac:dyDescent="0.25">
      <c r="O43">
        <f>M16*$C$16</f>
        <v>9.469065730919322</v>
      </c>
      <c r="Q43">
        <f>$O36*B$37</f>
        <v>0.23827634602314493</v>
      </c>
      <c r="R43">
        <f>$O36*C$37</f>
        <v>0.1670995712802549</v>
      </c>
      <c r="S43">
        <f>$O36*D$37</f>
        <v>0.26382971747263256</v>
      </c>
      <c r="T43">
        <f>$O36*E$37</f>
        <v>0.91650457450237077</v>
      </c>
      <c r="U43">
        <f>$O36*F$37</f>
        <v>0.65570020155918585</v>
      </c>
      <c r="V43">
        <f>$O36*G$37</f>
        <v>0.84145185042134574</v>
      </c>
      <c r="W43">
        <f>$O36*H$37</f>
        <v>1.5306992394339045</v>
      </c>
      <c r="X43">
        <f>$O36*I$37</f>
        <v>1.7879697501961318</v>
      </c>
      <c r="Y43">
        <f>$O36*J$37</f>
        <v>0.53865367284157761</v>
      </c>
      <c r="Z43">
        <f>$O36*K$37</f>
        <v>0.39725617009034003</v>
      </c>
      <c r="AA43">
        <f>$O36*L$37</f>
        <v>0.29390978269129919</v>
      </c>
      <c r="AB43">
        <f>$O36*M$37</f>
        <v>1.8377148544071338</v>
      </c>
      <c r="AC43">
        <f t="shared" si="120"/>
        <v>9.469065730919322</v>
      </c>
      <c r="AE43">
        <f>(Q43-AVERAGE(Q$37:Q$60))*$B$21+AVERAGE(Q$37:Q$60)</f>
        <v>0.2333122554809961</v>
      </c>
      <c r="AF43">
        <f>(R43-AVERAGE(R$37:R$60))*$B$21+AVERAGE(R$37:R$60)</f>
        <v>0.16361833021191627</v>
      </c>
      <c r="AG43">
        <f>(S43-AVERAGE(S$37:S$60))*$B$21+AVERAGE(S$37:S$60)</f>
        <v>0.25833326502528609</v>
      </c>
      <c r="AH43">
        <f>(T43-AVERAGE(T$37:T$60))*$B$21+AVERAGE(T$37:T$60)</f>
        <v>0.89741072920023801</v>
      </c>
      <c r="AI43">
        <f>(U43-AVERAGE(U$37:U$60))*$B$21+AVERAGE(U$37:U$60)</f>
        <v>0.64203978069336953</v>
      </c>
      <c r="AJ43">
        <f>(V43-AVERAGE(V$37:V$60))*$B$21+AVERAGE(V$37:V$60)</f>
        <v>0.82392160353756771</v>
      </c>
      <c r="AK43">
        <f>(W43-AVERAGE(W$37:W$60))*$B$21+AVERAGE(W$37:W$60)</f>
        <v>1.498809671945698</v>
      </c>
      <c r="AL43">
        <f>(X43-AVERAGE(X$37:X$60))*$B$21+AVERAGE(X$37:X$60)</f>
        <v>1.750720380400379</v>
      </c>
      <c r="AM43">
        <f>(Y43-AVERAGE(Y$37:Y$60))*$B$21+AVERAGE(Y$37:Y$60)</f>
        <v>0.52743172132404481</v>
      </c>
      <c r="AN43">
        <f>(Z43-AVERAGE(Z$37:Z$60))*$B$21+AVERAGE(Z$37:Z$60)</f>
        <v>0.38897999988012461</v>
      </c>
      <c r="AO43">
        <f>(AA43-AVERAGE(AA$37:AA$60))*$B$21+AVERAGE(AA$37:AA$60)</f>
        <v>0.2877866622185638</v>
      </c>
      <c r="AP43">
        <f>(AB43-AVERAGE(AB$37:AB$60))*$B$21+AVERAGE(AB$37:AB$60)</f>
        <v>1.7994291282736521</v>
      </c>
      <c r="AQ43">
        <f t="shared" si="121"/>
        <v>9.2717935281918358</v>
      </c>
    </row>
    <row r="44" spans="1:84" x14ac:dyDescent="0.25">
      <c r="O44">
        <f>M17*$C$16</f>
        <v>9.469065730919322</v>
      </c>
      <c r="Q44">
        <f>$O37*B$37</f>
        <v>0.27798907036033577</v>
      </c>
      <c r="R44">
        <f>$O37*C$37</f>
        <v>0.19494949982696408</v>
      </c>
      <c r="S44">
        <f>$O37*D$37</f>
        <v>0.30780133705140472</v>
      </c>
      <c r="T44">
        <f>$O37*E$37</f>
        <v>1.0692553369194326</v>
      </c>
      <c r="U44">
        <f>$O37*F$37</f>
        <v>0.76498356848571691</v>
      </c>
      <c r="V44">
        <f>$O37*G$37</f>
        <v>0.98169382549157014</v>
      </c>
      <c r="W44">
        <f>$O37*H$37</f>
        <v>1.7858157793395555</v>
      </c>
      <c r="X44">
        <f>$O37*I$37</f>
        <v>2.085964708562154</v>
      </c>
      <c r="Y44">
        <f>$O37*J$37</f>
        <v>0.62842928498184059</v>
      </c>
      <c r="Z44">
        <f>$O37*K$37</f>
        <v>0.4634655317720634</v>
      </c>
      <c r="AA44">
        <f>$O37*L$37</f>
        <v>0.34289474647318247</v>
      </c>
      <c r="AB44">
        <f>$O37*M$37</f>
        <v>2.1440006634749897</v>
      </c>
      <c r="AC44">
        <f t="shared" si="120"/>
        <v>11.047243352739212</v>
      </c>
      <c r="AE44">
        <f>(Q44-AVERAGE(Q$37:Q$60))*$B$21+AVERAGE(Q$37:Q$60)</f>
        <v>0.25316861764959153</v>
      </c>
      <c r="AF44">
        <f>(R44-AVERAGE(R$37:R$60))*$B$21+AVERAGE(R$37:R$60)</f>
        <v>0.17754329448527084</v>
      </c>
      <c r="AG44">
        <f>(S44-AVERAGE(S$37:S$60))*$B$21+AVERAGE(S$37:S$60)</f>
        <v>0.28031907481467216</v>
      </c>
      <c r="AH44">
        <f>(T44-AVERAGE(T$37:T$60))*$B$21+AVERAGE(T$37:T$60)</f>
        <v>0.97378611040876906</v>
      </c>
      <c r="AI44">
        <f>(U44-AVERAGE(U$37:U$60))*$B$21+AVERAGE(U$37:U$60)</f>
        <v>0.69668146415663501</v>
      </c>
      <c r="AJ44">
        <f>(V44-AVERAGE(V$37:V$60))*$B$21+AVERAGE(V$37:V$60)</f>
        <v>0.89404259107267992</v>
      </c>
      <c r="AK44">
        <f>(W44-AVERAGE(W$37:W$60))*$B$21+AVERAGE(W$37:W$60)</f>
        <v>1.6263679418985235</v>
      </c>
      <c r="AL44">
        <f>(X44-AVERAGE(X$37:X$60))*$B$21+AVERAGE(X$37:X$60)</f>
        <v>1.8997178595833901</v>
      </c>
      <c r="AM44">
        <f>(Y44-AVERAGE(Y$37:Y$60))*$B$21+AVERAGE(Y$37:Y$60)</f>
        <v>0.57231952739417635</v>
      </c>
      <c r="AN44">
        <f>(Z44-AVERAGE(Z$37:Z$60))*$B$21+AVERAGE(Z$37:Z$60)</f>
        <v>0.42208468072098626</v>
      </c>
      <c r="AO44">
        <f>(AA44-AVERAGE(AA$37:AA$60))*$B$21+AVERAGE(AA$37:AA$60)</f>
        <v>0.31227914410950541</v>
      </c>
      <c r="AP44">
        <f>(AB44-AVERAGE(AB$37:AB$60))*$B$21+AVERAGE(AB$37:AB$60)</f>
        <v>1.9525720328075802</v>
      </c>
      <c r="AQ44">
        <f t="shared" si="121"/>
        <v>10.060882339101781</v>
      </c>
    </row>
    <row r="45" spans="1:84" x14ac:dyDescent="0.25">
      <c r="O45">
        <f>M18*$C$16</f>
        <v>9.469065730919322</v>
      </c>
      <c r="Q45">
        <f>$O38*B$37</f>
        <v>0.29784543252893114</v>
      </c>
      <c r="R45">
        <f>$O38*C$37</f>
        <v>0.20887446410031865</v>
      </c>
      <c r="S45">
        <f>$O38*D$37</f>
        <v>0.32978714684079075</v>
      </c>
      <c r="T45">
        <f>$O38*E$37</f>
        <v>1.1456307181279637</v>
      </c>
      <c r="U45">
        <f>$O38*F$37</f>
        <v>0.81962525194898239</v>
      </c>
      <c r="V45">
        <f>$O38*G$37</f>
        <v>1.0518148130266822</v>
      </c>
      <c r="W45">
        <f>$O38*H$37</f>
        <v>1.9133740492923808</v>
      </c>
      <c r="X45">
        <f>$O38*I$37</f>
        <v>2.2349621877451651</v>
      </c>
      <c r="Y45">
        <f>$O38*J$37</f>
        <v>0.67331709105197213</v>
      </c>
      <c r="Z45">
        <f>$O38*K$37</f>
        <v>0.49657021261292505</v>
      </c>
      <c r="AA45">
        <f>$O38*L$37</f>
        <v>0.36738722836412407</v>
      </c>
      <c r="AB45">
        <f>$O38*M$37</f>
        <v>2.2971435680089174</v>
      </c>
      <c r="AC45">
        <f t="shared" si="120"/>
        <v>11.836332163649153</v>
      </c>
      <c r="AE45">
        <f>(Q45-AVERAGE(Q$37:Q$60))*$B$21+AVERAGE(Q$37:Q$60)</f>
        <v>0.26309679873388919</v>
      </c>
      <c r="AF45">
        <f>(R45-AVERAGE(R$37:R$60))*$B$21+AVERAGE(R$37:R$60)</f>
        <v>0.18450577662194814</v>
      </c>
      <c r="AG45">
        <f>(S45-AVERAGE(S$37:S$60))*$B$21+AVERAGE(S$37:S$60)</f>
        <v>0.29131197970936518</v>
      </c>
      <c r="AH45">
        <f>(T45-AVERAGE(T$37:T$60))*$B$21+AVERAGE(T$37:T$60)</f>
        <v>1.0119738010130346</v>
      </c>
      <c r="AI45">
        <f>(U45-AVERAGE(U$37:U$60))*$B$21+AVERAGE(U$37:U$60)</f>
        <v>0.72400230588826786</v>
      </c>
      <c r="AJ45">
        <f>(V45-AVERAGE(V$37:V$60))*$B$21+AVERAGE(V$37:V$60)</f>
        <v>0.92910308484023596</v>
      </c>
      <c r="AK45">
        <f>(W45-AVERAGE(W$37:W$60))*$B$21+AVERAGE(W$37:W$60)</f>
        <v>1.6901470768749363</v>
      </c>
      <c r="AL45">
        <f>(X45-AVERAGE(X$37:X$60))*$B$21+AVERAGE(X$37:X$60)</f>
        <v>1.9742165991748957</v>
      </c>
      <c r="AM45">
        <f>(Y45-AVERAGE(Y$37:Y$60))*$B$21+AVERAGE(Y$37:Y$60)</f>
        <v>0.59476343042924207</v>
      </c>
      <c r="AN45">
        <f>(Z45-AVERAGE(Z$37:Z$60))*$B$21+AVERAGE(Z$37:Z$60)</f>
        <v>0.43863702114141712</v>
      </c>
      <c r="AO45">
        <f>(AA45-AVERAGE(AA$37:AA$60))*$B$21+AVERAGE(AA$37:AA$60)</f>
        <v>0.32452538505497625</v>
      </c>
      <c r="AP45">
        <f>(AB45-AVERAGE(AB$37:AB$60))*$B$21+AVERAGE(AB$37:AB$60)</f>
        <v>2.029143485074544</v>
      </c>
      <c r="AQ45">
        <f t="shared" si="121"/>
        <v>10.455426744556751</v>
      </c>
    </row>
    <row r="46" spans="1:84" x14ac:dyDescent="0.25">
      <c r="O46">
        <f>M19*$C$16</f>
        <v>8.6799769200093788</v>
      </c>
      <c r="Q46">
        <f>$O39*B$37</f>
        <v>0.29784543252893114</v>
      </c>
      <c r="R46">
        <f>$O39*C$37</f>
        <v>0.20887446410031865</v>
      </c>
      <c r="S46">
        <f>$O39*D$37</f>
        <v>0.32978714684079075</v>
      </c>
      <c r="T46">
        <f>$O39*E$37</f>
        <v>1.1456307181279637</v>
      </c>
      <c r="U46">
        <f>$O39*F$37</f>
        <v>0.81962525194898239</v>
      </c>
      <c r="V46">
        <f>$O39*G$37</f>
        <v>1.0518148130266822</v>
      </c>
      <c r="W46">
        <f>$O39*H$37</f>
        <v>1.9133740492923808</v>
      </c>
      <c r="X46">
        <f>$O39*I$37</f>
        <v>2.2349621877451651</v>
      </c>
      <c r="Y46">
        <f>$O39*J$37</f>
        <v>0.67331709105197213</v>
      </c>
      <c r="Z46">
        <f>$O39*K$37</f>
        <v>0.49657021261292505</v>
      </c>
      <c r="AA46">
        <f>$O39*L$37</f>
        <v>0.36738722836412407</v>
      </c>
      <c r="AB46">
        <f>$O39*M$37</f>
        <v>2.2971435680089174</v>
      </c>
      <c r="AC46">
        <f t="shared" si="120"/>
        <v>11.836332163649153</v>
      </c>
      <c r="AE46">
        <f>(Q46-AVERAGE(Q$37:Q$60))*$B$21+AVERAGE(Q$37:Q$60)</f>
        <v>0.26309679873388919</v>
      </c>
      <c r="AF46">
        <f>(R46-AVERAGE(R$37:R$60))*$B$21+AVERAGE(R$37:R$60)</f>
        <v>0.18450577662194814</v>
      </c>
      <c r="AG46">
        <f>(S46-AVERAGE(S$37:S$60))*$B$21+AVERAGE(S$37:S$60)</f>
        <v>0.29131197970936518</v>
      </c>
      <c r="AH46">
        <f>(T46-AVERAGE(T$37:T$60))*$B$21+AVERAGE(T$37:T$60)</f>
        <v>1.0119738010130346</v>
      </c>
      <c r="AI46">
        <f>(U46-AVERAGE(U$37:U$60))*$B$21+AVERAGE(U$37:U$60)</f>
        <v>0.72400230588826786</v>
      </c>
      <c r="AJ46">
        <f>(V46-AVERAGE(V$37:V$60))*$B$21+AVERAGE(V$37:V$60)</f>
        <v>0.92910308484023596</v>
      </c>
      <c r="AK46">
        <f>(W46-AVERAGE(W$37:W$60))*$B$21+AVERAGE(W$37:W$60)</f>
        <v>1.6901470768749363</v>
      </c>
      <c r="AL46">
        <f>(X46-AVERAGE(X$37:X$60))*$B$21+AVERAGE(X$37:X$60)</f>
        <v>1.9742165991748957</v>
      </c>
      <c r="AM46">
        <f>(Y46-AVERAGE(Y$37:Y$60))*$B$21+AVERAGE(Y$37:Y$60)</f>
        <v>0.59476343042924207</v>
      </c>
      <c r="AN46">
        <f>(Z46-AVERAGE(Z$37:Z$60))*$B$21+AVERAGE(Z$37:Z$60)</f>
        <v>0.43863702114141712</v>
      </c>
      <c r="AO46">
        <f>(AA46-AVERAGE(AA$37:AA$60))*$B$21+AVERAGE(AA$37:AA$60)</f>
        <v>0.32452538505497625</v>
      </c>
      <c r="AP46">
        <f>(AB46-AVERAGE(AB$37:AB$60))*$B$21+AVERAGE(AB$37:AB$60)</f>
        <v>2.029143485074544</v>
      </c>
      <c r="AQ46">
        <f t="shared" si="121"/>
        <v>10.455426744556751</v>
      </c>
    </row>
    <row r="47" spans="1:84" x14ac:dyDescent="0.25">
      <c r="O47">
        <f>M20*$C$16</f>
        <v>10.258154541829265</v>
      </c>
      <c r="Q47">
        <f>$O40*B$37</f>
        <v>0.31770179469752657</v>
      </c>
      <c r="R47">
        <f>$O40*C$37</f>
        <v>0.22279942837367323</v>
      </c>
      <c r="S47">
        <f>$O40*D$37</f>
        <v>0.35177295663017677</v>
      </c>
      <c r="T47">
        <f>$O40*E$37</f>
        <v>1.2220060993364945</v>
      </c>
      <c r="U47">
        <f>$O40*F$37</f>
        <v>0.87426693541224787</v>
      </c>
      <c r="V47">
        <f>$O40*G$37</f>
        <v>1.1219358005617943</v>
      </c>
      <c r="W47">
        <f>$O40*H$37</f>
        <v>2.040932319245206</v>
      </c>
      <c r="X47">
        <f>$O40*I$37</f>
        <v>2.3839596669281757</v>
      </c>
      <c r="Y47">
        <f>$O40*J$37</f>
        <v>0.71820489712210356</v>
      </c>
      <c r="Z47">
        <f>$O40*K$37</f>
        <v>0.52967489345378671</v>
      </c>
      <c r="AA47">
        <f>$O40*L$37</f>
        <v>0.39187971025506563</v>
      </c>
      <c r="AB47">
        <f>$O40*M$37</f>
        <v>2.450286472542845</v>
      </c>
      <c r="AC47">
        <f t="shared" si="120"/>
        <v>12.625420974559095</v>
      </c>
      <c r="AE47">
        <f>(Q47-AVERAGE(Q$37:Q$60))*$B$21+AVERAGE(Q$37:Q$60)</f>
        <v>0.27302497981818691</v>
      </c>
      <c r="AF47">
        <f>(R47-AVERAGE(R$37:R$60))*$B$21+AVERAGE(R$37:R$60)</f>
        <v>0.19146825875862544</v>
      </c>
      <c r="AG47">
        <f>(S47-AVERAGE(S$37:S$60))*$B$21+AVERAGE(S$37:S$60)</f>
        <v>0.30230488460405819</v>
      </c>
      <c r="AH47">
        <f>(T47-AVERAGE(T$37:T$60))*$B$21+AVERAGE(T$37:T$60)</f>
        <v>1.0501614916172999</v>
      </c>
      <c r="AI47">
        <f>(U47-AVERAGE(U$37:U$60))*$B$21+AVERAGE(U$37:U$60)</f>
        <v>0.75132314761990049</v>
      </c>
      <c r="AJ47">
        <f>(V47-AVERAGE(V$37:V$60))*$B$21+AVERAGE(V$37:V$60)</f>
        <v>0.964163578607792</v>
      </c>
      <c r="AK47">
        <f>(W47-AVERAGE(W$37:W$60))*$B$21+AVERAGE(W$37:W$60)</f>
        <v>1.7539262118513488</v>
      </c>
      <c r="AL47">
        <f>(X47-AVERAGE(X$37:X$60))*$B$21+AVERAGE(X$37:X$60)</f>
        <v>2.0487153387664012</v>
      </c>
      <c r="AM47">
        <f>(Y47-AVERAGE(Y$37:Y$60))*$B$21+AVERAGE(Y$37:Y$60)</f>
        <v>0.61720733346430778</v>
      </c>
      <c r="AN47">
        <f>(Z47-AVERAGE(Z$37:Z$60))*$B$21+AVERAGE(Z$37:Z$60)</f>
        <v>0.45518936156184797</v>
      </c>
      <c r="AO47">
        <f>(AA47-AVERAGE(AA$37:AA$60))*$B$21+AVERAGE(AA$37:AA$60)</f>
        <v>0.33677162600044702</v>
      </c>
      <c r="AP47">
        <f>(AB47-AVERAGE(AB$37:AB$60))*$B$21+AVERAGE(AB$37:AB$60)</f>
        <v>2.1057149373415078</v>
      </c>
      <c r="AQ47">
        <f t="shared" si="121"/>
        <v>10.849971150011724</v>
      </c>
    </row>
    <row r="48" spans="1:84" x14ac:dyDescent="0.25">
      <c r="O48">
        <f>M21*$C$16</f>
        <v>11.04724335273921</v>
      </c>
      <c r="Q48">
        <f>$O41*B$37</f>
        <v>0.29784543252893114</v>
      </c>
      <c r="R48">
        <f>$O41*C$37</f>
        <v>0.20887446410031865</v>
      </c>
      <c r="S48">
        <f>$O41*D$37</f>
        <v>0.32978714684079075</v>
      </c>
      <c r="T48">
        <f>$O41*E$37</f>
        <v>1.1456307181279637</v>
      </c>
      <c r="U48">
        <f>$O41*F$37</f>
        <v>0.81962525194898239</v>
      </c>
      <c r="V48">
        <f>$O41*G$37</f>
        <v>1.0518148130266822</v>
      </c>
      <c r="W48">
        <f>$O41*H$37</f>
        <v>1.9133740492923808</v>
      </c>
      <c r="X48">
        <f>$O41*I$37</f>
        <v>2.2349621877451651</v>
      </c>
      <c r="Y48">
        <f>$O41*J$37</f>
        <v>0.67331709105197213</v>
      </c>
      <c r="Z48">
        <f>$O41*K$37</f>
        <v>0.49657021261292505</v>
      </c>
      <c r="AA48">
        <f>$O41*L$37</f>
        <v>0.36738722836412407</v>
      </c>
      <c r="AB48">
        <f>$O41*M$37</f>
        <v>2.2971435680089174</v>
      </c>
      <c r="AC48">
        <f t="shared" si="120"/>
        <v>11.836332163649153</v>
      </c>
      <c r="AE48">
        <f>(Q48-AVERAGE(Q$37:Q$60))*$B$21+AVERAGE(Q$37:Q$60)</f>
        <v>0.26309679873388919</v>
      </c>
      <c r="AF48">
        <f>(R48-AVERAGE(R$37:R$60))*$B$21+AVERAGE(R$37:R$60)</f>
        <v>0.18450577662194814</v>
      </c>
      <c r="AG48">
        <f>(S48-AVERAGE(S$37:S$60))*$B$21+AVERAGE(S$37:S$60)</f>
        <v>0.29131197970936518</v>
      </c>
      <c r="AH48">
        <f>(T48-AVERAGE(T$37:T$60))*$B$21+AVERAGE(T$37:T$60)</f>
        <v>1.0119738010130346</v>
      </c>
      <c r="AI48">
        <f>(U48-AVERAGE(U$37:U$60))*$B$21+AVERAGE(U$37:U$60)</f>
        <v>0.72400230588826786</v>
      </c>
      <c r="AJ48">
        <f>(V48-AVERAGE(V$37:V$60))*$B$21+AVERAGE(V$37:V$60)</f>
        <v>0.92910308484023596</v>
      </c>
      <c r="AK48">
        <f>(W48-AVERAGE(W$37:W$60))*$B$21+AVERAGE(W$37:W$60)</f>
        <v>1.6901470768749363</v>
      </c>
      <c r="AL48">
        <f>(X48-AVERAGE(X$37:X$60))*$B$21+AVERAGE(X$37:X$60)</f>
        <v>1.9742165991748957</v>
      </c>
      <c r="AM48">
        <f>(Y48-AVERAGE(Y$37:Y$60))*$B$21+AVERAGE(Y$37:Y$60)</f>
        <v>0.59476343042924207</v>
      </c>
      <c r="AN48">
        <f>(Z48-AVERAGE(Z$37:Z$60))*$B$21+AVERAGE(Z$37:Z$60)</f>
        <v>0.43863702114141712</v>
      </c>
      <c r="AO48">
        <f>(AA48-AVERAGE(AA$37:AA$60))*$B$21+AVERAGE(AA$37:AA$60)</f>
        <v>0.32452538505497625</v>
      </c>
      <c r="AP48">
        <f>(AB48-AVERAGE(AB$37:AB$60))*$B$21+AVERAGE(AB$37:AB$60)</f>
        <v>2.029143485074544</v>
      </c>
      <c r="AQ48">
        <f t="shared" si="121"/>
        <v>10.455426744556751</v>
      </c>
    </row>
    <row r="49" spans="15:43" x14ac:dyDescent="0.25">
      <c r="O49">
        <f>M22*$C$16</f>
        <v>11.836332163649153</v>
      </c>
      <c r="Q49">
        <f>$O42*B$37</f>
        <v>0.25813270819174033</v>
      </c>
      <c r="R49">
        <f>$O42*C$37</f>
        <v>0.18102453555360948</v>
      </c>
      <c r="S49">
        <f>$O42*D$37</f>
        <v>0.28581552726201864</v>
      </c>
      <c r="T49">
        <f>$O42*E$37</f>
        <v>0.99287995571090171</v>
      </c>
      <c r="U49">
        <f>$O42*F$37</f>
        <v>0.71034188502245132</v>
      </c>
      <c r="V49">
        <f>$O42*G$37</f>
        <v>0.91157283795645783</v>
      </c>
      <c r="W49">
        <f>$O42*H$37</f>
        <v>1.6582575093867298</v>
      </c>
      <c r="X49">
        <f>$O42*I$37</f>
        <v>1.9369672293791427</v>
      </c>
      <c r="Y49">
        <f>$O42*J$37</f>
        <v>0.58354147891170904</v>
      </c>
      <c r="Z49">
        <f>$O42*K$37</f>
        <v>0.43036085093120169</v>
      </c>
      <c r="AA49">
        <f>$O42*L$37</f>
        <v>0.3184022645822408</v>
      </c>
      <c r="AB49">
        <f>$O42*M$37</f>
        <v>1.9908577589410617</v>
      </c>
      <c r="AC49">
        <f t="shared" si="120"/>
        <v>10.258154541829263</v>
      </c>
      <c r="AE49">
        <f>(Q49-AVERAGE(Q$37:Q$60))*$B$21+AVERAGE(Q$37:Q$60)</f>
        <v>0.24324043656529379</v>
      </c>
      <c r="AF49">
        <f>(R49-AVERAGE(R$37:R$60))*$B$21+AVERAGE(R$37:R$60)</f>
        <v>0.17058081234859357</v>
      </c>
      <c r="AG49">
        <f>(S49-AVERAGE(S$37:S$60))*$B$21+AVERAGE(S$37:S$60)</f>
        <v>0.26932616991997915</v>
      </c>
      <c r="AH49">
        <f>(T49-AVERAGE(T$37:T$60))*$B$21+AVERAGE(T$37:T$60)</f>
        <v>0.93559841980450353</v>
      </c>
      <c r="AI49">
        <f>(U49-AVERAGE(U$37:U$60))*$B$21+AVERAGE(U$37:U$60)</f>
        <v>0.66936062242500227</v>
      </c>
      <c r="AJ49">
        <f>(V49-AVERAGE(V$37:V$60))*$B$21+AVERAGE(V$37:V$60)</f>
        <v>0.85898209730512376</v>
      </c>
      <c r="AK49">
        <f>(W49-AVERAGE(W$37:W$60))*$B$21+AVERAGE(W$37:W$60)</f>
        <v>1.5625888069221108</v>
      </c>
      <c r="AL49">
        <f>(X49-AVERAGE(X$37:X$60))*$B$21+AVERAGE(X$37:X$60)</f>
        <v>1.8252191199918846</v>
      </c>
      <c r="AM49">
        <f>(Y49-AVERAGE(Y$37:Y$60))*$B$21+AVERAGE(Y$37:Y$60)</f>
        <v>0.54987562435911053</v>
      </c>
      <c r="AN49">
        <f>(Z49-AVERAGE(Z$37:Z$60))*$B$21+AVERAGE(Z$37:Z$60)</f>
        <v>0.40553234030055541</v>
      </c>
      <c r="AO49">
        <f>(AA49-AVERAGE(AA$37:AA$60))*$B$21+AVERAGE(AA$37:AA$60)</f>
        <v>0.30003290316403464</v>
      </c>
      <c r="AP49">
        <f>(AB49-AVERAGE(AB$37:AB$60))*$B$21+AVERAGE(AB$37:AB$60)</f>
        <v>1.8760005805406159</v>
      </c>
      <c r="AQ49">
        <f t="shared" si="121"/>
        <v>9.6663379336468083</v>
      </c>
    </row>
    <row r="50" spans="15:43" x14ac:dyDescent="0.25">
      <c r="O50">
        <f>M23*$C$16</f>
        <v>7.8908881090994356</v>
      </c>
      <c r="Q50">
        <f>$O43*B$37</f>
        <v>0.23827634602314493</v>
      </c>
      <c r="R50">
        <f>$O43*C$37</f>
        <v>0.1670995712802549</v>
      </c>
      <c r="S50">
        <f>$O43*D$37</f>
        <v>0.26382971747263256</v>
      </c>
      <c r="T50">
        <f>$O43*E$37</f>
        <v>0.91650457450237077</v>
      </c>
      <c r="U50">
        <f>$O43*F$37</f>
        <v>0.65570020155918585</v>
      </c>
      <c r="V50">
        <f>$O43*G$37</f>
        <v>0.84145185042134574</v>
      </c>
      <c r="W50">
        <f>$O43*H$37</f>
        <v>1.5306992394339045</v>
      </c>
      <c r="X50">
        <f>$O43*I$37</f>
        <v>1.7879697501961318</v>
      </c>
      <c r="Y50">
        <f>$O43*J$37</f>
        <v>0.53865367284157761</v>
      </c>
      <c r="Z50">
        <f>$O43*K$37</f>
        <v>0.39725617009034003</v>
      </c>
      <c r="AA50">
        <f>$O43*L$37</f>
        <v>0.29390978269129919</v>
      </c>
      <c r="AB50">
        <f>$O43*M$37</f>
        <v>1.8377148544071338</v>
      </c>
      <c r="AC50">
        <f t="shared" si="120"/>
        <v>9.469065730919322</v>
      </c>
      <c r="AE50">
        <f>(Q50-AVERAGE(Q$37:Q$60))*$B$21+AVERAGE(Q$37:Q$60)</f>
        <v>0.2333122554809961</v>
      </c>
      <c r="AF50">
        <f>(R50-AVERAGE(R$37:R$60))*$B$21+AVERAGE(R$37:R$60)</f>
        <v>0.16361833021191627</v>
      </c>
      <c r="AG50">
        <f>(S50-AVERAGE(S$37:S$60))*$B$21+AVERAGE(S$37:S$60)</f>
        <v>0.25833326502528609</v>
      </c>
      <c r="AH50">
        <f>(T50-AVERAGE(T$37:T$60))*$B$21+AVERAGE(T$37:T$60)</f>
        <v>0.89741072920023801</v>
      </c>
      <c r="AI50">
        <f>(U50-AVERAGE(U$37:U$60))*$B$21+AVERAGE(U$37:U$60)</f>
        <v>0.64203978069336953</v>
      </c>
      <c r="AJ50">
        <f>(V50-AVERAGE(V$37:V$60))*$B$21+AVERAGE(V$37:V$60)</f>
        <v>0.82392160353756771</v>
      </c>
      <c r="AK50">
        <f>(W50-AVERAGE(W$37:W$60))*$B$21+AVERAGE(W$37:W$60)</f>
        <v>1.498809671945698</v>
      </c>
      <c r="AL50">
        <f>(X50-AVERAGE(X$37:X$60))*$B$21+AVERAGE(X$37:X$60)</f>
        <v>1.750720380400379</v>
      </c>
      <c r="AM50">
        <f>(Y50-AVERAGE(Y$37:Y$60))*$B$21+AVERAGE(Y$37:Y$60)</f>
        <v>0.52743172132404481</v>
      </c>
      <c r="AN50">
        <f>(Z50-AVERAGE(Z$37:Z$60))*$B$21+AVERAGE(Z$37:Z$60)</f>
        <v>0.38897999988012461</v>
      </c>
      <c r="AO50">
        <f>(AA50-AVERAGE(AA$37:AA$60))*$B$21+AVERAGE(AA$37:AA$60)</f>
        <v>0.2877866622185638</v>
      </c>
      <c r="AP50">
        <f>(AB50-AVERAGE(AB$37:AB$60))*$B$21+AVERAGE(AB$37:AB$60)</f>
        <v>1.7994291282736521</v>
      </c>
      <c r="AQ50">
        <f t="shared" si="121"/>
        <v>9.2717935281918358</v>
      </c>
    </row>
    <row r="51" spans="15:43" x14ac:dyDescent="0.25">
      <c r="O51">
        <f>M24*$C$16</f>
        <v>7.1017992981894915</v>
      </c>
      <c r="Q51">
        <f>$O44*B$37</f>
        <v>0.23827634602314493</v>
      </c>
      <c r="R51">
        <f>$O44*C$37</f>
        <v>0.1670995712802549</v>
      </c>
      <c r="S51">
        <f>$O44*D$37</f>
        <v>0.26382971747263256</v>
      </c>
      <c r="T51">
        <f>$O44*E$37</f>
        <v>0.91650457450237077</v>
      </c>
      <c r="U51">
        <f>$O44*F$37</f>
        <v>0.65570020155918585</v>
      </c>
      <c r="V51">
        <f>$O44*G$37</f>
        <v>0.84145185042134574</v>
      </c>
      <c r="W51">
        <f>$O44*H$37</f>
        <v>1.5306992394339045</v>
      </c>
      <c r="X51">
        <f>$O44*I$37</f>
        <v>1.7879697501961318</v>
      </c>
      <c r="Y51">
        <f>$O44*J$37</f>
        <v>0.53865367284157761</v>
      </c>
      <c r="Z51">
        <f>$O44*K$37</f>
        <v>0.39725617009034003</v>
      </c>
      <c r="AA51">
        <f>$O44*L$37</f>
        <v>0.29390978269129919</v>
      </c>
      <c r="AB51">
        <f>$O44*M$37</f>
        <v>1.8377148544071338</v>
      </c>
      <c r="AC51">
        <f t="shared" si="120"/>
        <v>9.469065730919322</v>
      </c>
      <c r="AE51">
        <f>(Q51-AVERAGE(Q$37:Q$60))*$B$21+AVERAGE(Q$37:Q$60)</f>
        <v>0.2333122554809961</v>
      </c>
      <c r="AF51">
        <f>(R51-AVERAGE(R$37:R$60))*$B$21+AVERAGE(R$37:R$60)</f>
        <v>0.16361833021191627</v>
      </c>
      <c r="AG51">
        <f>(S51-AVERAGE(S$37:S$60))*$B$21+AVERAGE(S$37:S$60)</f>
        <v>0.25833326502528609</v>
      </c>
      <c r="AH51">
        <f>(T51-AVERAGE(T$37:T$60))*$B$21+AVERAGE(T$37:T$60)</f>
        <v>0.89741072920023801</v>
      </c>
      <c r="AI51">
        <f>(U51-AVERAGE(U$37:U$60))*$B$21+AVERAGE(U$37:U$60)</f>
        <v>0.64203978069336953</v>
      </c>
      <c r="AJ51">
        <f>(V51-AVERAGE(V$37:V$60))*$B$21+AVERAGE(V$37:V$60)</f>
        <v>0.82392160353756771</v>
      </c>
      <c r="AK51">
        <f>(W51-AVERAGE(W$37:W$60))*$B$21+AVERAGE(W$37:W$60)</f>
        <v>1.498809671945698</v>
      </c>
      <c r="AL51">
        <f>(X51-AVERAGE(X$37:X$60))*$B$21+AVERAGE(X$37:X$60)</f>
        <v>1.750720380400379</v>
      </c>
      <c r="AM51">
        <f>(Y51-AVERAGE(Y$37:Y$60))*$B$21+AVERAGE(Y$37:Y$60)</f>
        <v>0.52743172132404481</v>
      </c>
      <c r="AN51">
        <f>(Z51-AVERAGE(Z$37:Z$60))*$B$21+AVERAGE(Z$37:Z$60)</f>
        <v>0.38897999988012461</v>
      </c>
      <c r="AO51">
        <f>(AA51-AVERAGE(AA$37:AA$60))*$B$21+AVERAGE(AA$37:AA$60)</f>
        <v>0.2877866622185638</v>
      </c>
      <c r="AP51">
        <f>(AB51-AVERAGE(AB$37:AB$60))*$B$21+AVERAGE(AB$37:AB$60)</f>
        <v>1.7994291282736521</v>
      </c>
      <c r="AQ51">
        <f t="shared" si="121"/>
        <v>9.2717935281918358</v>
      </c>
    </row>
    <row r="52" spans="15:43" x14ac:dyDescent="0.25">
      <c r="O52">
        <f>M25*$C$16</f>
        <v>6.3127104872795483</v>
      </c>
      <c r="Q52">
        <f>$O45*B$37</f>
        <v>0.23827634602314493</v>
      </c>
      <c r="R52">
        <f>$O45*C$37</f>
        <v>0.1670995712802549</v>
      </c>
      <c r="S52">
        <f>$O45*D$37</f>
        <v>0.26382971747263256</v>
      </c>
      <c r="T52">
        <f>$O45*E$37</f>
        <v>0.91650457450237077</v>
      </c>
      <c r="U52">
        <f>$O45*F$37</f>
        <v>0.65570020155918585</v>
      </c>
      <c r="V52">
        <f>$O45*G$37</f>
        <v>0.84145185042134574</v>
      </c>
      <c r="W52">
        <f>$O45*H$37</f>
        <v>1.5306992394339045</v>
      </c>
      <c r="X52">
        <f>$O45*I$37</f>
        <v>1.7879697501961318</v>
      </c>
      <c r="Y52">
        <f>$O45*J$37</f>
        <v>0.53865367284157761</v>
      </c>
      <c r="Z52">
        <f>$O45*K$37</f>
        <v>0.39725617009034003</v>
      </c>
      <c r="AA52">
        <f>$O45*L$37</f>
        <v>0.29390978269129919</v>
      </c>
      <c r="AB52">
        <f>$O45*M$37</f>
        <v>1.8377148544071338</v>
      </c>
      <c r="AC52">
        <f t="shared" si="120"/>
        <v>9.469065730919322</v>
      </c>
      <c r="AE52">
        <f>(Q52-AVERAGE(Q$37:Q$60))*$B$21+AVERAGE(Q$37:Q$60)</f>
        <v>0.2333122554809961</v>
      </c>
      <c r="AF52">
        <f>(R52-AVERAGE(R$37:R$60))*$B$21+AVERAGE(R$37:R$60)</f>
        <v>0.16361833021191627</v>
      </c>
      <c r="AG52">
        <f>(S52-AVERAGE(S$37:S$60))*$B$21+AVERAGE(S$37:S$60)</f>
        <v>0.25833326502528609</v>
      </c>
      <c r="AH52">
        <f>(T52-AVERAGE(T$37:T$60))*$B$21+AVERAGE(T$37:T$60)</f>
        <v>0.89741072920023801</v>
      </c>
      <c r="AI52">
        <f>(U52-AVERAGE(U$37:U$60))*$B$21+AVERAGE(U$37:U$60)</f>
        <v>0.64203978069336953</v>
      </c>
      <c r="AJ52">
        <f>(V52-AVERAGE(V$37:V$60))*$B$21+AVERAGE(V$37:V$60)</f>
        <v>0.82392160353756771</v>
      </c>
      <c r="AK52">
        <f>(W52-AVERAGE(W$37:W$60))*$B$21+AVERAGE(W$37:W$60)</f>
        <v>1.498809671945698</v>
      </c>
      <c r="AL52">
        <f>(X52-AVERAGE(X$37:X$60))*$B$21+AVERAGE(X$37:X$60)</f>
        <v>1.750720380400379</v>
      </c>
      <c r="AM52">
        <f>(Y52-AVERAGE(Y$37:Y$60))*$B$21+AVERAGE(Y$37:Y$60)</f>
        <v>0.52743172132404481</v>
      </c>
      <c r="AN52">
        <f>(Z52-AVERAGE(Z$37:Z$60))*$B$21+AVERAGE(Z$37:Z$60)</f>
        <v>0.38897999988012461</v>
      </c>
      <c r="AO52">
        <f>(AA52-AVERAGE(AA$37:AA$60))*$B$21+AVERAGE(AA$37:AA$60)</f>
        <v>0.2877866622185638</v>
      </c>
      <c r="AP52">
        <f>(AB52-AVERAGE(AB$37:AB$60))*$B$21+AVERAGE(AB$37:AB$60)</f>
        <v>1.7994291282736521</v>
      </c>
      <c r="AQ52">
        <f t="shared" si="121"/>
        <v>9.2717935281918358</v>
      </c>
    </row>
    <row r="53" spans="15:43" x14ac:dyDescent="0.25">
      <c r="O53">
        <f>M26*$C$16</f>
        <v>5.5236216763696051</v>
      </c>
      <c r="Q53">
        <f>$O46*B$37</f>
        <v>0.21841998385454953</v>
      </c>
      <c r="R53">
        <f>$O46*C$37</f>
        <v>0.15317460700690033</v>
      </c>
      <c r="S53">
        <f>$O46*D$37</f>
        <v>0.24184390768324654</v>
      </c>
      <c r="T53">
        <f>$O46*E$37</f>
        <v>0.84012919329383995</v>
      </c>
      <c r="U53">
        <f>$O46*F$37</f>
        <v>0.60105851809592037</v>
      </c>
      <c r="V53">
        <f>$O46*G$37</f>
        <v>0.77133086288623365</v>
      </c>
      <c r="W53">
        <f>$O46*H$37</f>
        <v>1.4031409694810792</v>
      </c>
      <c r="X53">
        <f>$O46*I$37</f>
        <v>1.6389722710131209</v>
      </c>
      <c r="Y53">
        <f>$O46*J$37</f>
        <v>0.49376586677144618</v>
      </c>
      <c r="Z53">
        <f>$O46*K$37</f>
        <v>0.36415148924947838</v>
      </c>
      <c r="AA53">
        <f>$O46*L$37</f>
        <v>0.26941730080035764</v>
      </c>
      <c r="AB53">
        <f>$O46*M$37</f>
        <v>1.6845719498732061</v>
      </c>
      <c r="AC53">
        <f t="shared" si="120"/>
        <v>8.6799769200093788</v>
      </c>
      <c r="AE53">
        <f>(Q53-AVERAGE(Q$37:Q$60))*$B$21+AVERAGE(Q$37:Q$60)</f>
        <v>0.22338407439669838</v>
      </c>
      <c r="AF53">
        <f>(R53-AVERAGE(R$37:R$60))*$B$21+AVERAGE(R$37:R$60)</f>
        <v>0.15665584807523897</v>
      </c>
      <c r="AG53">
        <f>(S53-AVERAGE(S$37:S$60))*$B$21+AVERAGE(S$37:S$60)</f>
        <v>0.24734036013059307</v>
      </c>
      <c r="AH53">
        <f>(T53-AVERAGE(T$37:T$60))*$B$21+AVERAGE(T$37:T$60)</f>
        <v>0.85922303859597271</v>
      </c>
      <c r="AI53">
        <f>(U53-AVERAGE(U$37:U$60))*$B$21+AVERAGE(U$37:U$60)</f>
        <v>0.61471893896173679</v>
      </c>
      <c r="AJ53">
        <f>(V53-AVERAGE(V$37:V$60))*$B$21+AVERAGE(V$37:V$60)</f>
        <v>0.78886110977001167</v>
      </c>
      <c r="AK53">
        <f>(W53-AVERAGE(W$37:W$60))*$B$21+AVERAGE(W$37:W$60)</f>
        <v>1.4350305369692853</v>
      </c>
      <c r="AL53">
        <f>(X53-AVERAGE(X$37:X$60))*$B$21+AVERAGE(X$37:X$60)</f>
        <v>1.6762216408088737</v>
      </c>
      <c r="AM53">
        <f>(Y53-AVERAGE(Y$37:Y$60))*$B$21+AVERAGE(Y$37:Y$60)</f>
        <v>0.5049878182889791</v>
      </c>
      <c r="AN53">
        <f>(Z53-AVERAGE(Z$37:Z$60))*$B$21+AVERAGE(Z$37:Z$60)</f>
        <v>0.37242765945969381</v>
      </c>
      <c r="AO53">
        <f>(AA53-AVERAGE(AA$37:AA$60))*$B$21+AVERAGE(AA$37:AA$60)</f>
        <v>0.27554042127309303</v>
      </c>
      <c r="AP53">
        <f>(AB53-AVERAGE(AB$37:AB$60))*$B$21+AVERAGE(AB$37:AB$60)</f>
        <v>1.7228576760066883</v>
      </c>
      <c r="AQ53">
        <f t="shared" si="121"/>
        <v>8.8772491227368633</v>
      </c>
    </row>
    <row r="54" spans="15:43" x14ac:dyDescent="0.25">
      <c r="Q54">
        <f>$O47*B$37</f>
        <v>0.25813270819174033</v>
      </c>
      <c r="R54">
        <f>$O47*C$37</f>
        <v>0.18102453555360948</v>
      </c>
      <c r="S54">
        <f>$O47*D$37</f>
        <v>0.28581552726201864</v>
      </c>
      <c r="T54">
        <f>$O47*E$37</f>
        <v>0.99287995571090171</v>
      </c>
      <c r="U54">
        <f>$O47*F$37</f>
        <v>0.71034188502245132</v>
      </c>
      <c r="V54">
        <f>$O47*G$37</f>
        <v>0.91157283795645783</v>
      </c>
      <c r="W54">
        <f>$O47*H$37</f>
        <v>1.6582575093867298</v>
      </c>
      <c r="X54">
        <f>$O47*I$37</f>
        <v>1.9369672293791427</v>
      </c>
      <c r="Y54">
        <f>$O47*J$37</f>
        <v>0.58354147891170904</v>
      </c>
      <c r="Z54">
        <f>$O47*K$37</f>
        <v>0.43036085093120169</v>
      </c>
      <c r="AA54">
        <f>$O47*L$37</f>
        <v>0.3184022645822408</v>
      </c>
      <c r="AB54">
        <f>$O47*M$37</f>
        <v>1.9908577589410617</v>
      </c>
      <c r="AC54">
        <f t="shared" si="120"/>
        <v>10.258154541829263</v>
      </c>
      <c r="AE54">
        <f>(Q54-AVERAGE(Q$37:Q$60))*$B$21+AVERAGE(Q$37:Q$60)</f>
        <v>0.24324043656529379</v>
      </c>
      <c r="AF54">
        <f>(R54-AVERAGE(R$37:R$60))*$B$21+AVERAGE(R$37:R$60)</f>
        <v>0.17058081234859357</v>
      </c>
      <c r="AG54">
        <f>(S54-AVERAGE(S$37:S$60))*$B$21+AVERAGE(S$37:S$60)</f>
        <v>0.26932616991997915</v>
      </c>
      <c r="AH54">
        <f>(T54-AVERAGE(T$37:T$60))*$B$21+AVERAGE(T$37:T$60)</f>
        <v>0.93559841980450353</v>
      </c>
      <c r="AI54">
        <f>(U54-AVERAGE(U$37:U$60))*$B$21+AVERAGE(U$37:U$60)</f>
        <v>0.66936062242500227</v>
      </c>
      <c r="AJ54">
        <f>(V54-AVERAGE(V$37:V$60))*$B$21+AVERAGE(V$37:V$60)</f>
        <v>0.85898209730512376</v>
      </c>
      <c r="AK54">
        <f>(W54-AVERAGE(W$37:W$60))*$B$21+AVERAGE(W$37:W$60)</f>
        <v>1.5625888069221108</v>
      </c>
      <c r="AL54">
        <f>(X54-AVERAGE(X$37:X$60))*$B$21+AVERAGE(X$37:X$60)</f>
        <v>1.8252191199918846</v>
      </c>
      <c r="AM54">
        <f>(Y54-AVERAGE(Y$37:Y$60))*$B$21+AVERAGE(Y$37:Y$60)</f>
        <v>0.54987562435911053</v>
      </c>
      <c r="AN54">
        <f>(Z54-AVERAGE(Z$37:Z$60))*$B$21+AVERAGE(Z$37:Z$60)</f>
        <v>0.40553234030055541</v>
      </c>
      <c r="AO54">
        <f>(AA54-AVERAGE(AA$37:AA$60))*$B$21+AVERAGE(AA$37:AA$60)</f>
        <v>0.30003290316403464</v>
      </c>
      <c r="AP54">
        <f>(AB54-AVERAGE(AB$37:AB$60))*$B$21+AVERAGE(AB$37:AB$60)</f>
        <v>1.8760005805406159</v>
      </c>
      <c r="AQ54">
        <f t="shared" si="121"/>
        <v>9.6663379336468083</v>
      </c>
    </row>
    <row r="55" spans="15:43" x14ac:dyDescent="0.25">
      <c r="Q55">
        <f>$O48*B$37</f>
        <v>0.27798907036033577</v>
      </c>
      <c r="R55">
        <f>$O48*C$37</f>
        <v>0.19494949982696408</v>
      </c>
      <c r="S55">
        <f>$O48*D$37</f>
        <v>0.30780133705140472</v>
      </c>
      <c r="T55">
        <f>$O48*E$37</f>
        <v>1.0692553369194326</v>
      </c>
      <c r="U55">
        <f>$O48*F$37</f>
        <v>0.76498356848571691</v>
      </c>
      <c r="V55">
        <f>$O48*G$37</f>
        <v>0.98169382549157014</v>
      </c>
      <c r="W55">
        <f>$O48*H$37</f>
        <v>1.7858157793395555</v>
      </c>
      <c r="X55">
        <f>$O48*I$37</f>
        <v>2.085964708562154</v>
      </c>
      <c r="Y55">
        <f>$O48*J$37</f>
        <v>0.62842928498184059</v>
      </c>
      <c r="Z55">
        <f>$O48*K$37</f>
        <v>0.4634655317720634</v>
      </c>
      <c r="AA55">
        <f>$O48*L$37</f>
        <v>0.34289474647318247</v>
      </c>
      <c r="AB55">
        <f>$O48*M$37</f>
        <v>2.1440006634749897</v>
      </c>
      <c r="AC55">
        <f t="shared" si="120"/>
        <v>11.047243352739212</v>
      </c>
      <c r="AE55">
        <f>(Q55-AVERAGE(Q$37:Q$60))*$B$21+AVERAGE(Q$37:Q$60)</f>
        <v>0.25316861764959153</v>
      </c>
      <c r="AF55">
        <f>(R55-AVERAGE(R$37:R$60))*$B$21+AVERAGE(R$37:R$60)</f>
        <v>0.17754329448527084</v>
      </c>
      <c r="AG55">
        <f>(S55-AVERAGE(S$37:S$60))*$B$21+AVERAGE(S$37:S$60)</f>
        <v>0.28031907481467216</v>
      </c>
      <c r="AH55">
        <f>(T55-AVERAGE(T$37:T$60))*$B$21+AVERAGE(T$37:T$60)</f>
        <v>0.97378611040876906</v>
      </c>
      <c r="AI55">
        <f>(U55-AVERAGE(U$37:U$60))*$B$21+AVERAGE(U$37:U$60)</f>
        <v>0.69668146415663501</v>
      </c>
      <c r="AJ55">
        <f>(V55-AVERAGE(V$37:V$60))*$B$21+AVERAGE(V$37:V$60)</f>
        <v>0.89404259107267992</v>
      </c>
      <c r="AK55">
        <f>(W55-AVERAGE(W$37:W$60))*$B$21+AVERAGE(W$37:W$60)</f>
        <v>1.6263679418985235</v>
      </c>
      <c r="AL55">
        <f>(X55-AVERAGE(X$37:X$60))*$B$21+AVERAGE(X$37:X$60)</f>
        <v>1.8997178595833901</v>
      </c>
      <c r="AM55">
        <f>(Y55-AVERAGE(Y$37:Y$60))*$B$21+AVERAGE(Y$37:Y$60)</f>
        <v>0.57231952739417635</v>
      </c>
      <c r="AN55">
        <f>(Z55-AVERAGE(Z$37:Z$60))*$B$21+AVERAGE(Z$37:Z$60)</f>
        <v>0.42208468072098626</v>
      </c>
      <c r="AO55">
        <f>(AA55-AVERAGE(AA$37:AA$60))*$B$21+AVERAGE(AA$37:AA$60)</f>
        <v>0.31227914410950541</v>
      </c>
      <c r="AP55">
        <f>(AB55-AVERAGE(AB$37:AB$60))*$B$21+AVERAGE(AB$37:AB$60)</f>
        <v>1.9525720328075802</v>
      </c>
      <c r="AQ55">
        <f t="shared" si="121"/>
        <v>10.060882339101781</v>
      </c>
    </row>
    <row r="56" spans="15:43" x14ac:dyDescent="0.25">
      <c r="Q56">
        <f>$O49*B$37</f>
        <v>0.29784543252893114</v>
      </c>
      <c r="R56">
        <f>$O49*C$37</f>
        <v>0.20887446410031865</v>
      </c>
      <c r="S56">
        <f>$O49*D$37</f>
        <v>0.32978714684079075</v>
      </c>
      <c r="T56">
        <f>$O49*E$37</f>
        <v>1.1456307181279637</v>
      </c>
      <c r="U56">
        <f>$O49*F$37</f>
        <v>0.81962525194898239</v>
      </c>
      <c r="V56">
        <f>$O49*G$37</f>
        <v>1.0518148130266822</v>
      </c>
      <c r="W56">
        <f>$O49*H$37</f>
        <v>1.9133740492923808</v>
      </c>
      <c r="X56">
        <f>$O49*I$37</f>
        <v>2.2349621877451651</v>
      </c>
      <c r="Y56">
        <f>$O49*J$37</f>
        <v>0.67331709105197213</v>
      </c>
      <c r="Z56">
        <f>$O49*K$37</f>
        <v>0.49657021261292505</v>
      </c>
      <c r="AA56">
        <f>$O49*L$37</f>
        <v>0.36738722836412407</v>
      </c>
      <c r="AB56">
        <f>$O49*M$37</f>
        <v>2.2971435680089174</v>
      </c>
      <c r="AC56">
        <f t="shared" si="120"/>
        <v>11.836332163649153</v>
      </c>
      <c r="AE56">
        <f>(Q56-AVERAGE(Q$37:Q$60))*$B$21+AVERAGE(Q$37:Q$60)</f>
        <v>0.26309679873388919</v>
      </c>
      <c r="AF56">
        <f>(R56-AVERAGE(R$37:R$60))*$B$21+AVERAGE(R$37:R$60)</f>
        <v>0.18450577662194814</v>
      </c>
      <c r="AG56">
        <f>(S56-AVERAGE(S$37:S$60))*$B$21+AVERAGE(S$37:S$60)</f>
        <v>0.29131197970936518</v>
      </c>
      <c r="AH56">
        <f>(T56-AVERAGE(T$37:T$60))*$B$21+AVERAGE(T$37:T$60)</f>
        <v>1.0119738010130346</v>
      </c>
      <c r="AI56">
        <f>(U56-AVERAGE(U$37:U$60))*$B$21+AVERAGE(U$37:U$60)</f>
        <v>0.72400230588826786</v>
      </c>
      <c r="AJ56">
        <f>(V56-AVERAGE(V$37:V$60))*$B$21+AVERAGE(V$37:V$60)</f>
        <v>0.92910308484023596</v>
      </c>
      <c r="AK56">
        <f>(W56-AVERAGE(W$37:W$60))*$B$21+AVERAGE(W$37:W$60)</f>
        <v>1.6901470768749363</v>
      </c>
      <c r="AL56">
        <f>(X56-AVERAGE(X$37:X$60))*$B$21+AVERAGE(X$37:X$60)</f>
        <v>1.9742165991748957</v>
      </c>
      <c r="AM56">
        <f>(Y56-AVERAGE(Y$37:Y$60))*$B$21+AVERAGE(Y$37:Y$60)</f>
        <v>0.59476343042924207</v>
      </c>
      <c r="AN56">
        <f>(Z56-AVERAGE(Z$37:Z$60))*$B$21+AVERAGE(Z$37:Z$60)</f>
        <v>0.43863702114141712</v>
      </c>
      <c r="AO56">
        <f>(AA56-AVERAGE(AA$37:AA$60))*$B$21+AVERAGE(AA$37:AA$60)</f>
        <v>0.32452538505497625</v>
      </c>
      <c r="AP56">
        <f>(AB56-AVERAGE(AB$37:AB$60))*$B$21+AVERAGE(AB$37:AB$60)</f>
        <v>2.029143485074544</v>
      </c>
      <c r="AQ56">
        <f t="shared" si="121"/>
        <v>10.455426744556751</v>
      </c>
    </row>
    <row r="57" spans="15:43" x14ac:dyDescent="0.25">
      <c r="Q57">
        <f>$O50*B$37</f>
        <v>0.19856362168595412</v>
      </c>
      <c r="R57">
        <f>$O50*C$37</f>
        <v>0.13924964273354576</v>
      </c>
      <c r="S57">
        <f>$O50*D$37</f>
        <v>0.21985809789386049</v>
      </c>
      <c r="T57">
        <f>$O50*E$37</f>
        <v>0.76375381208530901</v>
      </c>
      <c r="U57">
        <f>$O50*F$37</f>
        <v>0.54641683463265489</v>
      </c>
      <c r="V57">
        <f>$O50*G$37</f>
        <v>0.70120987535112156</v>
      </c>
      <c r="W57">
        <f>$O50*H$37</f>
        <v>1.2755826995282538</v>
      </c>
      <c r="X57">
        <f>$O50*I$37</f>
        <v>1.4899747918301101</v>
      </c>
      <c r="Y57">
        <f>$O50*J$37</f>
        <v>0.4488780607013147</v>
      </c>
      <c r="Z57">
        <f>$O50*K$37</f>
        <v>0.33104680840861672</v>
      </c>
      <c r="AA57">
        <f>$O50*L$37</f>
        <v>0.24492481890941603</v>
      </c>
      <c r="AB57">
        <f>$O50*M$37</f>
        <v>1.5314290453392783</v>
      </c>
      <c r="AC57">
        <f t="shared" si="120"/>
        <v>7.8908881090994356</v>
      </c>
      <c r="AE57">
        <f>(Q57-AVERAGE(Q$37:Q$60))*$B$21+AVERAGE(Q$37:Q$60)</f>
        <v>0.21345589331240067</v>
      </c>
      <c r="AF57">
        <f>(R57-AVERAGE(R$37:R$60))*$B$21+AVERAGE(R$37:R$60)</f>
        <v>0.1496933659385617</v>
      </c>
      <c r="AG57">
        <f>(S57-AVERAGE(S$37:S$60))*$B$21+AVERAGE(S$37:S$60)</f>
        <v>0.23634745523590006</v>
      </c>
      <c r="AH57">
        <f>(T57-AVERAGE(T$37:T$60))*$B$21+AVERAGE(T$37:T$60)</f>
        <v>0.82103534799170719</v>
      </c>
      <c r="AI57">
        <f>(U57-AVERAGE(U$37:U$60))*$B$21+AVERAGE(U$37:U$60)</f>
        <v>0.58739809723010405</v>
      </c>
      <c r="AJ57">
        <f>(V57-AVERAGE(V$37:V$60))*$B$21+AVERAGE(V$37:V$60)</f>
        <v>0.75380061600245563</v>
      </c>
      <c r="AK57">
        <f>(W57-AVERAGE(W$37:W$60))*$B$21+AVERAGE(W$37:W$60)</f>
        <v>1.3712514019928728</v>
      </c>
      <c r="AL57">
        <f>(X57-AVERAGE(X$37:X$60))*$B$21+AVERAGE(X$37:X$60)</f>
        <v>1.6017229012173684</v>
      </c>
      <c r="AM57">
        <f>(Y57-AVERAGE(Y$37:Y$60))*$B$21+AVERAGE(Y$37:Y$60)</f>
        <v>0.48254391525391338</v>
      </c>
      <c r="AN57">
        <f>(Z57-AVERAGE(Z$37:Z$60))*$B$21+AVERAGE(Z$37:Z$60)</f>
        <v>0.35587531903926295</v>
      </c>
      <c r="AO57">
        <f>(AA57-AVERAGE(AA$37:AA$60))*$B$21+AVERAGE(AA$37:AA$60)</f>
        <v>0.2632941803276222</v>
      </c>
      <c r="AP57">
        <f>(AB57-AVERAGE(AB$37:AB$60))*$B$21+AVERAGE(AB$37:AB$60)</f>
        <v>1.6462862237397244</v>
      </c>
      <c r="AQ57">
        <f t="shared" si="121"/>
        <v>8.4827047172818943</v>
      </c>
    </row>
    <row r="58" spans="15:43" x14ac:dyDescent="0.25">
      <c r="Q58">
        <f>$O51*B$37</f>
        <v>0.17870725951735869</v>
      </c>
      <c r="R58">
        <f>$O51*C$37</f>
        <v>0.12532467846019119</v>
      </c>
      <c r="S58">
        <f>$O51*D$37</f>
        <v>0.19787228810447444</v>
      </c>
      <c r="T58">
        <f>$O51*E$37</f>
        <v>0.68737843087677808</v>
      </c>
      <c r="U58">
        <f>$O51*F$37</f>
        <v>0.49177515116938941</v>
      </c>
      <c r="V58">
        <f>$O51*G$37</f>
        <v>0.63108888781600936</v>
      </c>
      <c r="W58">
        <f>$O51*H$37</f>
        <v>1.1480244295754283</v>
      </c>
      <c r="X58">
        <f>$O51*I$37</f>
        <v>1.340977312647099</v>
      </c>
      <c r="Y58">
        <f>$O51*J$37</f>
        <v>0.40399025463118321</v>
      </c>
      <c r="Z58">
        <f>$O51*K$37</f>
        <v>0.29794212756775501</v>
      </c>
      <c r="AA58">
        <f>$O51*L$37</f>
        <v>0.22043233701847442</v>
      </c>
      <c r="AB58">
        <f>$O51*M$37</f>
        <v>1.3782861408053504</v>
      </c>
      <c r="AC58">
        <f t="shared" si="120"/>
        <v>7.1017992981894915</v>
      </c>
      <c r="AE58">
        <f>(Q58-AVERAGE(Q$37:Q$60))*$B$21+AVERAGE(Q$37:Q$60)</f>
        <v>0.20352771222810295</v>
      </c>
      <c r="AF58">
        <f>(R58-AVERAGE(R$37:R$60))*$B$21+AVERAGE(R$37:R$60)</f>
        <v>0.14273088380188442</v>
      </c>
      <c r="AG58">
        <f>(S58-AVERAGE(S$37:S$60))*$B$21+AVERAGE(S$37:S$60)</f>
        <v>0.22535455034120702</v>
      </c>
      <c r="AH58">
        <f>(T58-AVERAGE(T$37:T$60))*$B$21+AVERAGE(T$37:T$60)</f>
        <v>0.78284765738744166</v>
      </c>
      <c r="AI58">
        <f>(U58-AVERAGE(U$37:U$60))*$B$21+AVERAGE(U$37:U$60)</f>
        <v>0.56007725549847132</v>
      </c>
      <c r="AJ58">
        <f>(V58-AVERAGE(V$37:V$60))*$B$21+AVERAGE(V$37:V$60)</f>
        <v>0.71874012223489947</v>
      </c>
      <c r="AK58">
        <f>(W58-AVERAGE(W$37:W$60))*$B$21+AVERAGE(W$37:W$60)</f>
        <v>1.3074722670164598</v>
      </c>
      <c r="AL58">
        <f>(X58-AVERAGE(X$37:X$60))*$B$21+AVERAGE(X$37:X$60)</f>
        <v>1.5272241616258628</v>
      </c>
      <c r="AM58">
        <f>(Y58-AVERAGE(Y$37:Y$60))*$B$21+AVERAGE(Y$37:Y$60)</f>
        <v>0.46010001221884761</v>
      </c>
      <c r="AN58">
        <f>(Z58-AVERAGE(Z$37:Z$60))*$B$21+AVERAGE(Z$37:Z$60)</f>
        <v>0.33932297861883209</v>
      </c>
      <c r="AO58">
        <f>(AA58-AVERAGE(AA$37:AA$60))*$B$21+AVERAGE(AA$37:AA$60)</f>
        <v>0.25104793938215142</v>
      </c>
      <c r="AP58">
        <f>(AB58-AVERAGE(AB$37:AB$60))*$B$21+AVERAGE(AB$37:AB$60)</f>
        <v>1.5697147714727604</v>
      </c>
      <c r="AQ58">
        <f t="shared" si="121"/>
        <v>8.0881603118269219</v>
      </c>
    </row>
    <row r="59" spans="15:43" x14ac:dyDescent="0.25">
      <c r="Q59">
        <f>$O52*B$37</f>
        <v>0.15885089734876329</v>
      </c>
      <c r="R59">
        <f>$O52*C$37</f>
        <v>0.11139971418683661</v>
      </c>
      <c r="S59">
        <f>$O52*D$37</f>
        <v>0.17588647831508838</v>
      </c>
      <c r="T59">
        <f>$O52*E$37</f>
        <v>0.61100304966824726</v>
      </c>
      <c r="U59">
        <f>$O52*F$37</f>
        <v>0.43713346770612393</v>
      </c>
      <c r="V59">
        <f>$O52*G$37</f>
        <v>0.56096790028089716</v>
      </c>
      <c r="W59">
        <f>$O52*H$37</f>
        <v>1.020466159622603</v>
      </c>
      <c r="X59">
        <f>$O52*I$37</f>
        <v>1.1919798334640879</v>
      </c>
      <c r="Y59">
        <f>$O52*J$37</f>
        <v>0.35910244856105178</v>
      </c>
      <c r="Z59">
        <f>$O52*K$37</f>
        <v>0.26483744672689336</v>
      </c>
      <c r="AA59">
        <f>$O52*L$37</f>
        <v>0.19593985512753281</v>
      </c>
      <c r="AB59">
        <f>$O52*M$37</f>
        <v>1.2251432362714225</v>
      </c>
      <c r="AC59">
        <f t="shared" si="120"/>
        <v>6.3127104872795474</v>
      </c>
      <c r="AE59">
        <f>(Q59-AVERAGE(Q$37:Q$60))*$B$21+AVERAGE(Q$37:Q$60)</f>
        <v>0.19359953114380526</v>
      </c>
      <c r="AF59">
        <f>(R59-AVERAGE(R$37:R$60))*$B$21+AVERAGE(R$37:R$60)</f>
        <v>0.13576840166520712</v>
      </c>
      <c r="AG59">
        <f>(S59-AVERAGE(S$37:S$60))*$B$21+AVERAGE(S$37:S$60)</f>
        <v>0.21436164544651398</v>
      </c>
      <c r="AH59">
        <f>(T59-AVERAGE(T$37:T$60))*$B$21+AVERAGE(T$37:T$60)</f>
        <v>0.74465996678317636</v>
      </c>
      <c r="AI59">
        <f>(U59-AVERAGE(U$37:U$60))*$B$21+AVERAGE(U$37:U$60)</f>
        <v>0.53275641376683858</v>
      </c>
      <c r="AJ59">
        <f>(V59-AVERAGE(V$37:V$60))*$B$21+AVERAGE(V$37:V$60)</f>
        <v>0.68367962846734343</v>
      </c>
      <c r="AK59">
        <f>(W59-AVERAGE(W$37:W$60))*$B$21+AVERAGE(W$37:W$60)</f>
        <v>1.2436931320400473</v>
      </c>
      <c r="AL59">
        <f>(X59-AVERAGE(X$37:X$60))*$B$21+AVERAGE(X$37:X$60)</f>
        <v>1.4527254220343573</v>
      </c>
      <c r="AM59">
        <f>(Y59-AVERAGE(Y$37:Y$60))*$B$21+AVERAGE(Y$37:Y$60)</f>
        <v>0.43765610918378189</v>
      </c>
      <c r="AN59">
        <f>(Z59-AVERAGE(Z$37:Z$60))*$B$21+AVERAGE(Z$37:Z$60)</f>
        <v>0.32277063819840124</v>
      </c>
      <c r="AO59">
        <f>(AA59-AVERAGE(AA$37:AA$60))*$B$21+AVERAGE(AA$37:AA$60)</f>
        <v>0.23880169843668062</v>
      </c>
      <c r="AP59">
        <f>(AB59-AVERAGE(AB$37:AB$60))*$B$21+AVERAGE(AB$37:AB$60)</f>
        <v>1.4931433192057963</v>
      </c>
      <c r="AQ59">
        <f t="shared" si="121"/>
        <v>7.6936159063719494</v>
      </c>
    </row>
    <row r="60" spans="15:43" x14ac:dyDescent="0.25">
      <c r="Q60">
        <f>$O53*B$37</f>
        <v>0.13899453518016788</v>
      </c>
      <c r="R60">
        <f>$O53*C$37</f>
        <v>9.7474749913482039E-2</v>
      </c>
      <c r="S60">
        <f>$O53*D$37</f>
        <v>0.15390066852570236</v>
      </c>
      <c r="T60">
        <f>$O53*E$37</f>
        <v>0.53462766845971632</v>
      </c>
      <c r="U60">
        <f>$O53*F$37</f>
        <v>0.38249178424285846</v>
      </c>
      <c r="V60">
        <f>$O53*G$37</f>
        <v>0.49084691274578507</v>
      </c>
      <c r="W60">
        <f>$O53*H$37</f>
        <v>0.89290788966977774</v>
      </c>
      <c r="X60">
        <f>$O53*I$37</f>
        <v>1.042982354281077</v>
      </c>
      <c r="Y60">
        <f>$O53*J$37</f>
        <v>0.31421464249092029</v>
      </c>
      <c r="Z60">
        <f>$O53*K$37</f>
        <v>0.2317327658860317</v>
      </c>
      <c r="AA60">
        <f>$O53*L$37</f>
        <v>0.17144737323659123</v>
      </c>
      <c r="AB60">
        <f>$O53*M$37</f>
        <v>1.0720003317374949</v>
      </c>
      <c r="AC60">
        <f t="shared" si="120"/>
        <v>5.523621676369606</v>
      </c>
      <c r="AE60">
        <f>(Q60-AVERAGE(Q$37:Q$60))*$B$21+AVERAGE(Q$37:Q$60)</f>
        <v>0.18367135005950758</v>
      </c>
      <c r="AF60">
        <f>(R60-AVERAGE(R$37:R$60))*$B$21+AVERAGE(R$37:R$60)</f>
        <v>0.12880591952852982</v>
      </c>
      <c r="AG60">
        <f>(S60-AVERAGE(S$37:S$60))*$B$21+AVERAGE(S$37:S$60)</f>
        <v>0.20336874055182097</v>
      </c>
      <c r="AH60">
        <f>(T60-AVERAGE(T$37:T$60))*$B$21+AVERAGE(T$37:T$60)</f>
        <v>0.70647227617891084</v>
      </c>
      <c r="AI60">
        <f>(U60-AVERAGE(U$37:U$60))*$B$21+AVERAGE(U$37:U$60)</f>
        <v>0.50543557203520584</v>
      </c>
      <c r="AJ60">
        <f>(V60-AVERAGE(V$37:V$60))*$B$21+AVERAGE(V$37:V$60)</f>
        <v>0.64861913469978738</v>
      </c>
      <c r="AK60">
        <f>(W60-AVERAGE(W$37:W$60))*$B$21+AVERAGE(W$37:W$60)</f>
        <v>1.1799139970636348</v>
      </c>
      <c r="AL60">
        <f>(X60-AVERAGE(X$37:X$60))*$B$21+AVERAGE(X$37:X$60)</f>
        <v>1.3782266824428517</v>
      </c>
      <c r="AM60">
        <f>(Y60-AVERAGE(Y$37:Y$60))*$B$21+AVERAGE(Y$37:Y$60)</f>
        <v>0.41521220614871612</v>
      </c>
      <c r="AN60">
        <f>(Z60-AVERAGE(Z$37:Z$60))*$B$21+AVERAGE(Z$37:Z$60)</f>
        <v>0.30621829777797044</v>
      </c>
      <c r="AO60">
        <f>(AA60-AVERAGE(AA$37:AA$60))*$B$21+AVERAGE(AA$37:AA$60)</f>
        <v>0.22655545749120981</v>
      </c>
      <c r="AP60">
        <f>(AB60-AVERAGE(AB$37:AB$60))*$B$21+AVERAGE(AB$37:AB$60)</f>
        <v>1.4165718669388325</v>
      </c>
      <c r="AQ60">
        <f t="shared" si="121"/>
        <v>7.2990715009169769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9D2B-65C9-4CA9-A2A3-59FA8F2C2429}">
  <dimension ref="A1:D13"/>
  <sheetViews>
    <sheetView tabSelected="1" workbookViewId="0">
      <selection activeCell="K21" sqref="K21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13.7109375" bestFit="1" customWidth="1"/>
  </cols>
  <sheetData>
    <row r="1" spans="1:4" x14ac:dyDescent="0.25">
      <c r="B1" t="s">
        <v>94</v>
      </c>
      <c r="C1" t="s">
        <v>95</v>
      </c>
      <c r="D1" t="s">
        <v>97</v>
      </c>
    </row>
    <row r="2" spans="1:4" x14ac:dyDescent="0.25">
      <c r="A2" t="s">
        <v>8</v>
      </c>
      <c r="B2" cm="1">
        <f t="array" ref="B2:B13">TRANSPOSE(Visualization!B40:M40)</f>
        <v>2.8478321839691016E-2</v>
      </c>
      <c r="C2" cm="1">
        <f t="array" ref="C2:C13">TRANSPOSE(Visualization!B37:M37)</f>
        <v>2.5163659519766731E-2</v>
      </c>
      <c r="D2" t="s">
        <v>100</v>
      </c>
    </row>
    <row r="3" spans="1:4" x14ac:dyDescent="0.25">
      <c r="A3" t="s">
        <v>10</v>
      </c>
      <c r="B3">
        <v>2.4102654280022704E-2</v>
      </c>
      <c r="C3">
        <v>1.7646891048039196E-2</v>
      </c>
      <c r="D3" t="s">
        <v>104</v>
      </c>
    </row>
    <row r="4" spans="1:4" x14ac:dyDescent="0.25">
      <c r="A4" t="s">
        <v>96</v>
      </c>
      <c r="B4">
        <v>3.7476327471277757E-2</v>
      </c>
      <c r="C4">
        <v>2.7862275431371219E-2</v>
      </c>
      <c r="D4" t="s">
        <v>100</v>
      </c>
    </row>
    <row r="5" spans="1:4" x14ac:dyDescent="0.25">
      <c r="A5" t="s">
        <v>14</v>
      </c>
      <c r="B5">
        <v>0.11989077987518114</v>
      </c>
      <c r="C5">
        <v>9.6789334929813634E-2</v>
      </c>
      <c r="D5" t="s">
        <v>101</v>
      </c>
    </row>
    <row r="6" spans="1:4" x14ac:dyDescent="0.25">
      <c r="A6" t="s">
        <v>16</v>
      </c>
      <c r="B6">
        <v>3.3791487790041097E-2</v>
      </c>
      <c r="C6">
        <v>6.924655717808878E-2</v>
      </c>
      <c r="D6" t="s">
        <v>100</v>
      </c>
    </row>
    <row r="7" spans="1:4" x14ac:dyDescent="0.25">
      <c r="A7" t="s">
        <v>18</v>
      </c>
      <c r="B7">
        <v>6.4583177464533806E-2</v>
      </c>
      <c r="C7">
        <v>8.8863238922690616E-2</v>
      </c>
      <c r="D7" t="s">
        <v>102</v>
      </c>
    </row>
    <row r="8" spans="1:4" x14ac:dyDescent="0.25">
      <c r="A8" t="s">
        <v>22</v>
      </c>
      <c r="B8">
        <v>0.14725043387219527</v>
      </c>
      <c r="C8">
        <v>0.16165261525598193</v>
      </c>
      <c r="D8" t="s">
        <v>99</v>
      </c>
    </row>
    <row r="9" spans="1:4" x14ac:dyDescent="0.25">
      <c r="A9" t="s">
        <v>24</v>
      </c>
      <c r="B9">
        <v>0.16510427543126402</v>
      </c>
      <c r="C9">
        <v>0.18882219228427971</v>
      </c>
      <c r="D9" t="s">
        <v>104</v>
      </c>
    </row>
    <row r="10" spans="1:4" x14ac:dyDescent="0.25">
      <c r="A10" t="s">
        <v>26</v>
      </c>
      <c r="B10">
        <v>6.6914714321349711E-2</v>
      </c>
      <c r="C10">
        <v>5.6885619780071103E-2</v>
      </c>
      <c r="D10" t="s">
        <v>101</v>
      </c>
    </row>
    <row r="11" spans="1:4" x14ac:dyDescent="0.25">
      <c r="A11" t="s">
        <v>28</v>
      </c>
      <c r="B11">
        <v>7.7661459390239523E-2</v>
      </c>
      <c r="C11">
        <v>4.1953048102008651E-2</v>
      </c>
      <c r="D11" t="s">
        <v>104</v>
      </c>
    </row>
    <row r="12" spans="1:4" x14ac:dyDescent="0.25">
      <c r="A12" t="s">
        <v>30</v>
      </c>
      <c r="B12">
        <v>2.2163429427207695E-2</v>
      </c>
      <c r="C12">
        <v>3.1038942071296028E-2</v>
      </c>
      <c r="D12" t="s">
        <v>98</v>
      </c>
    </row>
    <row r="13" spans="1:4" x14ac:dyDescent="0.25">
      <c r="A13" t="s">
        <v>32</v>
      </c>
      <c r="B13">
        <v>0.21258293883699628</v>
      </c>
      <c r="C13">
        <v>0.19407562547659238</v>
      </c>
      <c r="D13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Industry Demand</vt:lpstr>
      <vt:lpstr>Population</vt:lpstr>
      <vt:lpstr>Electricity Demand</vt:lpstr>
      <vt:lpstr>Visualization</vt:lpstr>
      <vt:lpstr>ToPython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2023-05-09T08:36:53Z</dcterms:created>
  <dcterms:modified xsi:type="dcterms:W3CDTF">2023-05-10T10:51:45Z</dcterms:modified>
</cp:coreProperties>
</file>